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15" yWindow="45" windowWidth="19440" windowHeight="12495" tabRatio="782" activeTab="2"/>
  </bookViews>
  <sheets>
    <sheet name="PLTTGia KBNG " sheetId="13" r:id="rId1"/>
    <sheet name="PL Thong tu" sheetId="9" r:id="rId2"/>
    <sheet name="bo sung" sheetId="14" r:id="rId3"/>
  </sheets>
  <externalReferences>
    <externalReference r:id="rId4"/>
    <externalReference r:id="rId5"/>
    <externalReference r:id="rId6"/>
  </externalReferences>
  <definedNames>
    <definedName name="_xlnm.Print_Area" localSheetId="0">'PLTTGia KBNG '!$A$1:$AU$36</definedName>
    <definedName name="_xlnm.Print_Titles" localSheetId="2">'bo sung'!$6:$7</definedName>
    <definedName name="_xlnm.Print_Titles" localSheetId="1">'PL Thong tu'!$5:$7</definedName>
    <definedName name="_xlnm.Print_Titles" localSheetId="0">'PLTTGia KBNG '!$A:$C,'PLTTGia KBNG '!$7:$9</definedName>
  </definedNames>
  <calcPr calcId="144525"/>
</workbook>
</file>

<file path=xl/calcChain.xml><?xml version="1.0" encoding="utf-8"?>
<calcChain xmlns="http://schemas.openxmlformats.org/spreadsheetml/2006/main">
  <c r="AT12" i="13" l="1"/>
  <c r="AT13" i="13"/>
  <c r="AT11" i="13"/>
  <c r="AM12" i="13"/>
  <c r="AM16" i="13"/>
  <c r="AM18" i="13"/>
  <c r="AM19" i="13"/>
  <c r="AM20" i="13"/>
  <c r="AM23" i="13"/>
  <c r="AM24" i="13"/>
  <c r="AM25" i="13"/>
  <c r="AM11" i="13"/>
  <c r="AF12" i="13"/>
  <c r="AF15" i="13"/>
  <c r="AF16" i="13"/>
  <c r="AF18" i="13"/>
  <c r="AF19" i="13"/>
  <c r="AF20" i="13"/>
  <c r="AF22" i="13"/>
  <c r="AF23" i="13"/>
  <c r="AF24" i="13"/>
  <c r="AF25" i="13"/>
  <c r="AF11" i="13"/>
  <c r="Y12" i="13"/>
  <c r="Y15" i="13"/>
  <c r="Y16" i="13"/>
  <c r="Y18" i="13"/>
  <c r="Y19" i="13"/>
  <c r="Y20" i="13"/>
  <c r="Y22" i="13"/>
  <c r="Y23" i="13"/>
  <c r="Y24" i="13"/>
  <c r="Y25" i="13"/>
  <c r="Y11" i="13"/>
  <c r="A516" i="14"/>
  <c r="A517" i="14" s="1"/>
  <c r="A518" i="14" s="1"/>
  <c r="A519" i="14" s="1"/>
  <c r="A503" i="14"/>
  <c r="A504" i="14" s="1"/>
  <c r="A505" i="14" s="1"/>
  <c r="A506" i="14" s="1"/>
  <c r="A507" i="14" s="1"/>
  <c r="A508" i="14" s="1"/>
  <c r="A477" i="14"/>
  <c r="A478" i="14" s="1"/>
  <c r="A479" i="14" s="1"/>
  <c r="A480" i="14" s="1"/>
  <c r="A481" i="14" s="1"/>
  <c r="A482" i="14" s="1"/>
  <c r="A483" i="14" s="1"/>
  <c r="A468" i="14"/>
  <c r="A469" i="14" s="1"/>
  <c r="A470" i="14" s="1"/>
  <c r="A471" i="14" s="1"/>
  <c r="A472" i="14" s="1"/>
  <c r="A473" i="14" s="1"/>
  <c r="A474" i="14" s="1"/>
  <c r="A467" i="14"/>
  <c r="A428" i="14"/>
  <c r="A429" i="14" s="1"/>
  <c r="A430" i="14" s="1"/>
  <c r="A431" i="14" s="1"/>
  <c r="A432" i="14" s="1"/>
  <c r="A433" i="14" s="1"/>
  <c r="A434" i="14" s="1"/>
  <c r="G418" i="14"/>
  <c r="L418" i="14"/>
  <c r="G419" i="14"/>
  <c r="L419" i="14"/>
  <c r="G420" i="14"/>
  <c r="L420" i="14"/>
  <c r="O420" i="14" s="1"/>
  <c r="G421" i="14"/>
  <c r="L421" i="14"/>
  <c r="G422" i="14"/>
  <c r="L422" i="14"/>
  <c r="G423" i="14"/>
  <c r="L423" i="14"/>
  <c r="G424" i="14"/>
  <c r="L424" i="14"/>
  <c r="G425" i="14"/>
  <c r="L425" i="14"/>
  <c r="A320" i="14"/>
  <c r="A321" i="14" s="1"/>
  <c r="A322" i="14" s="1"/>
  <c r="A323" i="14" s="1"/>
  <c r="A324" i="14" s="1"/>
  <c r="A325" i="14" s="1"/>
  <c r="A326" i="14" s="1"/>
  <c r="A311" i="14"/>
  <c r="A312" i="14" s="1"/>
  <c r="A313" i="14" s="1"/>
  <c r="A314" i="14" s="1"/>
  <c r="A315" i="14" s="1"/>
  <c r="A316" i="14" s="1"/>
  <c r="A317" i="14" s="1"/>
  <c r="A301" i="14"/>
  <c r="A302" i="14" s="1"/>
  <c r="A303" i="14" s="1"/>
  <c r="A304" i="14" s="1"/>
  <c r="A305" i="14" s="1"/>
  <c r="A306" i="14" s="1"/>
  <c r="A307" i="14" s="1"/>
  <c r="A308" i="14" s="1"/>
  <c r="A130" i="14"/>
  <c r="A131" i="14" s="1"/>
  <c r="A132" i="14" s="1"/>
  <c r="A133" i="14" s="1"/>
  <c r="A134" i="14" s="1"/>
  <c r="A102" i="14"/>
  <c r="A103" i="14" s="1"/>
  <c r="A104" i="14" s="1"/>
  <c r="A105" i="14" s="1"/>
  <c r="A106" i="14" s="1"/>
  <c r="A107" i="14" s="1"/>
  <c r="A108" i="14" s="1"/>
  <c r="A109" i="14" s="1"/>
  <c r="A94" i="14"/>
  <c r="A95" i="14" s="1"/>
  <c r="A96" i="14" s="1"/>
  <c r="A97" i="14" s="1"/>
  <c r="A98" i="14" s="1"/>
  <c r="A24" i="14"/>
  <c r="A25" i="14" s="1"/>
  <c r="A26" i="14" s="1"/>
  <c r="A27" i="14" s="1"/>
  <c r="A28" i="14" s="1"/>
  <c r="A29" i="14" s="1"/>
  <c r="N633" i="14"/>
  <c r="M633" i="14"/>
  <c r="L633" i="14"/>
  <c r="G633" i="14"/>
  <c r="N632" i="14"/>
  <c r="M632" i="14"/>
  <c r="L632" i="14"/>
  <c r="G632" i="14"/>
  <c r="N631" i="14"/>
  <c r="M631" i="14"/>
  <c r="L631" i="14"/>
  <c r="G631" i="14"/>
  <c r="N630" i="14"/>
  <c r="M630" i="14"/>
  <c r="L630" i="14"/>
  <c r="G630" i="14"/>
  <c r="N629" i="14"/>
  <c r="M629" i="14"/>
  <c r="L629" i="14"/>
  <c r="G629" i="14"/>
  <c r="N628" i="14"/>
  <c r="M628" i="14"/>
  <c r="L628" i="14"/>
  <c r="G628" i="14"/>
  <c r="N627" i="14"/>
  <c r="M627" i="14"/>
  <c r="L627" i="14"/>
  <c r="G627" i="14"/>
  <c r="N626" i="14"/>
  <c r="M626" i="14"/>
  <c r="L626" i="14"/>
  <c r="G626" i="14"/>
  <c r="N625" i="14"/>
  <c r="O625" i="14" s="1"/>
  <c r="M625" i="14"/>
  <c r="G625" i="14"/>
  <c r="L624" i="14"/>
  <c r="G624" i="14"/>
  <c r="L623" i="14"/>
  <c r="G623" i="14"/>
  <c r="L622" i="14"/>
  <c r="G622" i="14"/>
  <c r="L621" i="14"/>
  <c r="G621" i="14"/>
  <c r="G620" i="14"/>
  <c r="L619" i="14"/>
  <c r="G619" i="14"/>
  <c r="L618" i="14"/>
  <c r="G618" i="14"/>
  <c r="G617" i="14"/>
  <c r="L616" i="14"/>
  <c r="G616" i="14"/>
  <c r="L615" i="14"/>
  <c r="G615" i="14"/>
  <c r="L614" i="14"/>
  <c r="G614" i="14"/>
  <c r="G613" i="14"/>
  <c r="P612" i="14"/>
  <c r="Q612" i="14" s="1"/>
  <c r="O612" i="14"/>
  <c r="G612" i="14"/>
  <c r="P611" i="14"/>
  <c r="Q611" i="14" s="1"/>
  <c r="O611" i="14"/>
  <c r="G611" i="14"/>
  <c r="P610" i="14"/>
  <c r="Q610" i="14" s="1"/>
  <c r="O610" i="14"/>
  <c r="G610" i="14"/>
  <c r="G609" i="14"/>
  <c r="L608" i="14"/>
  <c r="G608" i="14"/>
  <c r="L607" i="14"/>
  <c r="G607" i="14"/>
  <c r="L606" i="14"/>
  <c r="G606" i="14"/>
  <c r="L605" i="14"/>
  <c r="G605" i="14"/>
  <c r="G604" i="14"/>
  <c r="L603" i="14"/>
  <c r="O603" i="14" s="1"/>
  <c r="I603" i="14"/>
  <c r="L602" i="14"/>
  <c r="I602" i="14"/>
  <c r="L601" i="14"/>
  <c r="I601" i="14"/>
  <c r="L600" i="14"/>
  <c r="I600" i="14"/>
  <c r="L599" i="14"/>
  <c r="O599" i="14" s="1"/>
  <c r="I599" i="14"/>
  <c r="L598" i="14"/>
  <c r="I598" i="14"/>
  <c r="L597" i="14"/>
  <c r="I597" i="14"/>
  <c r="L596" i="14"/>
  <c r="I596" i="14"/>
  <c r="L595" i="14"/>
  <c r="O595" i="14" s="1"/>
  <c r="I595" i="14"/>
  <c r="L594" i="14"/>
  <c r="I594" i="14"/>
  <c r="L593" i="14"/>
  <c r="I593" i="14"/>
  <c r="L592" i="14"/>
  <c r="I592" i="14"/>
  <c r="L591" i="14"/>
  <c r="O591" i="14" s="1"/>
  <c r="I591" i="14"/>
  <c r="L590" i="14"/>
  <c r="I590" i="14"/>
  <c r="L589" i="14"/>
  <c r="I589" i="14"/>
  <c r="L588" i="14"/>
  <c r="I588" i="14"/>
  <c r="L587" i="14"/>
  <c r="O587" i="14" s="1"/>
  <c r="I587" i="14"/>
  <c r="L586" i="14"/>
  <c r="I586" i="14"/>
  <c r="L585" i="14"/>
  <c r="O585" i="14" s="1"/>
  <c r="I585" i="14"/>
  <c r="L584" i="14"/>
  <c r="I584" i="14"/>
  <c r="L583" i="14"/>
  <c r="O583" i="14" s="1"/>
  <c r="I583" i="14"/>
  <c r="L582" i="14"/>
  <c r="P582" i="14" s="1"/>
  <c r="Q582" i="14" s="1"/>
  <c r="I582" i="14"/>
  <c r="L581" i="14"/>
  <c r="O581" i="14" s="1"/>
  <c r="I581" i="14"/>
  <c r="L580" i="14"/>
  <c r="I580" i="14"/>
  <c r="L579" i="14"/>
  <c r="O579" i="14" s="1"/>
  <c r="I579" i="14"/>
  <c r="L578" i="14"/>
  <c r="P578" i="14" s="1"/>
  <c r="Q578" i="14" s="1"/>
  <c r="I578" i="14"/>
  <c r="L577" i="14"/>
  <c r="O577" i="14" s="1"/>
  <c r="I577" i="14"/>
  <c r="L576" i="14"/>
  <c r="I576" i="14"/>
  <c r="L575" i="14"/>
  <c r="O575" i="14" s="1"/>
  <c r="I575" i="14"/>
  <c r="L574" i="14"/>
  <c r="P574" i="14" s="1"/>
  <c r="Q574" i="14" s="1"/>
  <c r="I574" i="14"/>
  <c r="L573" i="14"/>
  <c r="O573" i="14" s="1"/>
  <c r="I573" i="14"/>
  <c r="L572" i="14"/>
  <c r="I572" i="14"/>
  <c r="L571" i="14"/>
  <c r="O571" i="14" s="1"/>
  <c r="I571" i="14"/>
  <c r="L570" i="14"/>
  <c r="I570" i="14"/>
  <c r="L569" i="14"/>
  <c r="G569" i="14"/>
  <c r="L568" i="14"/>
  <c r="P568" i="14" s="1"/>
  <c r="Q568" i="14" s="1"/>
  <c r="G568" i="14"/>
  <c r="L567" i="14"/>
  <c r="O567" i="14" s="1"/>
  <c r="G567" i="14"/>
  <c r="L566" i="14"/>
  <c r="P566" i="14" s="1"/>
  <c r="Q566" i="14" s="1"/>
  <c r="G566" i="14"/>
  <c r="O565" i="14"/>
  <c r="P565" i="14"/>
  <c r="Q565" i="14" s="1"/>
  <c r="G565" i="14"/>
  <c r="L564" i="14"/>
  <c r="O564" i="14" s="1"/>
  <c r="G564" i="14"/>
  <c r="L563" i="14"/>
  <c r="P563" i="14" s="1"/>
  <c r="Q563" i="14" s="1"/>
  <c r="G563" i="14"/>
  <c r="L562" i="14"/>
  <c r="O562" i="14" s="1"/>
  <c r="G562" i="14"/>
  <c r="L561" i="14"/>
  <c r="P561" i="14" s="1"/>
  <c r="Q561" i="14" s="1"/>
  <c r="G561" i="14"/>
  <c r="O560" i="14"/>
  <c r="P560" i="14"/>
  <c r="Q560" i="14" s="1"/>
  <c r="G560" i="14"/>
  <c r="L559" i="14"/>
  <c r="O559" i="14" s="1"/>
  <c r="G559" i="14"/>
  <c r="L558" i="14"/>
  <c r="P558" i="14" s="1"/>
  <c r="Q558" i="14" s="1"/>
  <c r="G558" i="14"/>
  <c r="L557" i="14"/>
  <c r="O557" i="14" s="1"/>
  <c r="G557" i="14"/>
  <c r="O556" i="14"/>
  <c r="P556" i="14"/>
  <c r="Q556" i="14" s="1"/>
  <c r="G556" i="14"/>
  <c r="O555" i="14"/>
  <c r="P555" i="14"/>
  <c r="Q555" i="14" s="1"/>
  <c r="G555" i="14"/>
  <c r="O554" i="14"/>
  <c r="P554" i="14"/>
  <c r="Q554" i="14" s="1"/>
  <c r="G554" i="14"/>
  <c r="O553" i="14"/>
  <c r="P553" i="14"/>
  <c r="Q553" i="14" s="1"/>
  <c r="G553" i="14"/>
  <c r="O552" i="14"/>
  <c r="P552" i="14"/>
  <c r="Q552" i="14" s="1"/>
  <c r="G552" i="14"/>
  <c r="L551" i="14"/>
  <c r="P551" i="14" s="1"/>
  <c r="Q551" i="14" s="1"/>
  <c r="G551" i="14"/>
  <c r="O550" i="14"/>
  <c r="P550" i="14"/>
  <c r="Q550" i="14" s="1"/>
  <c r="G550" i="14"/>
  <c r="L549" i="14"/>
  <c r="O549" i="14" s="1"/>
  <c r="G549" i="14"/>
  <c r="L548" i="14"/>
  <c r="P548" i="14" s="1"/>
  <c r="Q548" i="14" s="1"/>
  <c r="G548" i="14"/>
  <c r="L547" i="14"/>
  <c r="O547" i="14" s="1"/>
  <c r="G547" i="14"/>
  <c r="L546" i="14"/>
  <c r="O546" i="14" s="1"/>
  <c r="G546" i="14"/>
  <c r="O545" i="14"/>
  <c r="P545" i="14"/>
  <c r="Q545" i="14" s="1"/>
  <c r="G545" i="14"/>
  <c r="L544" i="14"/>
  <c r="O544" i="14" s="1"/>
  <c r="G544" i="14"/>
  <c r="O543" i="14"/>
  <c r="P543" i="14"/>
  <c r="Q543" i="14" s="1"/>
  <c r="G543" i="14"/>
  <c r="L542" i="14"/>
  <c r="P542" i="14" s="1"/>
  <c r="Q542" i="14" s="1"/>
  <c r="G542" i="14"/>
  <c r="L541" i="14"/>
  <c r="O541" i="14" s="1"/>
  <c r="G541" i="14"/>
  <c r="L540" i="14"/>
  <c r="O540" i="14" s="1"/>
  <c r="G540" i="14"/>
  <c r="L539" i="14"/>
  <c r="O539" i="14" s="1"/>
  <c r="G539" i="14"/>
  <c r="O538" i="14"/>
  <c r="P538" i="14"/>
  <c r="Q538" i="14" s="1"/>
  <c r="G538" i="14"/>
  <c r="O537" i="14"/>
  <c r="P537" i="14"/>
  <c r="Q537" i="14" s="1"/>
  <c r="G537" i="14"/>
  <c r="L536" i="14"/>
  <c r="P536" i="14" s="1"/>
  <c r="Q536" i="14" s="1"/>
  <c r="G536" i="14"/>
  <c r="L535" i="14"/>
  <c r="O535" i="14" s="1"/>
  <c r="G535" i="14"/>
  <c r="L534" i="14"/>
  <c r="O534" i="14" s="1"/>
  <c r="G534" i="14"/>
  <c r="L533" i="14"/>
  <c r="O533" i="14" s="1"/>
  <c r="G533" i="14"/>
  <c r="L532" i="14"/>
  <c r="P532" i="14" s="1"/>
  <c r="Q532" i="14" s="1"/>
  <c r="G532" i="14"/>
  <c r="L531" i="14"/>
  <c r="O531" i="14" s="1"/>
  <c r="G531" i="14"/>
  <c r="L530" i="14"/>
  <c r="P530" i="14" s="1"/>
  <c r="Q530" i="14" s="1"/>
  <c r="G530" i="14"/>
  <c r="L529" i="14"/>
  <c r="O529" i="14" s="1"/>
  <c r="G529" i="14"/>
  <c r="L528" i="14"/>
  <c r="P528" i="14" s="1"/>
  <c r="Q528" i="14" s="1"/>
  <c r="G528" i="14"/>
  <c r="L527" i="14"/>
  <c r="O527" i="14" s="1"/>
  <c r="G527" i="14"/>
  <c r="L526" i="14"/>
  <c r="P526" i="14" s="1"/>
  <c r="Q526" i="14" s="1"/>
  <c r="G526" i="14"/>
  <c r="L525" i="14"/>
  <c r="O525" i="14" s="1"/>
  <c r="G525" i="14"/>
  <c r="L524" i="14"/>
  <c r="P524" i="14" s="1"/>
  <c r="Q524" i="14" s="1"/>
  <c r="G524" i="14"/>
  <c r="L523" i="14"/>
  <c r="O523" i="14" s="1"/>
  <c r="G523" i="14"/>
  <c r="L522" i="14"/>
  <c r="O522" i="14" s="1"/>
  <c r="G522" i="14"/>
  <c r="A522" i="14"/>
  <c r="A523" i="14" s="1"/>
  <c r="A524" i="14" s="1"/>
  <c r="A525" i="14" s="1"/>
  <c r="A526" i="14" s="1"/>
  <c r="A527" i="14" s="1"/>
  <c r="A528" i="14" s="1"/>
  <c r="A529" i="14" s="1"/>
  <c r="A530" i="14" s="1"/>
  <c r="A531" i="14" s="1"/>
  <c r="A532" i="14" s="1"/>
  <c r="A533" i="14" s="1"/>
  <c r="A534" i="14" s="1"/>
  <c r="A535" i="14" s="1"/>
  <c r="A536" i="14" s="1"/>
  <c r="A537" i="14" s="1"/>
  <c r="A538" i="14" s="1"/>
  <c r="A539" i="14" s="1"/>
  <c r="A540" i="14" s="1"/>
  <c r="A541" i="14" s="1"/>
  <c r="A542" i="14" s="1"/>
  <c r="A543" i="14" s="1"/>
  <c r="A544" i="14" s="1"/>
  <c r="A545" i="14" s="1"/>
  <c r="A546" i="14" s="1"/>
  <c r="A547" i="14" s="1"/>
  <c r="A548" i="14" s="1"/>
  <c r="A549" i="14" s="1"/>
  <c r="A550" i="14" s="1"/>
  <c r="A551" i="14" s="1"/>
  <c r="A552" i="14" s="1"/>
  <c r="A553" i="14" s="1"/>
  <c r="A554" i="14" s="1"/>
  <c r="A555" i="14" s="1"/>
  <c r="A556" i="14" s="1"/>
  <c r="A557" i="14" s="1"/>
  <c r="A558" i="14" s="1"/>
  <c r="A559" i="14" s="1"/>
  <c r="A560" i="14" s="1"/>
  <c r="A561" i="14" s="1"/>
  <c r="A562" i="14" s="1"/>
  <c r="A563" i="14" s="1"/>
  <c r="A564" i="14" s="1"/>
  <c r="A565" i="14" s="1"/>
  <c r="A566" i="14" s="1"/>
  <c r="A567" i="14" s="1"/>
  <c r="A568" i="14" s="1"/>
  <c r="A569" i="14" s="1"/>
  <c r="A570" i="14" s="1"/>
  <c r="A571" i="14" s="1"/>
  <c r="A572" i="14" s="1"/>
  <c r="A573" i="14" s="1"/>
  <c r="A574" i="14" s="1"/>
  <c r="A575" i="14" s="1"/>
  <c r="A576" i="14" s="1"/>
  <c r="A577" i="14" s="1"/>
  <c r="A578" i="14" s="1"/>
  <c r="A579" i="14" s="1"/>
  <c r="A580" i="14" s="1"/>
  <c r="A581" i="14" s="1"/>
  <c r="A582" i="14" s="1"/>
  <c r="A583" i="14" s="1"/>
  <c r="A584" i="14" s="1"/>
  <c r="A585" i="14" s="1"/>
  <c r="A586" i="14" s="1"/>
  <c r="A587" i="14" s="1"/>
  <c r="A588" i="14" s="1"/>
  <c r="A589" i="14" s="1"/>
  <c r="A590" i="14" s="1"/>
  <c r="A591" i="14" s="1"/>
  <c r="A592" i="14" s="1"/>
  <c r="A593" i="14" s="1"/>
  <c r="A594" i="14" s="1"/>
  <c r="A595" i="14" s="1"/>
  <c r="A596" i="14" s="1"/>
  <c r="A597" i="14" s="1"/>
  <c r="A598" i="14" s="1"/>
  <c r="A599" i="14" s="1"/>
  <c r="A600" i="14" s="1"/>
  <c r="A601" i="14" s="1"/>
  <c r="A602" i="14" s="1"/>
  <c r="A603" i="14" s="1"/>
  <c r="L521" i="14"/>
  <c r="O521" i="14" s="1"/>
  <c r="G521" i="14"/>
  <c r="G520" i="14"/>
  <c r="L519" i="14"/>
  <c r="G519" i="14"/>
  <c r="L518" i="14"/>
  <c r="G518" i="14"/>
  <c r="L517" i="14"/>
  <c r="G517" i="14"/>
  <c r="L516" i="14"/>
  <c r="G516" i="14"/>
  <c r="O514" i="14"/>
  <c r="P514" i="14"/>
  <c r="Q514" i="14" s="1"/>
  <c r="G514" i="14"/>
  <c r="G513" i="14"/>
  <c r="G512" i="14"/>
  <c r="G511" i="14"/>
  <c r="G510" i="14"/>
  <c r="G509" i="14"/>
  <c r="L508" i="14"/>
  <c r="G508" i="14"/>
  <c r="L507" i="14"/>
  <c r="G507" i="14"/>
  <c r="L506" i="14"/>
  <c r="G506" i="14"/>
  <c r="L505" i="14"/>
  <c r="G505" i="14"/>
  <c r="L504" i="14"/>
  <c r="G504" i="14"/>
  <c r="L503" i="14"/>
  <c r="G503" i="14"/>
  <c r="L502" i="14"/>
  <c r="G502" i="14"/>
  <c r="G501" i="14"/>
  <c r="O499" i="14"/>
  <c r="G499" i="14"/>
  <c r="O498" i="14"/>
  <c r="G498" i="14"/>
  <c r="O497" i="14"/>
  <c r="G497" i="14"/>
  <c r="G495" i="14"/>
  <c r="G494" i="14"/>
  <c r="G493" i="14"/>
  <c r="L492" i="14"/>
  <c r="G492" i="14"/>
  <c r="L491" i="14"/>
  <c r="G491" i="14"/>
  <c r="L490" i="14"/>
  <c r="G490" i="14"/>
  <c r="L489" i="14"/>
  <c r="G489" i="14"/>
  <c r="L488" i="14"/>
  <c r="G488" i="14"/>
  <c r="L487" i="14"/>
  <c r="G487" i="14"/>
  <c r="L486" i="14"/>
  <c r="G486" i="14"/>
  <c r="L485" i="14"/>
  <c r="G485" i="14"/>
  <c r="G484" i="14"/>
  <c r="L483" i="14"/>
  <c r="G483" i="14"/>
  <c r="L482" i="14"/>
  <c r="G482" i="14"/>
  <c r="L481" i="14"/>
  <c r="G481" i="14"/>
  <c r="L480" i="14"/>
  <c r="G480" i="14"/>
  <c r="L479" i="14"/>
  <c r="G479" i="14"/>
  <c r="L478" i="14"/>
  <c r="G478" i="14"/>
  <c r="L477" i="14"/>
  <c r="G477" i="14"/>
  <c r="L476" i="14"/>
  <c r="G476" i="14"/>
  <c r="G475" i="14"/>
  <c r="L474" i="14"/>
  <c r="G474" i="14"/>
  <c r="L473" i="14"/>
  <c r="G473" i="14"/>
  <c r="L472" i="14"/>
  <c r="G472" i="14"/>
  <c r="L471" i="14"/>
  <c r="G471" i="14"/>
  <c r="L470" i="14"/>
  <c r="G470" i="14"/>
  <c r="L469" i="14"/>
  <c r="G469" i="14"/>
  <c r="O437" i="14"/>
  <c r="L468" i="14"/>
  <c r="G468" i="14"/>
  <c r="L467" i="14"/>
  <c r="G467" i="14"/>
  <c r="G465" i="14"/>
  <c r="G464" i="14"/>
  <c r="G463" i="14"/>
  <c r="G462" i="14"/>
  <c r="G461" i="14"/>
  <c r="G460" i="14"/>
  <c r="G459" i="14"/>
  <c r="G458" i="14"/>
  <c r="G457" i="14"/>
  <c r="G456" i="14"/>
  <c r="G455" i="14"/>
  <c r="G454" i="14"/>
  <c r="G453" i="14"/>
  <c r="G452" i="14"/>
  <c r="G451" i="14"/>
  <c r="G450" i="14"/>
  <c r="G449" i="14"/>
  <c r="G448" i="14"/>
  <c r="G447" i="14"/>
  <c r="G446" i="14"/>
  <c r="G445" i="14"/>
  <c r="G444" i="14"/>
  <c r="G443" i="14"/>
  <c r="G442" i="14"/>
  <c r="G441" i="14"/>
  <c r="G440" i="14"/>
  <c r="G439" i="14"/>
  <c r="G438" i="14"/>
  <c r="G437" i="14"/>
  <c r="G436" i="14"/>
  <c r="G435" i="14"/>
  <c r="L434" i="14"/>
  <c r="G434" i="14"/>
  <c r="L433" i="14"/>
  <c r="G433" i="14"/>
  <c r="L432" i="14"/>
  <c r="G432" i="14"/>
  <c r="L431" i="14"/>
  <c r="G431" i="14"/>
  <c r="L430" i="14"/>
  <c r="G430" i="14"/>
  <c r="L429" i="14"/>
  <c r="G429" i="14"/>
  <c r="L428" i="14"/>
  <c r="G428" i="14"/>
  <c r="L427" i="14"/>
  <c r="G427" i="14"/>
  <c r="G426" i="14"/>
  <c r="L414" i="14"/>
  <c r="L413" i="14"/>
  <c r="L412" i="14"/>
  <c r="L411" i="14"/>
  <c r="L410" i="14"/>
  <c r="L409" i="14"/>
  <c r="L408" i="14"/>
  <c r="O408" i="14" s="1"/>
  <c r="L407" i="14"/>
  <c r="L406" i="14"/>
  <c r="L404" i="14"/>
  <c r="L403" i="14"/>
  <c r="O403" i="14" s="1"/>
  <c r="L402" i="14"/>
  <c r="O402" i="14" s="1"/>
  <c r="L401" i="14"/>
  <c r="O401" i="14" s="1"/>
  <c r="L400" i="14"/>
  <c r="L399" i="14"/>
  <c r="L398" i="14"/>
  <c r="L397" i="14"/>
  <c r="L396" i="14"/>
  <c r="L395" i="14"/>
  <c r="O395" i="14" s="1"/>
  <c r="L394" i="14"/>
  <c r="L393" i="14"/>
  <c r="L392" i="14"/>
  <c r="L391" i="14"/>
  <c r="L390" i="14"/>
  <c r="L389" i="14"/>
  <c r="L388" i="14"/>
  <c r="L387" i="14"/>
  <c r="O385" i="14"/>
  <c r="O384" i="14"/>
  <c r="O383" i="14"/>
  <c r="O382" i="14"/>
  <c r="O381" i="14"/>
  <c r="O380" i="14"/>
  <c r="O379" i="14"/>
  <c r="O378" i="14"/>
  <c r="L377" i="14"/>
  <c r="L376" i="14"/>
  <c r="L375" i="14"/>
  <c r="O375" i="14" s="1"/>
  <c r="L374" i="14"/>
  <c r="L373" i="14"/>
  <c r="O373" i="14" s="1"/>
  <c r="L372" i="14"/>
  <c r="L371" i="14"/>
  <c r="L370" i="14"/>
  <c r="O370" i="14" s="1"/>
  <c r="L369" i="14"/>
  <c r="L368" i="14"/>
  <c r="L367" i="14"/>
  <c r="O367" i="14" s="1"/>
  <c r="L366" i="14"/>
  <c r="L365" i="14"/>
  <c r="L364" i="14"/>
  <c r="L363" i="14"/>
  <c r="L362" i="14"/>
  <c r="L361" i="14"/>
  <c r="L360" i="14"/>
  <c r="L359" i="14"/>
  <c r="L358" i="14"/>
  <c r="L357" i="14"/>
  <c r="L356" i="14"/>
  <c r="L355" i="14"/>
  <c r="L354" i="14"/>
  <c r="L353" i="14"/>
  <c r="L352" i="14"/>
  <c r="L351" i="14"/>
  <c r="L350" i="14"/>
  <c r="L349" i="14"/>
  <c r="L348" i="14"/>
  <c r="L346" i="14"/>
  <c r="L345" i="14"/>
  <c r="L343" i="14"/>
  <c r="L342" i="14"/>
  <c r="L341" i="14"/>
  <c r="O341" i="14" s="1"/>
  <c r="L340" i="14"/>
  <c r="L339" i="14"/>
  <c r="O339" i="14" s="1"/>
  <c r="L338" i="14"/>
  <c r="L337" i="14"/>
  <c r="L336" i="14"/>
  <c r="L335" i="14"/>
  <c r="O335" i="14" s="1"/>
  <c r="L334" i="14"/>
  <c r="O334" i="14" s="1"/>
  <c r="L333" i="14"/>
  <c r="O333" i="14" s="1"/>
  <c r="L332" i="14"/>
  <c r="L331" i="14"/>
  <c r="L330" i="14"/>
  <c r="A330" i="14"/>
  <c r="A331" i="14" s="1"/>
  <c r="A332" i="14" s="1"/>
  <c r="A333" i="14" s="1"/>
  <c r="A334" i="14" s="1"/>
  <c r="A335" i="14" s="1"/>
  <c r="A336" i="14" s="1"/>
  <c r="A337" i="14" s="1"/>
  <c r="A338" i="14" s="1"/>
  <c r="A339" i="14" s="1"/>
  <c r="A340" i="14" s="1"/>
  <c r="A341" i="14" s="1"/>
  <c r="A342" i="14" s="1"/>
  <c r="A343" i="14" s="1"/>
  <c r="A344" i="14" s="1"/>
  <c r="A345" i="14" s="1"/>
  <c r="A346" i="14" s="1"/>
  <c r="A348" i="14" s="1"/>
  <c r="A349" i="14" s="1"/>
  <c r="A350" i="14" s="1"/>
  <c r="A351" i="14" s="1"/>
  <c r="A352" i="14" s="1"/>
  <c r="A353" i="14" s="1"/>
  <c r="A354" i="14" s="1"/>
  <c r="A355" i="14" s="1"/>
  <c r="A356" i="14" s="1"/>
  <c r="A357" i="14" s="1"/>
  <c r="A358" i="14" s="1"/>
  <c r="A359" i="14" s="1"/>
  <c r="A360" i="14" s="1"/>
  <c r="A361" i="14" s="1"/>
  <c r="A362" i="14" s="1"/>
  <c r="A363" i="14" s="1"/>
  <c r="A364" i="14" s="1"/>
  <c r="A365" i="14" s="1"/>
  <c r="A366" i="14" s="1"/>
  <c r="A367" i="14" s="1"/>
  <c r="A368" i="14" s="1"/>
  <c r="A369" i="14" s="1"/>
  <c r="A370" i="14" s="1"/>
  <c r="A371" i="14" s="1"/>
  <c r="A372" i="14" s="1"/>
  <c r="A373" i="14" s="1"/>
  <c r="A374" i="14" s="1"/>
  <c r="A375" i="14" s="1"/>
  <c r="A376" i="14" s="1"/>
  <c r="A377" i="14" s="1"/>
  <c r="A378" i="14" s="1"/>
  <c r="A379" i="14" s="1"/>
  <c r="A380" i="14" s="1"/>
  <c r="A381" i="14" s="1"/>
  <c r="A382" i="14" s="1"/>
  <c r="A383" i="14" s="1"/>
  <c r="A384" i="14" s="1"/>
  <c r="A385" i="14" s="1"/>
  <c r="A387" i="14" s="1"/>
  <c r="A388" i="14" s="1"/>
  <c r="A389" i="14" s="1"/>
  <c r="A390" i="14" s="1"/>
  <c r="A391" i="14" s="1"/>
  <c r="A392" i="14" s="1"/>
  <c r="A393" i="14" s="1"/>
  <c r="A394" i="14" s="1"/>
  <c r="A395" i="14" s="1"/>
  <c r="A396" i="14" s="1"/>
  <c r="A397" i="14" s="1"/>
  <c r="A398" i="14" s="1"/>
  <c r="A399" i="14" s="1"/>
  <c r="A400" i="14" s="1"/>
  <c r="A401" i="14" s="1"/>
  <c r="A402" i="14" s="1"/>
  <c r="A403" i="14" s="1"/>
  <c r="A404" i="14" s="1"/>
  <c r="A406" i="14" s="1"/>
  <c r="A407" i="14" s="1"/>
  <c r="A408" i="14" s="1"/>
  <c r="A409" i="14" s="1"/>
  <c r="A410" i="14" s="1"/>
  <c r="A411" i="14" s="1"/>
  <c r="A412" i="14" s="1"/>
  <c r="A413" i="14" s="1"/>
  <c r="A414" i="14" s="1"/>
  <c r="L329" i="14"/>
  <c r="P329" i="14" s="1"/>
  <c r="Q329" i="14" s="1"/>
  <c r="G327" i="14"/>
  <c r="L326" i="14"/>
  <c r="G326" i="14"/>
  <c r="L325" i="14"/>
  <c r="G325" i="14"/>
  <c r="L324" i="14"/>
  <c r="G324" i="14"/>
  <c r="L323" i="14"/>
  <c r="G323" i="14"/>
  <c r="L322" i="14"/>
  <c r="G322" i="14"/>
  <c r="L321" i="14"/>
  <c r="G321" i="14"/>
  <c r="L320" i="14"/>
  <c r="G320" i="14"/>
  <c r="L319" i="14"/>
  <c r="G319" i="14"/>
  <c r="P318" i="14"/>
  <c r="Q318" i="14" s="1"/>
  <c r="O318" i="14"/>
  <c r="G318" i="14"/>
  <c r="L317" i="14"/>
  <c r="G317" i="14"/>
  <c r="L316" i="14"/>
  <c r="G316" i="14"/>
  <c r="L315" i="14"/>
  <c r="G315" i="14"/>
  <c r="L314" i="14"/>
  <c r="G314" i="14"/>
  <c r="L313" i="14"/>
  <c r="G313" i="14"/>
  <c r="L312" i="14"/>
  <c r="G312" i="14"/>
  <c r="L311" i="14"/>
  <c r="G311" i="14"/>
  <c r="L310" i="14"/>
  <c r="G310" i="14"/>
  <c r="G309" i="14"/>
  <c r="L308" i="14"/>
  <c r="G308" i="14"/>
  <c r="L307" i="14"/>
  <c r="G307" i="14"/>
  <c r="L306" i="14"/>
  <c r="G306" i="14"/>
  <c r="L305" i="14"/>
  <c r="G305" i="14"/>
  <c r="L304" i="14"/>
  <c r="G304" i="14"/>
  <c r="L303" i="14"/>
  <c r="G303" i="14"/>
  <c r="L302" i="14"/>
  <c r="G302" i="14"/>
  <c r="L301" i="14"/>
  <c r="G301" i="14"/>
  <c r="P299" i="14"/>
  <c r="Q299" i="14" s="1"/>
  <c r="O299" i="14"/>
  <c r="G299" i="14"/>
  <c r="L298" i="14"/>
  <c r="K298" i="14"/>
  <c r="G298" i="14"/>
  <c r="L297" i="14"/>
  <c r="K297" i="14"/>
  <c r="G297" i="14"/>
  <c r="L296" i="14"/>
  <c r="K296" i="14"/>
  <c r="G296" i="14"/>
  <c r="L295" i="14"/>
  <c r="K295" i="14"/>
  <c r="G295" i="14"/>
  <c r="L294" i="14"/>
  <c r="K294" i="14"/>
  <c r="G294" i="14"/>
  <c r="L293" i="14"/>
  <c r="O293" i="14" s="1"/>
  <c r="K293" i="14"/>
  <c r="G293" i="14"/>
  <c r="L292" i="14"/>
  <c r="K292" i="14"/>
  <c r="G292" i="14"/>
  <c r="L291" i="14"/>
  <c r="K291" i="14"/>
  <c r="G291" i="14"/>
  <c r="L290" i="14"/>
  <c r="K290" i="14"/>
  <c r="G290" i="14"/>
  <c r="L289" i="14"/>
  <c r="K289" i="14"/>
  <c r="G289" i="14"/>
  <c r="L288" i="14"/>
  <c r="K288" i="14"/>
  <c r="G288" i="14"/>
  <c r="L287" i="14"/>
  <c r="K287" i="14"/>
  <c r="G287" i="14"/>
  <c r="L286" i="14"/>
  <c r="K286" i="14"/>
  <c r="G286" i="14"/>
  <c r="L285" i="14"/>
  <c r="K285" i="14"/>
  <c r="G285" i="14"/>
  <c r="L284" i="14"/>
  <c r="K284" i="14"/>
  <c r="G284" i="14"/>
  <c r="L283" i="14"/>
  <c r="K283" i="14"/>
  <c r="G283" i="14"/>
  <c r="L282" i="14"/>
  <c r="K282" i="14"/>
  <c r="G282" i="14"/>
  <c r="L281" i="14"/>
  <c r="K281" i="14"/>
  <c r="G281" i="14"/>
  <c r="A281" i="14"/>
  <c r="A282" i="14" s="1"/>
  <c r="A283" i="14" s="1"/>
  <c r="A284" i="14" s="1"/>
  <c r="A285" i="14" s="1"/>
  <c r="A286" i="14" s="1"/>
  <c r="A287" i="14" s="1"/>
  <c r="A288" i="14" s="1"/>
  <c r="A289" i="14" s="1"/>
  <c r="A290" i="14" s="1"/>
  <c r="A291" i="14" s="1"/>
  <c r="A292" i="14" s="1"/>
  <c r="A293" i="14" s="1"/>
  <c r="A294" i="14" s="1"/>
  <c r="A295" i="14" s="1"/>
  <c r="A296" i="14" s="1"/>
  <c r="A297" i="14" s="1"/>
  <c r="A298" i="14" s="1"/>
  <c r="L280" i="14"/>
  <c r="K280" i="14"/>
  <c r="G280" i="14"/>
  <c r="K279" i="14"/>
  <c r="G279" i="14"/>
  <c r="L278" i="14"/>
  <c r="K278" i="14"/>
  <c r="G278" i="14"/>
  <c r="L277" i="14"/>
  <c r="K277" i="14"/>
  <c r="G277" i="14"/>
  <c r="L276" i="14"/>
  <c r="K276" i="14"/>
  <c r="G276" i="14"/>
  <c r="L275" i="14"/>
  <c r="K275" i="14"/>
  <c r="G275" i="14"/>
  <c r="L274" i="14"/>
  <c r="K274" i="14"/>
  <c r="G274" i="14"/>
  <c r="L273" i="14"/>
  <c r="K273" i="14"/>
  <c r="G273" i="14"/>
  <c r="L272" i="14"/>
  <c r="K272" i="14"/>
  <c r="G272" i="14"/>
  <c r="L271" i="14"/>
  <c r="K271" i="14"/>
  <c r="G271" i="14"/>
  <c r="L270" i="14"/>
  <c r="K270" i="14"/>
  <c r="G270" i="14"/>
  <c r="L269" i="14"/>
  <c r="K269" i="14"/>
  <c r="G269" i="14"/>
  <c r="L268" i="14"/>
  <c r="K268" i="14"/>
  <c r="G268" i="14"/>
  <c r="L267" i="14"/>
  <c r="K267" i="14"/>
  <c r="G267" i="14"/>
  <c r="L266" i="14"/>
  <c r="K266" i="14"/>
  <c r="G266" i="14"/>
  <c r="L265" i="14"/>
  <c r="K265" i="14"/>
  <c r="G265" i="14"/>
  <c r="L264" i="14"/>
  <c r="K264" i="14"/>
  <c r="G264" i="14"/>
  <c r="L263" i="14"/>
  <c r="K263" i="14"/>
  <c r="G263" i="14"/>
  <c r="L262" i="14"/>
  <c r="K262" i="14"/>
  <c r="G262" i="14"/>
  <c r="L261" i="14"/>
  <c r="K261" i="14"/>
  <c r="G261" i="14"/>
  <c r="L260" i="14"/>
  <c r="K260" i="14"/>
  <c r="G260" i="14"/>
  <c r="L259" i="14"/>
  <c r="K259" i="14"/>
  <c r="G259" i="14"/>
  <c r="L258" i="14"/>
  <c r="K258" i="14"/>
  <c r="G258" i="14"/>
  <c r="L257" i="14"/>
  <c r="K257" i="14"/>
  <c r="G257" i="14"/>
  <c r="L256" i="14"/>
  <c r="K256" i="14"/>
  <c r="G256" i="14"/>
  <c r="L255" i="14"/>
  <c r="K255" i="14"/>
  <c r="G255" i="14"/>
  <c r="L254" i="14"/>
  <c r="K254" i="14"/>
  <c r="G254" i="14"/>
  <c r="L253" i="14"/>
  <c r="K253" i="14"/>
  <c r="G253" i="14"/>
  <c r="L252" i="14"/>
  <c r="K252" i="14"/>
  <c r="G252" i="14"/>
  <c r="L251" i="14"/>
  <c r="K251" i="14"/>
  <c r="G251" i="14"/>
  <c r="L250" i="14"/>
  <c r="K250" i="14"/>
  <c r="G250" i="14"/>
  <c r="L249" i="14"/>
  <c r="O249" i="14" s="1"/>
  <c r="K249" i="14"/>
  <c r="G249" i="14"/>
  <c r="L248" i="14"/>
  <c r="K248" i="14"/>
  <c r="G248" i="14"/>
  <c r="L247" i="14"/>
  <c r="K247" i="14"/>
  <c r="G247" i="14"/>
  <c r="L246" i="14"/>
  <c r="K246" i="14"/>
  <c r="G246" i="14"/>
  <c r="L245" i="14"/>
  <c r="K245" i="14"/>
  <c r="G245" i="14"/>
  <c r="L244" i="14"/>
  <c r="K244" i="14"/>
  <c r="G244" i="14"/>
  <c r="A244" i="14"/>
  <c r="A245" i="14" s="1"/>
  <c r="A246" i="14" s="1"/>
  <c r="A247" i="14" s="1"/>
  <c r="A248" i="14" s="1"/>
  <c r="A249" i="14" s="1"/>
  <c r="A250" i="14" s="1"/>
  <c r="A251" i="14" s="1"/>
  <c r="A252" i="14" s="1"/>
  <c r="A253" i="14" s="1"/>
  <c r="A254" i="14" s="1"/>
  <c r="A255" i="14" s="1"/>
  <c r="A256" i="14" s="1"/>
  <c r="A257" i="14" s="1"/>
  <c r="A258" i="14" s="1"/>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L243" i="14"/>
  <c r="K243" i="14"/>
  <c r="G243" i="14"/>
  <c r="G242" i="14"/>
  <c r="L241" i="14"/>
  <c r="K241" i="14"/>
  <c r="G241" i="14"/>
  <c r="L240" i="14"/>
  <c r="K240" i="14"/>
  <c r="G240" i="14"/>
  <c r="L239" i="14"/>
  <c r="O239" i="14" s="1"/>
  <c r="K239" i="14"/>
  <c r="G239" i="14"/>
  <c r="L238" i="14"/>
  <c r="K238" i="14"/>
  <c r="G238" i="14"/>
  <c r="L237" i="14"/>
  <c r="K237" i="14"/>
  <c r="G237" i="14"/>
  <c r="L236" i="14"/>
  <c r="K236" i="14"/>
  <c r="G236" i="14"/>
  <c r="L235" i="14"/>
  <c r="K235" i="14"/>
  <c r="G235" i="14"/>
  <c r="L234" i="14"/>
  <c r="K234" i="14"/>
  <c r="G234" i="14"/>
  <c r="L233" i="14"/>
  <c r="K233" i="14"/>
  <c r="G233" i="14"/>
  <c r="L232" i="14"/>
  <c r="K232" i="14"/>
  <c r="G232" i="14"/>
  <c r="L231" i="14"/>
  <c r="K231" i="14"/>
  <c r="G231" i="14"/>
  <c r="L230" i="14"/>
  <c r="K230" i="14"/>
  <c r="G230" i="14"/>
  <c r="L229" i="14"/>
  <c r="K229" i="14"/>
  <c r="G229" i="14"/>
  <c r="L228" i="14"/>
  <c r="K228" i="14"/>
  <c r="G228" i="14"/>
  <c r="A228" i="14"/>
  <c r="A229" i="14" s="1"/>
  <c r="A230" i="14" s="1"/>
  <c r="A231" i="14" s="1"/>
  <c r="A232" i="14" s="1"/>
  <c r="A233" i="14" s="1"/>
  <c r="A234" i="14" s="1"/>
  <c r="A235" i="14" s="1"/>
  <c r="A236" i="14" s="1"/>
  <c r="A237" i="14" s="1"/>
  <c r="A238" i="14" s="1"/>
  <c r="A239" i="14" s="1"/>
  <c r="A240" i="14" s="1"/>
  <c r="A241" i="14" s="1"/>
  <c r="L227" i="14"/>
  <c r="K227" i="14"/>
  <c r="G227" i="14"/>
  <c r="K226" i="14"/>
  <c r="G226" i="14"/>
  <c r="L225" i="14"/>
  <c r="K225" i="14"/>
  <c r="G225" i="14"/>
  <c r="L224" i="14"/>
  <c r="K224" i="14"/>
  <c r="G224" i="14"/>
  <c r="L223" i="14"/>
  <c r="K223" i="14"/>
  <c r="G223" i="14"/>
  <c r="L222" i="14"/>
  <c r="K222" i="14"/>
  <c r="G222" i="14"/>
  <c r="L221" i="14"/>
  <c r="K221" i="14"/>
  <c r="G221" i="14"/>
  <c r="L220" i="14"/>
  <c r="K220" i="14"/>
  <c r="G220" i="14"/>
  <c r="L219" i="14"/>
  <c r="K219" i="14"/>
  <c r="G219" i="14"/>
  <c r="L218" i="14"/>
  <c r="K218" i="14"/>
  <c r="G218" i="14"/>
  <c r="L217" i="14"/>
  <c r="K217" i="14"/>
  <c r="G217" i="14"/>
  <c r="L216" i="14"/>
  <c r="K216" i="14"/>
  <c r="G216" i="14"/>
  <c r="A216" i="14"/>
  <c r="A217" i="14" s="1"/>
  <c r="A218" i="14" s="1"/>
  <c r="A219" i="14" s="1"/>
  <c r="A220" i="14" s="1"/>
  <c r="A221" i="14" s="1"/>
  <c r="A222" i="14" s="1"/>
  <c r="A223" i="14" s="1"/>
  <c r="A224" i="14" s="1"/>
  <c r="A225" i="14" s="1"/>
  <c r="L215" i="14"/>
  <c r="K215" i="14"/>
  <c r="G215" i="14"/>
  <c r="K214" i="14"/>
  <c r="G214" i="14"/>
  <c r="L213" i="14"/>
  <c r="K213" i="14"/>
  <c r="G213" i="14"/>
  <c r="L212" i="14"/>
  <c r="K212" i="14"/>
  <c r="G212" i="14"/>
  <c r="L211" i="14"/>
  <c r="K211" i="14"/>
  <c r="G211" i="14"/>
  <c r="L210" i="14"/>
  <c r="K210" i="14"/>
  <c r="G210" i="14"/>
  <c r="L209" i="14"/>
  <c r="K209" i="14"/>
  <c r="G209" i="14"/>
  <c r="L208" i="14"/>
  <c r="K208" i="14"/>
  <c r="G208" i="14"/>
  <c r="L207" i="14"/>
  <c r="K207" i="14"/>
  <c r="G207" i="14"/>
  <c r="O206" i="14"/>
  <c r="L206" i="14"/>
  <c r="K206" i="14"/>
  <c r="G206" i="14"/>
  <c r="L205" i="14"/>
  <c r="K205" i="14"/>
  <c r="G205" i="14"/>
  <c r="L204" i="14"/>
  <c r="K204" i="14"/>
  <c r="G204" i="14"/>
  <c r="L203" i="14"/>
  <c r="K203" i="14"/>
  <c r="G203" i="14"/>
  <c r="A203" i="14"/>
  <c r="A204" i="14" s="1"/>
  <c r="A205" i="14" s="1"/>
  <c r="A206" i="14" s="1"/>
  <c r="A207" i="14" s="1"/>
  <c r="A208" i="14" s="1"/>
  <c r="A209" i="14" s="1"/>
  <c r="A210" i="14" s="1"/>
  <c r="A211" i="14" s="1"/>
  <c r="A212" i="14" s="1"/>
  <c r="A213" i="14" s="1"/>
  <c r="L202" i="14"/>
  <c r="K202" i="14"/>
  <c r="G202" i="14"/>
  <c r="A202" i="14"/>
  <c r="L201" i="14"/>
  <c r="K201" i="14"/>
  <c r="G201" i="14"/>
  <c r="G199" i="14"/>
  <c r="O189" i="14"/>
  <c r="L198" i="14"/>
  <c r="G198" i="14"/>
  <c r="L197" i="14"/>
  <c r="G197" i="14"/>
  <c r="L196" i="14"/>
  <c r="G196" i="14"/>
  <c r="G194" i="14"/>
  <c r="G193" i="14"/>
  <c r="G192" i="14"/>
  <c r="G191" i="14"/>
  <c r="G190" i="14"/>
  <c r="G189" i="14"/>
  <c r="G188" i="14"/>
  <c r="G187" i="14"/>
  <c r="G186" i="14"/>
  <c r="A186" i="14"/>
  <c r="A187" i="14" s="1"/>
  <c r="A188" i="14" s="1"/>
  <c r="A189" i="14" s="1"/>
  <c r="A190" i="14" s="1"/>
  <c r="A191" i="14" s="1"/>
  <c r="A192" i="14" s="1"/>
  <c r="A193" i="14" s="1"/>
  <c r="A194" i="14" s="1"/>
  <c r="O185" i="14"/>
  <c r="P185" i="14"/>
  <c r="Q185" i="14" s="1"/>
  <c r="G185" i="14"/>
  <c r="G184" i="14"/>
  <c r="L183" i="14"/>
  <c r="G183" i="14"/>
  <c r="L182" i="14"/>
  <c r="G182" i="14"/>
  <c r="L181" i="14"/>
  <c r="G181" i="14"/>
  <c r="L180" i="14"/>
  <c r="G180" i="14"/>
  <c r="L179" i="14"/>
  <c r="G179" i="14"/>
  <c r="L178" i="14"/>
  <c r="G178" i="14"/>
  <c r="L177" i="14"/>
  <c r="G177" i="14"/>
  <c r="L176" i="14"/>
  <c r="G176" i="14"/>
  <c r="G175" i="14"/>
  <c r="G174" i="14"/>
  <c r="G173" i="14"/>
  <c r="G172" i="14"/>
  <c r="O172" i="14"/>
  <c r="G171" i="14"/>
  <c r="G170" i="14"/>
  <c r="G169" i="14"/>
  <c r="O170" i="14"/>
  <c r="G168" i="14"/>
  <c r="G167" i="14"/>
  <c r="G166" i="14"/>
  <c r="A166" i="14"/>
  <c r="A167" i="14" s="1"/>
  <c r="A168" i="14" s="1"/>
  <c r="A169" i="14" s="1"/>
  <c r="A170" i="14" s="1"/>
  <c r="A171" i="14" s="1"/>
  <c r="A172" i="14" s="1"/>
  <c r="A173" i="14" s="1"/>
  <c r="A174" i="14" s="1"/>
  <c r="A176" i="14" s="1"/>
  <c r="A177" i="14" s="1"/>
  <c r="A178" i="14" s="1"/>
  <c r="A179" i="14" s="1"/>
  <c r="A180" i="14" s="1"/>
  <c r="A181" i="14" s="1"/>
  <c r="A182" i="14" s="1"/>
  <c r="A183" i="14" s="1"/>
  <c r="G165" i="14"/>
  <c r="L163" i="14"/>
  <c r="L162" i="14"/>
  <c r="L161" i="14"/>
  <c r="P160" i="14"/>
  <c r="Q160" i="14" s="1"/>
  <c r="O160" i="14"/>
  <c r="L159" i="14"/>
  <c r="O145" i="14"/>
  <c r="L158" i="14"/>
  <c r="L157" i="14"/>
  <c r="L156" i="14"/>
  <c r="O143" i="14"/>
  <c r="L155" i="14"/>
  <c r="L154" i="14"/>
  <c r="L153" i="14"/>
  <c r="L152" i="14"/>
  <c r="A137" i="14"/>
  <c r="A138" i="14" s="1"/>
  <c r="A139" i="14" s="1"/>
  <c r="A140" i="14" s="1"/>
  <c r="A141" i="14" s="1"/>
  <c r="A142" i="14" s="1"/>
  <c r="A143" i="14" s="1"/>
  <c r="A144" i="14" s="1"/>
  <c r="A145" i="14" s="1"/>
  <c r="A146" i="14" s="1"/>
  <c r="A147" i="14" s="1"/>
  <c r="A148" i="14" s="1"/>
  <c r="A149" i="14" s="1"/>
  <c r="A150" i="14" s="1"/>
  <c r="A152" i="14" s="1"/>
  <c r="A153" i="14" s="1"/>
  <c r="A154" i="14" s="1"/>
  <c r="A155" i="14" s="1"/>
  <c r="A156" i="14" s="1"/>
  <c r="A157" i="14" s="1"/>
  <c r="A158" i="14" s="1"/>
  <c r="A159" i="14" s="1"/>
  <c r="O120" i="14"/>
  <c r="L134" i="14"/>
  <c r="L133" i="14"/>
  <c r="L132" i="14"/>
  <c r="O113" i="14"/>
  <c r="L131" i="14"/>
  <c r="L130" i="14"/>
  <c r="G128" i="14"/>
  <c r="G127" i="14"/>
  <c r="G126" i="14"/>
  <c r="G125" i="14"/>
  <c r="G124" i="14"/>
  <c r="G123" i="14"/>
  <c r="G122" i="14"/>
  <c r="G121" i="14"/>
  <c r="G120" i="14"/>
  <c r="G119" i="14"/>
  <c r="O118" i="14"/>
  <c r="G118" i="14"/>
  <c r="G117" i="14"/>
  <c r="G116" i="14"/>
  <c r="G115" i="14"/>
  <c r="G114" i="14"/>
  <c r="G113" i="14"/>
  <c r="G112" i="14"/>
  <c r="G111" i="14"/>
  <c r="P110" i="14"/>
  <c r="Q110" i="14" s="1"/>
  <c r="O110" i="14"/>
  <c r="L109" i="14"/>
  <c r="L108" i="14"/>
  <c r="L107" i="14"/>
  <c r="L106" i="14"/>
  <c r="L105" i="14"/>
  <c r="L104" i="14"/>
  <c r="L103" i="14"/>
  <c r="L102" i="14"/>
  <c r="P100" i="14"/>
  <c r="Q100" i="14" s="1"/>
  <c r="O100" i="14"/>
  <c r="P99" i="14"/>
  <c r="Q99" i="14" s="1"/>
  <c r="O99" i="14"/>
  <c r="L98" i="14"/>
  <c r="L97" i="14"/>
  <c r="L96" i="14"/>
  <c r="L95" i="14"/>
  <c r="L94" i="14"/>
  <c r="L93" i="14"/>
  <c r="O91" i="14"/>
  <c r="P91" i="14"/>
  <c r="Q91" i="14" s="1"/>
  <c r="O84" i="14"/>
  <c r="P84" i="14"/>
  <c r="Q84" i="14" s="1"/>
  <c r="O77" i="14"/>
  <c r="P77" i="14"/>
  <c r="Q77" i="14" s="1"/>
  <c r="O76" i="14"/>
  <c r="P76" i="14"/>
  <c r="Q76" i="14" s="1"/>
  <c r="O70" i="14"/>
  <c r="P70" i="14"/>
  <c r="Q70" i="14" s="1"/>
  <c r="O69" i="14"/>
  <c r="P69" i="14"/>
  <c r="Q69" i="14" s="1"/>
  <c r="O68" i="14"/>
  <c r="P68" i="14"/>
  <c r="Q68" i="14" s="1"/>
  <c r="O67" i="14"/>
  <c r="P67" i="14"/>
  <c r="Q67" i="14" s="1"/>
  <c r="O66" i="14"/>
  <c r="P66" i="14"/>
  <c r="Q66" i="14" s="1"/>
  <c r="O65" i="14"/>
  <c r="P65" i="14"/>
  <c r="Q65" i="14" s="1"/>
  <c r="O64" i="14"/>
  <c r="P64" i="14"/>
  <c r="Q64" i="14" s="1"/>
  <c r="O63" i="14"/>
  <c r="P63" i="14"/>
  <c r="Q63" i="14" s="1"/>
  <c r="O62" i="14"/>
  <c r="P62" i="14"/>
  <c r="Q62" i="14" s="1"/>
  <c r="O61" i="14"/>
  <c r="P61" i="14"/>
  <c r="Q61" i="14" s="1"/>
  <c r="O60" i="14"/>
  <c r="P60" i="14"/>
  <c r="Q60" i="14" s="1"/>
  <c r="O59" i="14"/>
  <c r="P59" i="14"/>
  <c r="Q59" i="14" s="1"/>
  <c r="O58" i="14"/>
  <c r="P58" i="14"/>
  <c r="Q58" i="14" s="1"/>
  <c r="O57" i="14"/>
  <c r="P57" i="14"/>
  <c r="Q57" i="14" s="1"/>
  <c r="O56" i="14"/>
  <c r="P56" i="14"/>
  <c r="Q56" i="14" s="1"/>
  <c r="O55" i="14"/>
  <c r="P55" i="14"/>
  <c r="Q55" i="14" s="1"/>
  <c r="O54" i="14"/>
  <c r="P54" i="14"/>
  <c r="Q54" i="14" s="1"/>
  <c r="O53" i="14"/>
  <c r="P53" i="14"/>
  <c r="Q53" i="14" s="1"/>
  <c r="O52" i="14"/>
  <c r="P52" i="14"/>
  <c r="Q52" i="14" s="1"/>
  <c r="O51" i="14"/>
  <c r="P51" i="14"/>
  <c r="Q51" i="14" s="1"/>
  <c r="O50" i="14"/>
  <c r="P50" i="14"/>
  <c r="Q50" i="14" s="1"/>
  <c r="O49" i="14"/>
  <c r="P49" i="14"/>
  <c r="Q49" i="14" s="1"/>
  <c r="O48" i="14"/>
  <c r="P48" i="14"/>
  <c r="Q48" i="14" s="1"/>
  <c r="O47" i="14"/>
  <c r="P47" i="14"/>
  <c r="Q47" i="14" s="1"/>
  <c r="O46" i="14"/>
  <c r="P46" i="14"/>
  <c r="Q46" i="14" s="1"/>
  <c r="O45" i="14"/>
  <c r="P45" i="14"/>
  <c r="Q45" i="14" s="1"/>
  <c r="O44" i="14"/>
  <c r="P44" i="14"/>
  <c r="Q44" i="14" s="1"/>
  <c r="O43" i="14"/>
  <c r="P43" i="14"/>
  <c r="Q43" i="14" s="1"/>
  <c r="O42" i="14"/>
  <c r="P42" i="14"/>
  <c r="Q42" i="14" s="1"/>
  <c r="O37" i="14"/>
  <c r="P37" i="14"/>
  <c r="Q37" i="14" s="1"/>
  <c r="O34" i="14"/>
  <c r="O32" i="14"/>
  <c r="A32" i="14"/>
  <c r="A33" i="14" s="1"/>
  <c r="A34" i="14" s="1"/>
  <c r="A35" i="14" s="1"/>
  <c r="A36" i="14" s="1"/>
  <c r="A37" i="14" s="1"/>
  <c r="A38" i="14" s="1"/>
  <c r="A39" i="14" s="1"/>
  <c r="A40"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L29" i="14"/>
  <c r="L28" i="14"/>
  <c r="L27" i="14"/>
  <c r="L26" i="14"/>
  <c r="L25" i="14"/>
  <c r="L24" i="14"/>
  <c r="L23" i="14"/>
  <c r="K18" i="14"/>
  <c r="J18" i="14"/>
  <c r="I18" i="14"/>
  <c r="H18" i="14"/>
  <c r="K17" i="14"/>
  <c r="J17" i="14"/>
  <c r="I17" i="14"/>
  <c r="H17" i="14"/>
  <c r="K16" i="14"/>
  <c r="J16" i="14"/>
  <c r="I16" i="14"/>
  <c r="H16" i="14"/>
  <c r="K15" i="14"/>
  <c r="J15" i="14"/>
  <c r="I15" i="14"/>
  <c r="H15" i="14"/>
  <c r="P14" i="14"/>
  <c r="Q14" i="14" s="1"/>
  <c r="O14" i="14"/>
  <c r="K14" i="14"/>
  <c r="J14" i="14"/>
  <c r="I14" i="14"/>
  <c r="H14" i="14"/>
  <c r="K13" i="14"/>
  <c r="J13" i="14"/>
  <c r="I13" i="14"/>
  <c r="H13" i="14"/>
  <c r="P12" i="14"/>
  <c r="Q12" i="14" s="1"/>
  <c r="O12" i="14"/>
  <c r="K12" i="14"/>
  <c r="J12" i="14"/>
  <c r="I12" i="14"/>
  <c r="H12" i="14"/>
  <c r="K11" i="14"/>
  <c r="J11" i="14"/>
  <c r="I11" i="14"/>
  <c r="H11" i="14"/>
  <c r="K10" i="14"/>
  <c r="J10" i="14"/>
  <c r="I10" i="14"/>
  <c r="H10" i="14"/>
  <c r="A10" i="14"/>
  <c r="A11" i="14" s="1"/>
  <c r="A12" i="14" s="1"/>
  <c r="A13" i="14" s="1"/>
  <c r="A14" i="14" s="1"/>
  <c r="A15" i="14" s="1"/>
  <c r="A16" i="14" s="1"/>
  <c r="A17" i="14" s="1"/>
  <c r="A18" i="14" s="1"/>
  <c r="K9" i="14"/>
  <c r="J9" i="14"/>
  <c r="I9" i="14"/>
  <c r="H9" i="14"/>
  <c r="K11" i="9"/>
  <c r="L11" i="9"/>
  <c r="K12" i="9"/>
  <c r="L12" i="9"/>
  <c r="K13" i="9"/>
  <c r="L13" i="9"/>
  <c r="K14" i="9"/>
  <c r="L14" i="9"/>
  <c r="K15" i="9"/>
  <c r="L15" i="9"/>
  <c r="K16" i="9"/>
  <c r="L16" i="9"/>
  <c r="K17" i="9"/>
  <c r="L17" i="9"/>
  <c r="K18" i="9"/>
  <c r="L18" i="9"/>
  <c r="K19" i="9"/>
  <c r="L19" i="9"/>
  <c r="K22" i="9"/>
  <c r="L22" i="9"/>
  <c r="K23" i="9"/>
  <c r="L23" i="9"/>
  <c r="K24" i="9"/>
  <c r="L24" i="9"/>
  <c r="K25" i="9"/>
  <c r="L25" i="9"/>
  <c r="K26" i="9"/>
  <c r="L26" i="9"/>
  <c r="K27" i="9"/>
  <c r="L27" i="9"/>
  <c r="K28" i="9"/>
  <c r="L28" i="9"/>
  <c r="K29" i="9"/>
  <c r="L29" i="9"/>
  <c r="K30" i="9"/>
  <c r="L30" i="9"/>
  <c r="K31" i="9"/>
  <c r="L31" i="9"/>
  <c r="K32" i="9"/>
  <c r="L32" i="9"/>
  <c r="K33" i="9"/>
  <c r="L33" i="9"/>
  <c r="K34" i="9"/>
  <c r="L34" i="9"/>
  <c r="K35" i="9"/>
  <c r="L35" i="9"/>
  <c r="K36" i="9"/>
  <c r="L36" i="9"/>
  <c r="K37" i="9"/>
  <c r="L37" i="9"/>
  <c r="K38" i="9"/>
  <c r="L38" i="9"/>
  <c r="K39" i="9"/>
  <c r="L39" i="9"/>
  <c r="K40" i="9"/>
  <c r="L40" i="9"/>
  <c r="K41" i="9"/>
  <c r="L41" i="9"/>
  <c r="K42" i="9"/>
  <c r="L42" i="9"/>
  <c r="K43" i="9"/>
  <c r="L43" i="9"/>
  <c r="K44" i="9"/>
  <c r="L44" i="9"/>
  <c r="K45" i="9"/>
  <c r="L45" i="9"/>
  <c r="K46" i="9"/>
  <c r="L46" i="9"/>
  <c r="K47" i="9"/>
  <c r="L47" i="9"/>
  <c r="K48" i="9"/>
  <c r="L48" i="9"/>
  <c r="K49" i="9"/>
  <c r="L49" i="9"/>
  <c r="K50" i="9"/>
  <c r="L50" i="9"/>
  <c r="K51" i="9"/>
  <c r="L51" i="9"/>
  <c r="K52" i="9"/>
  <c r="L52" i="9"/>
  <c r="K53" i="9"/>
  <c r="L53" i="9"/>
  <c r="K54" i="9"/>
  <c r="L54" i="9"/>
  <c r="K55" i="9"/>
  <c r="L55" i="9"/>
  <c r="K56" i="9"/>
  <c r="L56" i="9"/>
  <c r="K57" i="9"/>
  <c r="L57" i="9"/>
  <c r="K58" i="9"/>
  <c r="L58" i="9"/>
  <c r="K59" i="9"/>
  <c r="L59" i="9"/>
  <c r="K60" i="9"/>
  <c r="L60" i="9"/>
  <c r="K61" i="9"/>
  <c r="L61" i="9"/>
  <c r="K62" i="9"/>
  <c r="L62" i="9"/>
  <c r="K63" i="9"/>
  <c r="L63" i="9"/>
  <c r="K64" i="9"/>
  <c r="L64" i="9"/>
  <c r="K65" i="9"/>
  <c r="L65" i="9"/>
  <c r="K66" i="9"/>
  <c r="L66" i="9"/>
  <c r="K67" i="9"/>
  <c r="L67" i="9"/>
  <c r="K68" i="9"/>
  <c r="L68" i="9"/>
  <c r="K69" i="9"/>
  <c r="L69" i="9"/>
  <c r="K70" i="9"/>
  <c r="L70" i="9"/>
  <c r="K71" i="9"/>
  <c r="L71" i="9"/>
  <c r="K72" i="9"/>
  <c r="L72" i="9"/>
  <c r="K73" i="9"/>
  <c r="L73" i="9"/>
  <c r="K74" i="9"/>
  <c r="L74" i="9"/>
  <c r="K75" i="9"/>
  <c r="L75" i="9"/>
  <c r="K76" i="9"/>
  <c r="L76" i="9"/>
  <c r="K77" i="9"/>
  <c r="L77" i="9"/>
  <c r="K78" i="9"/>
  <c r="L78" i="9"/>
  <c r="K79" i="9"/>
  <c r="L79" i="9"/>
  <c r="K80" i="9"/>
  <c r="L80" i="9"/>
  <c r="K81" i="9"/>
  <c r="L81" i="9"/>
  <c r="K82" i="9"/>
  <c r="L82" i="9"/>
  <c r="K83" i="9"/>
  <c r="L83" i="9"/>
  <c r="K84" i="9"/>
  <c r="L84" i="9"/>
  <c r="K85" i="9"/>
  <c r="L85" i="9"/>
  <c r="K88" i="9"/>
  <c r="L88" i="9"/>
  <c r="K89" i="9"/>
  <c r="L89" i="9"/>
  <c r="K90" i="9"/>
  <c r="L90" i="9"/>
  <c r="K91" i="9"/>
  <c r="L91" i="9"/>
  <c r="K92" i="9"/>
  <c r="L92" i="9"/>
  <c r="K93" i="9"/>
  <c r="L93" i="9"/>
  <c r="K94" i="9"/>
  <c r="L94" i="9"/>
  <c r="K95" i="9"/>
  <c r="L95" i="9"/>
  <c r="K96" i="9"/>
  <c r="L96" i="9"/>
  <c r="K97" i="9"/>
  <c r="L97" i="9"/>
  <c r="K98" i="9"/>
  <c r="L98" i="9"/>
  <c r="K99" i="9"/>
  <c r="L99" i="9"/>
  <c r="K100" i="9"/>
  <c r="L100" i="9"/>
  <c r="K101" i="9"/>
  <c r="L101" i="9"/>
  <c r="K102" i="9"/>
  <c r="L102" i="9"/>
  <c r="K103" i="9"/>
  <c r="L103" i="9"/>
  <c r="K104" i="9"/>
  <c r="L104" i="9"/>
  <c r="K105" i="9"/>
  <c r="L105" i="9"/>
  <c r="K106" i="9"/>
  <c r="L106" i="9"/>
  <c r="K107" i="9"/>
  <c r="L107" i="9"/>
  <c r="K108" i="9"/>
  <c r="L108" i="9"/>
  <c r="K109" i="9"/>
  <c r="L109" i="9"/>
  <c r="K110" i="9"/>
  <c r="L110" i="9"/>
  <c r="K111" i="9"/>
  <c r="L111" i="9"/>
  <c r="K113" i="9"/>
  <c r="L113" i="9"/>
  <c r="K114" i="9"/>
  <c r="L114" i="9"/>
  <c r="K115" i="9"/>
  <c r="L115" i="9"/>
  <c r="K116" i="9"/>
  <c r="L116" i="9"/>
  <c r="K117" i="9"/>
  <c r="L117" i="9"/>
  <c r="K118" i="9"/>
  <c r="L118" i="9"/>
  <c r="K119" i="9"/>
  <c r="L119" i="9"/>
  <c r="K120" i="9"/>
  <c r="L120" i="9"/>
  <c r="K121" i="9"/>
  <c r="L121" i="9"/>
  <c r="K122" i="9"/>
  <c r="L122" i="9"/>
  <c r="K123" i="9"/>
  <c r="L123" i="9"/>
  <c r="K124" i="9"/>
  <c r="L124" i="9"/>
  <c r="K125" i="9"/>
  <c r="L125" i="9"/>
  <c r="K126" i="9"/>
  <c r="L126" i="9"/>
  <c r="K127" i="9"/>
  <c r="L127" i="9"/>
  <c r="K128" i="9"/>
  <c r="L128" i="9"/>
  <c r="K129" i="9"/>
  <c r="L129" i="9"/>
  <c r="K130" i="9"/>
  <c r="L130" i="9"/>
  <c r="K131" i="9"/>
  <c r="L131" i="9"/>
  <c r="K132" i="9"/>
  <c r="L132" i="9"/>
  <c r="K133" i="9"/>
  <c r="L133" i="9"/>
  <c r="K134" i="9"/>
  <c r="L134" i="9"/>
  <c r="K135" i="9"/>
  <c r="L135" i="9"/>
  <c r="K136" i="9"/>
  <c r="L136" i="9"/>
  <c r="K137" i="9"/>
  <c r="L137" i="9"/>
  <c r="K138" i="9"/>
  <c r="L138" i="9"/>
  <c r="K139" i="9"/>
  <c r="L139" i="9"/>
  <c r="K140" i="9"/>
  <c r="L140" i="9"/>
  <c r="K141" i="9"/>
  <c r="L141" i="9"/>
  <c r="K142" i="9"/>
  <c r="L142" i="9"/>
  <c r="K143" i="9"/>
  <c r="L143" i="9"/>
  <c r="K144" i="9"/>
  <c r="L144" i="9"/>
  <c r="K145" i="9"/>
  <c r="L145" i="9"/>
  <c r="K146" i="9"/>
  <c r="L146" i="9"/>
  <c r="K147" i="9"/>
  <c r="L147" i="9"/>
  <c r="K148" i="9"/>
  <c r="L148" i="9"/>
  <c r="K149" i="9"/>
  <c r="L149" i="9"/>
  <c r="K150" i="9"/>
  <c r="L150" i="9"/>
  <c r="K151" i="9"/>
  <c r="L151" i="9"/>
  <c r="K152" i="9"/>
  <c r="L152" i="9"/>
  <c r="K153" i="9"/>
  <c r="L153" i="9"/>
  <c r="K154" i="9"/>
  <c r="L154" i="9"/>
  <c r="K155" i="9"/>
  <c r="L155" i="9"/>
  <c r="K156" i="9"/>
  <c r="L156" i="9"/>
  <c r="K157" i="9"/>
  <c r="L157" i="9"/>
  <c r="K158" i="9"/>
  <c r="L158" i="9"/>
  <c r="K159" i="9"/>
  <c r="L159" i="9"/>
  <c r="K160" i="9"/>
  <c r="L160" i="9"/>
  <c r="K161" i="9"/>
  <c r="L161" i="9"/>
  <c r="K162" i="9"/>
  <c r="L162" i="9"/>
  <c r="K163" i="9"/>
  <c r="L163" i="9"/>
  <c r="K164" i="9"/>
  <c r="L164" i="9"/>
  <c r="K165" i="9"/>
  <c r="L165" i="9"/>
  <c r="K166" i="9"/>
  <c r="L166" i="9"/>
  <c r="K167" i="9"/>
  <c r="L167" i="9"/>
  <c r="K168" i="9"/>
  <c r="L168" i="9"/>
  <c r="K169" i="9"/>
  <c r="L169" i="9"/>
  <c r="K170" i="9"/>
  <c r="L170" i="9"/>
  <c r="K171" i="9"/>
  <c r="L171" i="9"/>
  <c r="K172" i="9"/>
  <c r="L172" i="9"/>
  <c r="K173" i="9"/>
  <c r="L173" i="9"/>
  <c r="K174" i="9"/>
  <c r="L174" i="9"/>
  <c r="K175" i="9"/>
  <c r="L175" i="9"/>
  <c r="K176" i="9"/>
  <c r="L176" i="9"/>
  <c r="K177" i="9"/>
  <c r="L177" i="9"/>
  <c r="K178" i="9"/>
  <c r="L178" i="9"/>
  <c r="K179" i="9"/>
  <c r="L179" i="9"/>
  <c r="K180" i="9"/>
  <c r="L180" i="9"/>
  <c r="K181" i="9"/>
  <c r="L181" i="9"/>
  <c r="K182" i="9"/>
  <c r="L182" i="9"/>
  <c r="K183" i="9"/>
  <c r="L183" i="9"/>
  <c r="K184" i="9"/>
  <c r="L184" i="9"/>
  <c r="K185" i="9"/>
  <c r="L185" i="9"/>
  <c r="K186" i="9"/>
  <c r="L186" i="9"/>
  <c r="K187" i="9"/>
  <c r="L187" i="9"/>
  <c r="K188" i="9"/>
  <c r="L188" i="9"/>
  <c r="K189" i="9"/>
  <c r="L189" i="9"/>
  <c r="K190" i="9"/>
  <c r="L190" i="9"/>
  <c r="K191" i="9"/>
  <c r="L191" i="9"/>
  <c r="K192" i="9"/>
  <c r="L192" i="9"/>
  <c r="K193" i="9"/>
  <c r="L193" i="9"/>
  <c r="K194" i="9"/>
  <c r="L194" i="9"/>
  <c r="K195" i="9"/>
  <c r="L195" i="9"/>
  <c r="K196" i="9"/>
  <c r="L196" i="9"/>
  <c r="K197" i="9"/>
  <c r="L197" i="9"/>
  <c r="K198" i="9"/>
  <c r="L198" i="9"/>
  <c r="K199" i="9"/>
  <c r="L199" i="9"/>
  <c r="K200" i="9"/>
  <c r="L200" i="9"/>
  <c r="K201" i="9"/>
  <c r="L201" i="9"/>
  <c r="K203" i="9"/>
  <c r="L203" i="9"/>
  <c r="K204" i="9"/>
  <c r="L204" i="9"/>
  <c r="K205" i="9"/>
  <c r="L205" i="9"/>
  <c r="K206" i="9"/>
  <c r="L206" i="9"/>
  <c r="K207" i="9"/>
  <c r="L207" i="9"/>
  <c r="K209" i="9"/>
  <c r="L209" i="9"/>
  <c r="K210" i="9"/>
  <c r="L210" i="9"/>
  <c r="K211" i="9"/>
  <c r="L211" i="9"/>
  <c r="K212" i="9"/>
  <c r="L212" i="9"/>
  <c r="K213" i="9"/>
  <c r="L213" i="9"/>
  <c r="K214" i="9"/>
  <c r="L214" i="9"/>
  <c r="K215" i="9"/>
  <c r="L215" i="9"/>
  <c r="K216" i="9"/>
  <c r="L216" i="9"/>
  <c r="K217" i="9"/>
  <c r="L217" i="9"/>
  <c r="K218" i="9"/>
  <c r="L218" i="9"/>
  <c r="K219" i="9"/>
  <c r="L219" i="9"/>
  <c r="K220" i="9"/>
  <c r="L220" i="9"/>
  <c r="K221" i="9"/>
  <c r="L221" i="9"/>
  <c r="K222" i="9"/>
  <c r="L222" i="9"/>
  <c r="K223" i="9"/>
  <c r="L223" i="9"/>
  <c r="K224" i="9"/>
  <c r="L224" i="9"/>
  <c r="K225" i="9"/>
  <c r="L225" i="9"/>
  <c r="K226" i="9"/>
  <c r="L226" i="9"/>
  <c r="K227" i="9"/>
  <c r="L227" i="9"/>
  <c r="K228" i="9"/>
  <c r="L228" i="9"/>
  <c r="K229" i="9"/>
  <c r="L229" i="9"/>
  <c r="K230" i="9"/>
  <c r="L230" i="9"/>
  <c r="K231" i="9"/>
  <c r="L231" i="9"/>
  <c r="K232" i="9"/>
  <c r="L232" i="9"/>
  <c r="K233" i="9"/>
  <c r="L233" i="9"/>
  <c r="K234" i="9"/>
  <c r="L234" i="9"/>
  <c r="K235" i="9"/>
  <c r="L235" i="9"/>
  <c r="K236" i="9"/>
  <c r="L236" i="9"/>
  <c r="K237" i="9"/>
  <c r="L237" i="9"/>
  <c r="K238" i="9"/>
  <c r="L238" i="9"/>
  <c r="K239" i="9"/>
  <c r="L239" i="9"/>
  <c r="K240" i="9"/>
  <c r="L240" i="9"/>
  <c r="K241" i="9"/>
  <c r="L241" i="9"/>
  <c r="K242" i="9"/>
  <c r="L242" i="9"/>
  <c r="K243" i="9"/>
  <c r="L243" i="9"/>
  <c r="K244" i="9"/>
  <c r="L244" i="9"/>
  <c r="K245" i="9"/>
  <c r="L245" i="9"/>
  <c r="K246" i="9"/>
  <c r="L246" i="9"/>
  <c r="K247" i="9"/>
  <c r="L247" i="9"/>
  <c r="K248" i="9"/>
  <c r="L248" i="9"/>
  <c r="K249" i="9"/>
  <c r="L249" i="9"/>
  <c r="K250" i="9"/>
  <c r="L250" i="9"/>
  <c r="K251" i="9"/>
  <c r="L251" i="9"/>
  <c r="K252" i="9"/>
  <c r="L252" i="9"/>
  <c r="K253" i="9"/>
  <c r="L253" i="9"/>
  <c r="K254" i="9"/>
  <c r="L254" i="9"/>
  <c r="K255" i="9"/>
  <c r="L255" i="9"/>
  <c r="K256" i="9"/>
  <c r="L256" i="9"/>
  <c r="K257" i="9"/>
  <c r="L257" i="9"/>
  <c r="K258" i="9"/>
  <c r="L258" i="9"/>
  <c r="K259" i="9"/>
  <c r="L259" i="9"/>
  <c r="K260" i="9"/>
  <c r="L260" i="9"/>
  <c r="K261" i="9"/>
  <c r="L261" i="9"/>
  <c r="K262" i="9"/>
  <c r="L262" i="9"/>
  <c r="K263" i="9"/>
  <c r="L263" i="9"/>
  <c r="K264" i="9"/>
  <c r="L264" i="9"/>
  <c r="K265" i="9"/>
  <c r="L265" i="9"/>
  <c r="K266" i="9"/>
  <c r="L266" i="9"/>
  <c r="K267" i="9"/>
  <c r="L267" i="9"/>
  <c r="K268" i="9"/>
  <c r="L268" i="9"/>
  <c r="K269" i="9"/>
  <c r="L269" i="9"/>
  <c r="K270" i="9"/>
  <c r="L270" i="9"/>
  <c r="K271" i="9"/>
  <c r="L271" i="9"/>
  <c r="K272" i="9"/>
  <c r="L272" i="9"/>
  <c r="K273" i="9"/>
  <c r="L273" i="9"/>
  <c r="K274" i="9"/>
  <c r="L274" i="9"/>
  <c r="K275" i="9"/>
  <c r="L275" i="9"/>
  <c r="K276" i="9"/>
  <c r="L276" i="9"/>
  <c r="K277" i="9"/>
  <c r="L277" i="9"/>
  <c r="K278" i="9"/>
  <c r="L278" i="9"/>
  <c r="K279" i="9"/>
  <c r="L279" i="9"/>
  <c r="K282" i="9"/>
  <c r="L282" i="9"/>
  <c r="K283" i="9"/>
  <c r="L283" i="9"/>
  <c r="K284" i="9"/>
  <c r="L284" i="9"/>
  <c r="K285" i="9"/>
  <c r="L285" i="9"/>
  <c r="K286" i="9"/>
  <c r="L286" i="9"/>
  <c r="K287" i="9"/>
  <c r="L287" i="9"/>
  <c r="K288" i="9"/>
  <c r="L288" i="9"/>
  <c r="K289" i="9"/>
  <c r="L289" i="9"/>
  <c r="K290" i="9"/>
  <c r="L290" i="9"/>
  <c r="K291" i="9"/>
  <c r="L291" i="9"/>
  <c r="K292" i="9"/>
  <c r="L292" i="9"/>
  <c r="K293" i="9"/>
  <c r="L293" i="9"/>
  <c r="K294" i="9"/>
  <c r="L294" i="9"/>
  <c r="K295" i="9"/>
  <c r="L295" i="9"/>
  <c r="K296" i="9"/>
  <c r="L296" i="9"/>
  <c r="K297" i="9"/>
  <c r="L297" i="9"/>
  <c r="K298" i="9"/>
  <c r="L298" i="9"/>
  <c r="K299" i="9"/>
  <c r="L299" i="9"/>
  <c r="K300" i="9"/>
  <c r="L300" i="9"/>
  <c r="K301" i="9"/>
  <c r="L301" i="9"/>
  <c r="K302" i="9"/>
  <c r="L302" i="9"/>
  <c r="K303" i="9"/>
  <c r="L303" i="9"/>
  <c r="K304" i="9"/>
  <c r="L304" i="9"/>
  <c r="K305" i="9"/>
  <c r="L305" i="9"/>
  <c r="K306" i="9"/>
  <c r="L306" i="9"/>
  <c r="K307" i="9"/>
  <c r="L307" i="9"/>
  <c r="K308" i="9"/>
  <c r="L308" i="9"/>
  <c r="K309" i="9"/>
  <c r="L309" i="9"/>
  <c r="K310" i="9"/>
  <c r="L310" i="9"/>
  <c r="K311" i="9"/>
  <c r="L311" i="9"/>
  <c r="K312" i="9"/>
  <c r="L312" i="9"/>
  <c r="K313" i="9"/>
  <c r="L313" i="9"/>
  <c r="K314" i="9"/>
  <c r="L314" i="9"/>
  <c r="K315" i="9"/>
  <c r="L315" i="9"/>
  <c r="K316" i="9"/>
  <c r="L316" i="9"/>
  <c r="K317" i="9"/>
  <c r="L317" i="9"/>
  <c r="K318" i="9"/>
  <c r="L318" i="9"/>
  <c r="K319" i="9"/>
  <c r="L319" i="9"/>
  <c r="K320" i="9"/>
  <c r="L320" i="9"/>
  <c r="K321" i="9"/>
  <c r="L321" i="9"/>
  <c r="K322" i="9"/>
  <c r="L322" i="9"/>
  <c r="K323" i="9"/>
  <c r="L323" i="9"/>
  <c r="K324" i="9"/>
  <c r="L324" i="9"/>
  <c r="K325" i="9"/>
  <c r="L325" i="9"/>
  <c r="K326" i="9"/>
  <c r="L326" i="9"/>
  <c r="K327" i="9"/>
  <c r="L327" i="9"/>
  <c r="K328" i="9"/>
  <c r="L328" i="9"/>
  <c r="K329" i="9"/>
  <c r="L329" i="9"/>
  <c r="K330" i="9"/>
  <c r="L330" i="9"/>
  <c r="K331" i="9"/>
  <c r="L331" i="9"/>
  <c r="K332" i="9"/>
  <c r="L332" i="9"/>
  <c r="K333" i="9"/>
  <c r="L333" i="9"/>
  <c r="K334" i="9"/>
  <c r="L334" i="9"/>
  <c r="K335" i="9"/>
  <c r="L335" i="9"/>
  <c r="K336" i="9"/>
  <c r="L336" i="9"/>
  <c r="K337" i="9"/>
  <c r="L337" i="9"/>
  <c r="K338" i="9"/>
  <c r="L338" i="9"/>
  <c r="K339" i="9"/>
  <c r="L339" i="9"/>
  <c r="K340" i="9"/>
  <c r="L340" i="9"/>
  <c r="K341" i="9"/>
  <c r="L341" i="9"/>
  <c r="K342" i="9"/>
  <c r="L342" i="9"/>
  <c r="K343" i="9"/>
  <c r="L343" i="9"/>
  <c r="K344" i="9"/>
  <c r="L344" i="9"/>
  <c r="K345" i="9"/>
  <c r="L345" i="9"/>
  <c r="K346" i="9"/>
  <c r="L346" i="9"/>
  <c r="K347" i="9"/>
  <c r="L347" i="9"/>
  <c r="K348" i="9"/>
  <c r="L348" i="9"/>
  <c r="K349" i="9"/>
  <c r="L349" i="9"/>
  <c r="K350" i="9"/>
  <c r="L350" i="9"/>
  <c r="K351" i="9"/>
  <c r="L351" i="9"/>
  <c r="K352" i="9"/>
  <c r="L352" i="9"/>
  <c r="K353" i="9"/>
  <c r="L353" i="9"/>
  <c r="K354" i="9"/>
  <c r="L354" i="9"/>
  <c r="K355" i="9"/>
  <c r="L355" i="9"/>
  <c r="K356" i="9"/>
  <c r="L356" i="9"/>
  <c r="K357" i="9"/>
  <c r="L357" i="9"/>
  <c r="K358" i="9"/>
  <c r="L358" i="9"/>
  <c r="K359" i="9"/>
  <c r="L359" i="9"/>
  <c r="K360" i="9"/>
  <c r="L360" i="9"/>
  <c r="K361" i="9"/>
  <c r="L361" i="9"/>
  <c r="K362" i="9"/>
  <c r="L362" i="9"/>
  <c r="K363" i="9"/>
  <c r="L363" i="9"/>
  <c r="K364" i="9"/>
  <c r="L364" i="9"/>
  <c r="K365" i="9"/>
  <c r="L365" i="9"/>
  <c r="K366" i="9"/>
  <c r="L366" i="9"/>
  <c r="K367" i="9"/>
  <c r="L367" i="9"/>
  <c r="K368" i="9"/>
  <c r="L368" i="9"/>
  <c r="K369" i="9"/>
  <c r="L369" i="9"/>
  <c r="K370" i="9"/>
  <c r="L370" i="9"/>
  <c r="K371" i="9"/>
  <c r="L371" i="9"/>
  <c r="K372" i="9"/>
  <c r="L372" i="9"/>
  <c r="K373" i="9"/>
  <c r="L373" i="9"/>
  <c r="K374" i="9"/>
  <c r="L374" i="9"/>
  <c r="K375" i="9"/>
  <c r="L375" i="9"/>
  <c r="K376" i="9"/>
  <c r="L376" i="9"/>
  <c r="K377" i="9"/>
  <c r="L377" i="9"/>
  <c r="K378" i="9"/>
  <c r="L378" i="9"/>
  <c r="K379" i="9"/>
  <c r="L379" i="9"/>
  <c r="K380" i="9"/>
  <c r="L380" i="9"/>
  <c r="K381" i="9"/>
  <c r="L381" i="9"/>
  <c r="K382" i="9"/>
  <c r="L382" i="9"/>
  <c r="K383" i="9"/>
  <c r="L383" i="9"/>
  <c r="K384" i="9"/>
  <c r="L384" i="9"/>
  <c r="K385" i="9"/>
  <c r="L385" i="9"/>
  <c r="K386" i="9"/>
  <c r="L386" i="9"/>
  <c r="K387" i="9"/>
  <c r="L387" i="9"/>
  <c r="K388" i="9"/>
  <c r="L388" i="9"/>
  <c r="K389" i="9"/>
  <c r="L389" i="9"/>
  <c r="K390" i="9"/>
  <c r="L390" i="9"/>
  <c r="K391" i="9"/>
  <c r="L391" i="9"/>
  <c r="K392" i="9"/>
  <c r="L392" i="9"/>
  <c r="K393" i="9"/>
  <c r="L393" i="9"/>
  <c r="K394" i="9"/>
  <c r="L394" i="9"/>
  <c r="K395" i="9"/>
  <c r="L395" i="9"/>
  <c r="K396" i="9"/>
  <c r="L396" i="9"/>
  <c r="K397" i="9"/>
  <c r="L397" i="9"/>
  <c r="K398" i="9"/>
  <c r="L398" i="9"/>
  <c r="K399" i="9"/>
  <c r="L399" i="9"/>
  <c r="K400" i="9"/>
  <c r="L400" i="9"/>
  <c r="K401" i="9"/>
  <c r="L401" i="9"/>
  <c r="K402" i="9"/>
  <c r="L402" i="9"/>
  <c r="K403" i="9"/>
  <c r="L403" i="9"/>
  <c r="K404" i="9"/>
  <c r="L404" i="9"/>
  <c r="K405" i="9"/>
  <c r="L405" i="9"/>
  <c r="K406" i="9"/>
  <c r="L406" i="9"/>
  <c r="K407" i="9"/>
  <c r="L407" i="9"/>
  <c r="K408" i="9"/>
  <c r="L408" i="9"/>
  <c r="K409" i="9"/>
  <c r="L409" i="9"/>
  <c r="K410" i="9"/>
  <c r="L410" i="9"/>
  <c r="K411" i="9"/>
  <c r="L411" i="9"/>
  <c r="K412" i="9"/>
  <c r="L412" i="9"/>
  <c r="K413" i="9"/>
  <c r="L413" i="9"/>
  <c r="K414" i="9"/>
  <c r="L414" i="9"/>
  <c r="K415" i="9"/>
  <c r="L415" i="9"/>
  <c r="K416" i="9"/>
  <c r="L416" i="9"/>
  <c r="K417" i="9"/>
  <c r="L417" i="9"/>
  <c r="K418" i="9"/>
  <c r="L418" i="9"/>
  <c r="K419" i="9"/>
  <c r="L419" i="9"/>
  <c r="K420" i="9"/>
  <c r="L420" i="9"/>
  <c r="K421" i="9"/>
  <c r="L421" i="9"/>
  <c r="K422" i="9"/>
  <c r="L422" i="9"/>
  <c r="K423" i="9"/>
  <c r="L423" i="9"/>
  <c r="K424" i="9"/>
  <c r="L424" i="9"/>
  <c r="K425" i="9"/>
  <c r="L425" i="9"/>
  <c r="K426" i="9"/>
  <c r="L426" i="9"/>
  <c r="K427" i="9"/>
  <c r="L427" i="9"/>
  <c r="K428" i="9"/>
  <c r="L428" i="9"/>
  <c r="K429" i="9"/>
  <c r="L429" i="9"/>
  <c r="K430" i="9"/>
  <c r="L430" i="9"/>
  <c r="K431" i="9"/>
  <c r="L431" i="9"/>
  <c r="K432" i="9"/>
  <c r="L432" i="9"/>
  <c r="K433" i="9"/>
  <c r="L433" i="9"/>
  <c r="K434" i="9"/>
  <c r="L434" i="9"/>
  <c r="K435" i="9"/>
  <c r="L435" i="9"/>
  <c r="K436" i="9"/>
  <c r="L436" i="9"/>
  <c r="K437" i="9"/>
  <c r="L437" i="9"/>
  <c r="K438" i="9"/>
  <c r="L438" i="9"/>
  <c r="K439" i="9"/>
  <c r="L439" i="9"/>
  <c r="K440" i="9"/>
  <c r="L440" i="9"/>
  <c r="K441" i="9"/>
  <c r="L441" i="9"/>
  <c r="K442" i="9"/>
  <c r="L442" i="9"/>
  <c r="K443" i="9"/>
  <c r="L443" i="9"/>
  <c r="K444" i="9"/>
  <c r="L444" i="9"/>
  <c r="K445" i="9"/>
  <c r="L445" i="9"/>
  <c r="K446" i="9"/>
  <c r="L446" i="9"/>
  <c r="K447" i="9"/>
  <c r="L447" i="9"/>
  <c r="K448" i="9"/>
  <c r="L448" i="9"/>
  <c r="K449" i="9"/>
  <c r="L449" i="9"/>
  <c r="K450" i="9"/>
  <c r="L450" i="9"/>
  <c r="K451" i="9"/>
  <c r="L451" i="9"/>
  <c r="K452" i="9"/>
  <c r="L452" i="9"/>
  <c r="K453" i="9"/>
  <c r="L453" i="9"/>
  <c r="K454" i="9"/>
  <c r="L454" i="9"/>
  <c r="K455" i="9"/>
  <c r="L455" i="9"/>
  <c r="K456" i="9"/>
  <c r="L456" i="9"/>
  <c r="K457" i="9"/>
  <c r="L457" i="9"/>
  <c r="K458" i="9"/>
  <c r="L458" i="9"/>
  <c r="K459" i="9"/>
  <c r="L459" i="9"/>
  <c r="K460" i="9"/>
  <c r="L460" i="9"/>
  <c r="K461" i="9"/>
  <c r="L461" i="9"/>
  <c r="K462" i="9"/>
  <c r="L462" i="9"/>
  <c r="K463" i="9"/>
  <c r="L463" i="9"/>
  <c r="K464" i="9"/>
  <c r="L464" i="9"/>
  <c r="K465" i="9"/>
  <c r="L465" i="9"/>
  <c r="K466" i="9"/>
  <c r="L466" i="9"/>
  <c r="K467" i="9"/>
  <c r="L467" i="9"/>
  <c r="K468" i="9"/>
  <c r="L468" i="9"/>
  <c r="K469" i="9"/>
  <c r="L469" i="9"/>
  <c r="K470" i="9"/>
  <c r="L470" i="9"/>
  <c r="K471" i="9"/>
  <c r="L471" i="9"/>
  <c r="K472" i="9"/>
  <c r="L472" i="9"/>
  <c r="K473" i="9"/>
  <c r="L473" i="9"/>
  <c r="K474" i="9"/>
  <c r="L474" i="9"/>
  <c r="K475" i="9"/>
  <c r="L475" i="9"/>
  <c r="K476" i="9"/>
  <c r="L476" i="9"/>
  <c r="K477" i="9"/>
  <c r="L477" i="9"/>
  <c r="K478" i="9"/>
  <c r="L478" i="9"/>
  <c r="K479" i="9"/>
  <c r="L479" i="9"/>
  <c r="K480" i="9"/>
  <c r="L480" i="9"/>
  <c r="K481" i="9"/>
  <c r="L481" i="9"/>
  <c r="K482" i="9"/>
  <c r="L482" i="9"/>
  <c r="K483" i="9"/>
  <c r="L483" i="9"/>
  <c r="K484" i="9"/>
  <c r="L484" i="9"/>
  <c r="K485" i="9"/>
  <c r="L485" i="9"/>
  <c r="K486" i="9"/>
  <c r="L486" i="9"/>
  <c r="K487" i="9"/>
  <c r="L487" i="9"/>
  <c r="K488" i="9"/>
  <c r="L488" i="9"/>
  <c r="K489" i="9"/>
  <c r="L489" i="9"/>
  <c r="K490" i="9"/>
  <c r="L490" i="9"/>
  <c r="K491" i="9"/>
  <c r="L491" i="9"/>
  <c r="K492" i="9"/>
  <c r="L492" i="9"/>
  <c r="K493" i="9"/>
  <c r="L493" i="9"/>
  <c r="K494" i="9"/>
  <c r="L494" i="9"/>
  <c r="K495" i="9"/>
  <c r="L495" i="9"/>
  <c r="K496" i="9"/>
  <c r="L496" i="9"/>
  <c r="K497" i="9"/>
  <c r="L497" i="9"/>
  <c r="K498" i="9"/>
  <c r="L498" i="9"/>
  <c r="K499" i="9"/>
  <c r="L499" i="9"/>
  <c r="K500" i="9"/>
  <c r="L500" i="9"/>
  <c r="K501" i="9"/>
  <c r="L501" i="9"/>
  <c r="K502" i="9"/>
  <c r="L502" i="9"/>
  <c r="K503" i="9"/>
  <c r="L503" i="9"/>
  <c r="K504" i="9"/>
  <c r="L504" i="9"/>
  <c r="K505" i="9"/>
  <c r="L505" i="9"/>
  <c r="K506" i="9"/>
  <c r="L506" i="9"/>
  <c r="K507" i="9"/>
  <c r="L507" i="9"/>
  <c r="K508" i="9"/>
  <c r="L508" i="9"/>
  <c r="K509" i="9"/>
  <c r="L509" i="9"/>
  <c r="K510" i="9"/>
  <c r="L510" i="9"/>
  <c r="K511" i="9"/>
  <c r="L511" i="9"/>
  <c r="K512" i="9"/>
  <c r="L512" i="9"/>
  <c r="K513" i="9"/>
  <c r="L513" i="9"/>
  <c r="K514" i="9"/>
  <c r="L514" i="9"/>
  <c r="K515" i="9"/>
  <c r="L515" i="9"/>
  <c r="K516" i="9"/>
  <c r="L516" i="9"/>
  <c r="K517" i="9"/>
  <c r="L517" i="9"/>
  <c r="K518" i="9"/>
  <c r="L518" i="9"/>
  <c r="K519" i="9"/>
  <c r="L519" i="9"/>
  <c r="K520" i="9"/>
  <c r="L520" i="9"/>
  <c r="K521" i="9"/>
  <c r="L521" i="9"/>
  <c r="K522" i="9"/>
  <c r="L522" i="9"/>
  <c r="K523" i="9"/>
  <c r="L523" i="9"/>
  <c r="K524" i="9"/>
  <c r="L524" i="9"/>
  <c r="K525" i="9"/>
  <c r="L525" i="9"/>
  <c r="K526" i="9"/>
  <c r="L526" i="9"/>
  <c r="K527" i="9"/>
  <c r="L527" i="9"/>
  <c r="K528" i="9"/>
  <c r="L528" i="9"/>
  <c r="K529" i="9"/>
  <c r="L529" i="9"/>
  <c r="K530" i="9"/>
  <c r="L530" i="9"/>
  <c r="K531" i="9"/>
  <c r="L531" i="9"/>
  <c r="K532" i="9"/>
  <c r="L532" i="9"/>
  <c r="K533" i="9"/>
  <c r="L533" i="9"/>
  <c r="K534" i="9"/>
  <c r="L534" i="9"/>
  <c r="K535" i="9"/>
  <c r="L535" i="9"/>
  <c r="K536" i="9"/>
  <c r="L536" i="9"/>
  <c r="K537" i="9"/>
  <c r="L537" i="9"/>
  <c r="K538" i="9"/>
  <c r="L538" i="9"/>
  <c r="K539" i="9"/>
  <c r="L539" i="9"/>
  <c r="K540" i="9"/>
  <c r="L540" i="9"/>
  <c r="K541" i="9"/>
  <c r="L541" i="9"/>
  <c r="K542" i="9"/>
  <c r="L542" i="9"/>
  <c r="K543" i="9"/>
  <c r="L543" i="9"/>
  <c r="K544" i="9"/>
  <c r="L544" i="9"/>
  <c r="K545" i="9"/>
  <c r="L545" i="9"/>
  <c r="K546" i="9"/>
  <c r="L546" i="9"/>
  <c r="K547" i="9"/>
  <c r="L547" i="9"/>
  <c r="K548" i="9"/>
  <c r="L548" i="9"/>
  <c r="K549" i="9"/>
  <c r="L549" i="9"/>
  <c r="K550" i="9"/>
  <c r="L550" i="9"/>
  <c r="K551" i="9"/>
  <c r="L551" i="9"/>
  <c r="K552" i="9"/>
  <c r="L552" i="9"/>
  <c r="K553" i="9"/>
  <c r="L553" i="9"/>
  <c r="K554" i="9"/>
  <c r="L554" i="9"/>
  <c r="K555" i="9"/>
  <c r="L555" i="9"/>
  <c r="K556" i="9"/>
  <c r="L556" i="9"/>
  <c r="K557" i="9"/>
  <c r="L557" i="9"/>
  <c r="K558" i="9"/>
  <c r="L558" i="9"/>
  <c r="K559" i="9"/>
  <c r="L559" i="9"/>
  <c r="K560" i="9"/>
  <c r="L560" i="9"/>
  <c r="K561" i="9"/>
  <c r="L561" i="9"/>
  <c r="K562" i="9"/>
  <c r="L562" i="9"/>
  <c r="K563" i="9"/>
  <c r="L563" i="9"/>
  <c r="K564" i="9"/>
  <c r="L564" i="9"/>
  <c r="K565" i="9"/>
  <c r="L565" i="9"/>
  <c r="K566" i="9"/>
  <c r="L566" i="9"/>
  <c r="K567" i="9"/>
  <c r="L567" i="9"/>
  <c r="K568" i="9"/>
  <c r="L568" i="9"/>
  <c r="K569" i="9"/>
  <c r="L569" i="9"/>
  <c r="K570" i="9"/>
  <c r="L570" i="9"/>
  <c r="K571" i="9"/>
  <c r="L571" i="9"/>
  <c r="K572" i="9"/>
  <c r="L572" i="9"/>
  <c r="K573" i="9"/>
  <c r="L573" i="9"/>
  <c r="K574" i="9"/>
  <c r="L574" i="9"/>
  <c r="K575" i="9"/>
  <c r="L575" i="9"/>
  <c r="K576" i="9"/>
  <c r="L576" i="9"/>
  <c r="K577" i="9"/>
  <c r="L577" i="9"/>
  <c r="K578" i="9"/>
  <c r="L578" i="9"/>
  <c r="K579" i="9"/>
  <c r="L579" i="9"/>
  <c r="K580" i="9"/>
  <c r="L580" i="9"/>
  <c r="K581" i="9"/>
  <c r="L581" i="9"/>
  <c r="K582" i="9"/>
  <c r="L582" i="9"/>
  <c r="K583" i="9"/>
  <c r="L583" i="9"/>
  <c r="K584" i="9"/>
  <c r="L584" i="9"/>
  <c r="K585" i="9"/>
  <c r="L585" i="9"/>
  <c r="K586" i="9"/>
  <c r="L586" i="9"/>
  <c r="K587" i="9"/>
  <c r="L587" i="9"/>
  <c r="K588" i="9"/>
  <c r="L588" i="9"/>
  <c r="K589" i="9"/>
  <c r="L589" i="9"/>
  <c r="K590" i="9"/>
  <c r="L590" i="9"/>
  <c r="K591" i="9"/>
  <c r="L591" i="9"/>
  <c r="K592" i="9"/>
  <c r="L592" i="9"/>
  <c r="K593" i="9"/>
  <c r="L593" i="9"/>
  <c r="K594" i="9"/>
  <c r="L594" i="9"/>
  <c r="K595" i="9"/>
  <c r="L595" i="9"/>
  <c r="K596" i="9"/>
  <c r="L596" i="9"/>
  <c r="K597" i="9"/>
  <c r="L597" i="9"/>
  <c r="K598" i="9"/>
  <c r="L598" i="9"/>
  <c r="K599" i="9"/>
  <c r="L599" i="9"/>
  <c r="K600" i="9"/>
  <c r="L600" i="9"/>
  <c r="K601" i="9"/>
  <c r="L601" i="9"/>
  <c r="K602" i="9"/>
  <c r="L602" i="9"/>
  <c r="K603" i="9"/>
  <c r="L603" i="9"/>
  <c r="K604" i="9"/>
  <c r="L604" i="9"/>
  <c r="K605" i="9"/>
  <c r="L605" i="9"/>
  <c r="K606" i="9"/>
  <c r="L606" i="9"/>
  <c r="K607" i="9"/>
  <c r="L607" i="9"/>
  <c r="K608" i="9"/>
  <c r="L608" i="9"/>
  <c r="K609" i="9"/>
  <c r="L609" i="9"/>
  <c r="K610" i="9"/>
  <c r="L610" i="9"/>
  <c r="K611" i="9"/>
  <c r="L611" i="9"/>
  <c r="K612" i="9"/>
  <c r="L612" i="9"/>
  <c r="K613" i="9"/>
  <c r="L613" i="9"/>
  <c r="K614" i="9"/>
  <c r="L614" i="9"/>
  <c r="K615" i="9"/>
  <c r="L615" i="9"/>
  <c r="K616" i="9"/>
  <c r="L616" i="9"/>
  <c r="K617" i="9"/>
  <c r="L617" i="9"/>
  <c r="K618" i="9"/>
  <c r="L618" i="9"/>
  <c r="K619" i="9"/>
  <c r="L619" i="9"/>
  <c r="K620" i="9"/>
  <c r="L620" i="9"/>
  <c r="K621" i="9"/>
  <c r="L621" i="9"/>
  <c r="K622" i="9"/>
  <c r="L622" i="9"/>
  <c r="K623" i="9"/>
  <c r="L623" i="9"/>
  <c r="K624" i="9"/>
  <c r="L624" i="9"/>
  <c r="K625" i="9"/>
  <c r="L625" i="9"/>
  <c r="K626" i="9"/>
  <c r="L626" i="9"/>
  <c r="K627" i="9"/>
  <c r="L627" i="9"/>
  <c r="K628" i="9"/>
  <c r="L628" i="9"/>
  <c r="K629" i="9"/>
  <c r="L629" i="9"/>
  <c r="K630" i="9"/>
  <c r="L630" i="9"/>
  <c r="K631" i="9"/>
  <c r="L631" i="9"/>
  <c r="K632" i="9"/>
  <c r="L632" i="9"/>
  <c r="K633" i="9"/>
  <c r="L633" i="9"/>
  <c r="K634" i="9"/>
  <c r="L634" i="9"/>
  <c r="K635" i="9"/>
  <c r="L635" i="9"/>
  <c r="K636" i="9"/>
  <c r="L636" i="9"/>
  <c r="K637" i="9"/>
  <c r="L637" i="9"/>
  <c r="K638" i="9"/>
  <c r="L638" i="9"/>
  <c r="K639" i="9"/>
  <c r="L639" i="9"/>
  <c r="K640" i="9"/>
  <c r="L640" i="9"/>
  <c r="K641" i="9"/>
  <c r="L641" i="9"/>
  <c r="K642" i="9"/>
  <c r="L642" i="9"/>
  <c r="K643" i="9"/>
  <c r="L643" i="9"/>
  <c r="K644" i="9"/>
  <c r="L644" i="9"/>
  <c r="K645" i="9"/>
  <c r="L645" i="9"/>
  <c r="K646" i="9"/>
  <c r="L646" i="9"/>
  <c r="K647" i="9"/>
  <c r="L647" i="9"/>
  <c r="K648" i="9"/>
  <c r="L648" i="9"/>
  <c r="K649" i="9"/>
  <c r="L649" i="9"/>
  <c r="K650" i="9"/>
  <c r="L650" i="9"/>
  <c r="K651" i="9"/>
  <c r="L651" i="9"/>
  <c r="K652" i="9"/>
  <c r="L652" i="9"/>
  <c r="K653" i="9"/>
  <c r="L653" i="9"/>
  <c r="K654" i="9"/>
  <c r="L654" i="9"/>
  <c r="K655" i="9"/>
  <c r="L655" i="9"/>
  <c r="K656" i="9"/>
  <c r="L656" i="9"/>
  <c r="K657" i="9"/>
  <c r="L657" i="9"/>
  <c r="K658" i="9"/>
  <c r="L658" i="9"/>
  <c r="K659" i="9"/>
  <c r="L659" i="9"/>
  <c r="K660" i="9"/>
  <c r="L660" i="9"/>
  <c r="K661" i="9"/>
  <c r="L661" i="9"/>
  <c r="K662" i="9"/>
  <c r="L662" i="9"/>
  <c r="K663" i="9"/>
  <c r="L663" i="9"/>
  <c r="K664" i="9"/>
  <c r="L664" i="9"/>
  <c r="K665" i="9"/>
  <c r="L665" i="9"/>
  <c r="K666" i="9"/>
  <c r="L666" i="9"/>
  <c r="K667" i="9"/>
  <c r="L667" i="9"/>
  <c r="K668" i="9"/>
  <c r="L668" i="9"/>
  <c r="K669" i="9"/>
  <c r="L669" i="9"/>
  <c r="K670" i="9"/>
  <c r="L670" i="9"/>
  <c r="K671" i="9"/>
  <c r="L671" i="9"/>
  <c r="K672" i="9"/>
  <c r="L672" i="9"/>
  <c r="K673" i="9"/>
  <c r="L673" i="9"/>
  <c r="K674" i="9"/>
  <c r="L674" i="9"/>
  <c r="K675" i="9"/>
  <c r="L675" i="9"/>
  <c r="K676" i="9"/>
  <c r="L676" i="9"/>
  <c r="K677" i="9"/>
  <c r="L677" i="9"/>
  <c r="K678" i="9"/>
  <c r="L678" i="9"/>
  <c r="K679" i="9"/>
  <c r="L679" i="9"/>
  <c r="K680" i="9"/>
  <c r="L680" i="9"/>
  <c r="K681" i="9"/>
  <c r="L681" i="9"/>
  <c r="K682" i="9"/>
  <c r="L682" i="9"/>
  <c r="K683" i="9"/>
  <c r="L683" i="9"/>
  <c r="K684" i="9"/>
  <c r="L684" i="9"/>
  <c r="K685" i="9"/>
  <c r="L685" i="9"/>
  <c r="K686" i="9"/>
  <c r="L686" i="9"/>
  <c r="K687" i="9"/>
  <c r="L687" i="9"/>
  <c r="K688" i="9"/>
  <c r="L688" i="9"/>
  <c r="K689" i="9"/>
  <c r="L689" i="9"/>
  <c r="K690" i="9"/>
  <c r="L690" i="9"/>
  <c r="K691" i="9"/>
  <c r="L691" i="9"/>
  <c r="K692" i="9"/>
  <c r="L692" i="9"/>
  <c r="K693" i="9"/>
  <c r="L693" i="9"/>
  <c r="K694" i="9"/>
  <c r="L694" i="9"/>
  <c r="K695" i="9"/>
  <c r="L695" i="9"/>
  <c r="K696" i="9"/>
  <c r="L696" i="9"/>
  <c r="K697" i="9"/>
  <c r="L697" i="9"/>
  <c r="K698" i="9"/>
  <c r="L698" i="9"/>
  <c r="K699" i="9"/>
  <c r="L699" i="9"/>
  <c r="K700" i="9"/>
  <c r="L700" i="9"/>
  <c r="K701" i="9"/>
  <c r="L701" i="9"/>
  <c r="K702" i="9"/>
  <c r="L702" i="9"/>
  <c r="K703" i="9"/>
  <c r="L703" i="9"/>
  <c r="K704" i="9"/>
  <c r="L704" i="9"/>
  <c r="K705" i="9"/>
  <c r="L705" i="9"/>
  <c r="K706" i="9"/>
  <c r="L706" i="9"/>
  <c r="K707" i="9"/>
  <c r="L707" i="9"/>
  <c r="K708" i="9"/>
  <c r="L708" i="9"/>
  <c r="K709" i="9"/>
  <c r="L709" i="9"/>
  <c r="K710" i="9"/>
  <c r="L710" i="9"/>
  <c r="K711" i="9"/>
  <c r="L711" i="9"/>
  <c r="K712" i="9"/>
  <c r="L712" i="9"/>
  <c r="K713" i="9"/>
  <c r="L713" i="9"/>
  <c r="K714" i="9"/>
  <c r="L714" i="9"/>
  <c r="K715" i="9"/>
  <c r="L715" i="9"/>
  <c r="K716" i="9"/>
  <c r="L716" i="9"/>
  <c r="K717" i="9"/>
  <c r="L717" i="9"/>
  <c r="K718" i="9"/>
  <c r="L718" i="9"/>
  <c r="K719" i="9"/>
  <c r="L719" i="9"/>
  <c r="K720" i="9"/>
  <c r="L720" i="9"/>
  <c r="K721" i="9"/>
  <c r="L721" i="9"/>
  <c r="K722" i="9"/>
  <c r="L722" i="9"/>
  <c r="K723" i="9"/>
  <c r="L723" i="9"/>
  <c r="K724" i="9"/>
  <c r="L724" i="9"/>
  <c r="K725" i="9"/>
  <c r="L725" i="9"/>
  <c r="K726" i="9"/>
  <c r="L726" i="9"/>
  <c r="K727" i="9"/>
  <c r="L727" i="9"/>
  <c r="K728" i="9"/>
  <c r="L728" i="9"/>
  <c r="K729" i="9"/>
  <c r="L729" i="9"/>
  <c r="K730" i="9"/>
  <c r="L730" i="9"/>
  <c r="K731" i="9"/>
  <c r="L731" i="9"/>
  <c r="K732" i="9"/>
  <c r="L732" i="9"/>
  <c r="K733" i="9"/>
  <c r="L733" i="9"/>
  <c r="K734" i="9"/>
  <c r="L734" i="9"/>
  <c r="K735" i="9"/>
  <c r="L735" i="9"/>
  <c r="K736" i="9"/>
  <c r="L736" i="9"/>
  <c r="K737" i="9"/>
  <c r="L737" i="9"/>
  <c r="K738" i="9"/>
  <c r="L738" i="9"/>
  <c r="K739" i="9"/>
  <c r="L739" i="9"/>
  <c r="K740" i="9"/>
  <c r="L740" i="9"/>
  <c r="K741" i="9"/>
  <c r="L741" i="9"/>
  <c r="K742" i="9"/>
  <c r="L742" i="9"/>
  <c r="K743" i="9"/>
  <c r="L743" i="9"/>
  <c r="K744" i="9"/>
  <c r="L744" i="9"/>
  <c r="K745" i="9"/>
  <c r="L745" i="9"/>
  <c r="K746" i="9"/>
  <c r="L746" i="9"/>
  <c r="K747" i="9"/>
  <c r="L747" i="9"/>
  <c r="K748" i="9"/>
  <c r="L748" i="9"/>
  <c r="K749" i="9"/>
  <c r="L749" i="9"/>
  <c r="K750" i="9"/>
  <c r="L750" i="9"/>
  <c r="K751" i="9"/>
  <c r="L751" i="9"/>
  <c r="K752" i="9"/>
  <c r="L752" i="9"/>
  <c r="K753" i="9"/>
  <c r="L753" i="9"/>
  <c r="K754" i="9"/>
  <c r="L754" i="9"/>
  <c r="K755" i="9"/>
  <c r="L755" i="9"/>
  <c r="K756" i="9"/>
  <c r="L756" i="9"/>
  <c r="K757" i="9"/>
  <c r="L757" i="9"/>
  <c r="K758" i="9"/>
  <c r="L758" i="9"/>
  <c r="K759" i="9"/>
  <c r="L759" i="9"/>
  <c r="K760" i="9"/>
  <c r="L760" i="9"/>
  <c r="K761" i="9"/>
  <c r="L761" i="9"/>
  <c r="K762" i="9"/>
  <c r="L762" i="9"/>
  <c r="K763" i="9"/>
  <c r="L763" i="9"/>
  <c r="K764" i="9"/>
  <c r="L764" i="9"/>
  <c r="K765" i="9"/>
  <c r="L765" i="9"/>
  <c r="K766" i="9"/>
  <c r="L766" i="9"/>
  <c r="K767" i="9"/>
  <c r="L767" i="9"/>
  <c r="K768" i="9"/>
  <c r="L768" i="9"/>
  <c r="K769" i="9"/>
  <c r="L769" i="9"/>
  <c r="K770" i="9"/>
  <c r="L770" i="9"/>
  <c r="K771" i="9"/>
  <c r="L771" i="9"/>
  <c r="K772" i="9"/>
  <c r="L772" i="9"/>
  <c r="K773" i="9"/>
  <c r="L773" i="9"/>
  <c r="K774" i="9"/>
  <c r="L774" i="9"/>
  <c r="K775" i="9"/>
  <c r="L775" i="9"/>
  <c r="K776" i="9"/>
  <c r="L776" i="9"/>
  <c r="K777" i="9"/>
  <c r="L777" i="9"/>
  <c r="K778" i="9"/>
  <c r="L778" i="9"/>
  <c r="K779" i="9"/>
  <c r="L779" i="9"/>
  <c r="K780" i="9"/>
  <c r="L780" i="9"/>
  <c r="K781" i="9"/>
  <c r="L781" i="9"/>
  <c r="K782" i="9"/>
  <c r="L782" i="9"/>
  <c r="K783" i="9"/>
  <c r="L783" i="9"/>
  <c r="K784" i="9"/>
  <c r="L784" i="9"/>
  <c r="K785" i="9"/>
  <c r="L785" i="9"/>
  <c r="K786" i="9"/>
  <c r="L786" i="9"/>
  <c r="K787" i="9"/>
  <c r="L787" i="9"/>
  <c r="K788" i="9"/>
  <c r="L788" i="9"/>
  <c r="K789" i="9"/>
  <c r="L789" i="9"/>
  <c r="K790" i="9"/>
  <c r="L790" i="9"/>
  <c r="K791" i="9"/>
  <c r="L791" i="9"/>
  <c r="K792" i="9"/>
  <c r="L792" i="9"/>
  <c r="K793" i="9"/>
  <c r="L793" i="9"/>
  <c r="K794" i="9"/>
  <c r="L794" i="9"/>
  <c r="K795" i="9"/>
  <c r="L795" i="9"/>
  <c r="K796" i="9"/>
  <c r="L796" i="9"/>
  <c r="K797" i="9"/>
  <c r="L797" i="9"/>
  <c r="K798" i="9"/>
  <c r="L798" i="9"/>
  <c r="K799" i="9"/>
  <c r="L799" i="9"/>
  <c r="K800" i="9"/>
  <c r="L800" i="9"/>
  <c r="K801" i="9"/>
  <c r="L801" i="9"/>
  <c r="K802" i="9"/>
  <c r="L802" i="9"/>
  <c r="K803" i="9"/>
  <c r="L803" i="9"/>
  <c r="K804" i="9"/>
  <c r="L804" i="9"/>
  <c r="K805" i="9"/>
  <c r="L805" i="9"/>
  <c r="K806" i="9"/>
  <c r="L806" i="9"/>
  <c r="K807" i="9"/>
  <c r="L807" i="9"/>
  <c r="K808" i="9"/>
  <c r="L808" i="9"/>
  <c r="K809" i="9"/>
  <c r="L809" i="9"/>
  <c r="K810" i="9"/>
  <c r="L810" i="9"/>
  <c r="K811" i="9"/>
  <c r="L811" i="9"/>
  <c r="K812" i="9"/>
  <c r="L812" i="9"/>
  <c r="K813" i="9"/>
  <c r="L813" i="9"/>
  <c r="K814" i="9"/>
  <c r="L814" i="9"/>
  <c r="K815" i="9"/>
  <c r="L815" i="9"/>
  <c r="K816" i="9"/>
  <c r="L816" i="9"/>
  <c r="K817" i="9"/>
  <c r="L817" i="9"/>
  <c r="K818" i="9"/>
  <c r="L818" i="9"/>
  <c r="K819" i="9"/>
  <c r="L819" i="9"/>
  <c r="K820" i="9"/>
  <c r="L820" i="9"/>
  <c r="K821" i="9"/>
  <c r="L821" i="9"/>
  <c r="K822" i="9"/>
  <c r="L822" i="9"/>
  <c r="K823" i="9"/>
  <c r="L823" i="9"/>
  <c r="K824" i="9"/>
  <c r="L824" i="9"/>
  <c r="K825" i="9"/>
  <c r="L825" i="9"/>
  <c r="K826" i="9"/>
  <c r="L826" i="9"/>
  <c r="K827" i="9"/>
  <c r="L827" i="9"/>
  <c r="K828" i="9"/>
  <c r="L828" i="9"/>
  <c r="K829" i="9"/>
  <c r="L829" i="9"/>
  <c r="K830" i="9"/>
  <c r="L830" i="9"/>
  <c r="K831" i="9"/>
  <c r="L831" i="9"/>
  <c r="K832" i="9"/>
  <c r="L832" i="9"/>
  <c r="K833" i="9"/>
  <c r="L833" i="9"/>
  <c r="K834" i="9"/>
  <c r="L834" i="9"/>
  <c r="K835" i="9"/>
  <c r="L835" i="9"/>
  <c r="K836" i="9"/>
  <c r="L836" i="9"/>
  <c r="K837" i="9"/>
  <c r="L837" i="9"/>
  <c r="K838" i="9"/>
  <c r="L838" i="9"/>
  <c r="K839" i="9"/>
  <c r="L839" i="9"/>
  <c r="K840" i="9"/>
  <c r="L840" i="9"/>
  <c r="K841" i="9"/>
  <c r="L841" i="9"/>
  <c r="K842" i="9"/>
  <c r="L842" i="9"/>
  <c r="K843" i="9"/>
  <c r="L843" i="9"/>
  <c r="K844" i="9"/>
  <c r="L844" i="9"/>
  <c r="K845" i="9"/>
  <c r="L845" i="9"/>
  <c r="K846" i="9"/>
  <c r="L846" i="9"/>
  <c r="K847" i="9"/>
  <c r="L847" i="9"/>
  <c r="K848" i="9"/>
  <c r="L848" i="9"/>
  <c r="K849" i="9"/>
  <c r="L849" i="9"/>
  <c r="K850" i="9"/>
  <c r="L850" i="9"/>
  <c r="K851" i="9"/>
  <c r="L851" i="9"/>
  <c r="K852" i="9"/>
  <c r="L852" i="9"/>
  <c r="K853" i="9"/>
  <c r="L853" i="9"/>
  <c r="K854" i="9"/>
  <c r="L854" i="9"/>
  <c r="K855" i="9"/>
  <c r="L855" i="9"/>
  <c r="K856" i="9"/>
  <c r="L856" i="9"/>
  <c r="K857" i="9"/>
  <c r="L857" i="9"/>
  <c r="K858" i="9"/>
  <c r="L858" i="9"/>
  <c r="K859" i="9"/>
  <c r="L859" i="9"/>
  <c r="K860" i="9"/>
  <c r="L860" i="9"/>
  <c r="K861" i="9"/>
  <c r="L861" i="9"/>
  <c r="K862" i="9"/>
  <c r="L862" i="9"/>
  <c r="K863" i="9"/>
  <c r="L863" i="9"/>
  <c r="K864" i="9"/>
  <c r="L864" i="9"/>
  <c r="K865" i="9"/>
  <c r="L865" i="9"/>
  <c r="K866" i="9"/>
  <c r="L866" i="9"/>
  <c r="K867" i="9"/>
  <c r="L867" i="9"/>
  <c r="K868" i="9"/>
  <c r="L868" i="9"/>
  <c r="K869" i="9"/>
  <c r="L869" i="9"/>
  <c r="K870" i="9"/>
  <c r="L870" i="9"/>
  <c r="K871" i="9"/>
  <c r="L871" i="9"/>
  <c r="K872" i="9"/>
  <c r="L872" i="9"/>
  <c r="K873" i="9"/>
  <c r="L873" i="9"/>
  <c r="K874" i="9"/>
  <c r="L874" i="9"/>
  <c r="K875" i="9"/>
  <c r="L875" i="9"/>
  <c r="K876" i="9"/>
  <c r="L876" i="9"/>
  <c r="K877" i="9"/>
  <c r="L877" i="9"/>
  <c r="K878" i="9"/>
  <c r="L878" i="9"/>
  <c r="K879" i="9"/>
  <c r="L879" i="9"/>
  <c r="K880" i="9"/>
  <c r="L880" i="9"/>
  <c r="K881" i="9"/>
  <c r="L881" i="9"/>
  <c r="K882" i="9"/>
  <c r="L882" i="9"/>
  <c r="K883" i="9"/>
  <c r="L883" i="9"/>
  <c r="K884" i="9"/>
  <c r="L884" i="9"/>
  <c r="K885" i="9"/>
  <c r="L885" i="9"/>
  <c r="K886" i="9"/>
  <c r="L886" i="9"/>
  <c r="K887" i="9"/>
  <c r="L887" i="9"/>
  <c r="K888" i="9"/>
  <c r="L888" i="9"/>
  <c r="K889" i="9"/>
  <c r="L889" i="9"/>
  <c r="K890" i="9"/>
  <c r="L890" i="9"/>
  <c r="K891" i="9"/>
  <c r="L891" i="9"/>
  <c r="K892" i="9"/>
  <c r="L892" i="9"/>
  <c r="K893" i="9"/>
  <c r="L893" i="9"/>
  <c r="K894" i="9"/>
  <c r="L894" i="9"/>
  <c r="K895" i="9"/>
  <c r="L895" i="9"/>
  <c r="K896" i="9"/>
  <c r="L896" i="9"/>
  <c r="K897" i="9"/>
  <c r="L897" i="9"/>
  <c r="K898" i="9"/>
  <c r="L898" i="9"/>
  <c r="K899" i="9"/>
  <c r="L899" i="9"/>
  <c r="K900" i="9"/>
  <c r="L900" i="9"/>
  <c r="K901" i="9"/>
  <c r="L901" i="9"/>
  <c r="K902" i="9"/>
  <c r="L902" i="9"/>
  <c r="K903" i="9"/>
  <c r="L903" i="9"/>
  <c r="K904" i="9"/>
  <c r="L904" i="9"/>
  <c r="K905" i="9"/>
  <c r="L905" i="9"/>
  <c r="K906" i="9"/>
  <c r="L906" i="9"/>
  <c r="K907" i="9"/>
  <c r="L907" i="9"/>
  <c r="K908" i="9"/>
  <c r="L908" i="9"/>
  <c r="K910" i="9"/>
  <c r="L910" i="9"/>
  <c r="K911" i="9"/>
  <c r="L911" i="9"/>
  <c r="K912" i="9"/>
  <c r="L912" i="9"/>
  <c r="K913" i="9"/>
  <c r="L913" i="9"/>
  <c r="K914" i="9"/>
  <c r="L914" i="9"/>
  <c r="K915" i="9"/>
  <c r="L915" i="9"/>
  <c r="K916" i="9"/>
  <c r="L916" i="9"/>
  <c r="K917" i="9"/>
  <c r="L917" i="9"/>
  <c r="K918" i="9"/>
  <c r="L918" i="9"/>
  <c r="K919" i="9"/>
  <c r="L919" i="9"/>
  <c r="K920" i="9"/>
  <c r="L920" i="9"/>
  <c r="K921" i="9"/>
  <c r="L921" i="9"/>
  <c r="K922" i="9"/>
  <c r="L922" i="9"/>
  <c r="K923" i="9"/>
  <c r="L923" i="9"/>
  <c r="K924" i="9"/>
  <c r="L924" i="9"/>
  <c r="K925" i="9"/>
  <c r="L925" i="9"/>
  <c r="K926" i="9"/>
  <c r="L926" i="9"/>
  <c r="K927" i="9"/>
  <c r="L927" i="9"/>
  <c r="K928" i="9"/>
  <c r="L928" i="9"/>
  <c r="K929" i="9"/>
  <c r="L929" i="9"/>
  <c r="K930" i="9"/>
  <c r="L930" i="9"/>
  <c r="K931" i="9"/>
  <c r="L931" i="9"/>
  <c r="K932" i="9"/>
  <c r="L932" i="9"/>
  <c r="K933" i="9"/>
  <c r="L933" i="9"/>
  <c r="K934" i="9"/>
  <c r="L934" i="9"/>
  <c r="K935" i="9"/>
  <c r="L935" i="9"/>
  <c r="K936" i="9"/>
  <c r="L936" i="9"/>
  <c r="K937" i="9"/>
  <c r="L937" i="9"/>
  <c r="K938" i="9"/>
  <c r="L938" i="9"/>
  <c r="K939" i="9"/>
  <c r="L939" i="9"/>
  <c r="K940" i="9"/>
  <c r="L940" i="9"/>
  <c r="K941" i="9"/>
  <c r="L941" i="9"/>
  <c r="K942" i="9"/>
  <c r="L942" i="9"/>
  <c r="K943" i="9"/>
  <c r="L943" i="9"/>
  <c r="K944" i="9"/>
  <c r="L944" i="9"/>
  <c r="K945" i="9"/>
  <c r="L945" i="9"/>
  <c r="K946" i="9"/>
  <c r="L946" i="9"/>
  <c r="K947" i="9"/>
  <c r="L947" i="9"/>
  <c r="K948" i="9"/>
  <c r="L948" i="9"/>
  <c r="K951" i="9"/>
  <c r="L951" i="9"/>
  <c r="K952" i="9"/>
  <c r="L952" i="9"/>
  <c r="K953" i="9"/>
  <c r="L953" i="9"/>
  <c r="K954" i="9"/>
  <c r="L954" i="9"/>
  <c r="K955" i="9"/>
  <c r="L955" i="9"/>
  <c r="K956" i="9"/>
  <c r="L956" i="9"/>
  <c r="K957" i="9"/>
  <c r="L957" i="9"/>
  <c r="K958" i="9"/>
  <c r="L958" i="9"/>
  <c r="K959" i="9"/>
  <c r="L959" i="9"/>
  <c r="K960" i="9"/>
  <c r="L960" i="9"/>
  <c r="K961" i="9"/>
  <c r="L961" i="9"/>
  <c r="K962" i="9"/>
  <c r="L962" i="9"/>
  <c r="K963" i="9"/>
  <c r="L963" i="9"/>
  <c r="K964" i="9"/>
  <c r="L964" i="9"/>
  <c r="K965" i="9"/>
  <c r="L965" i="9"/>
  <c r="K966" i="9"/>
  <c r="L966" i="9"/>
  <c r="K967" i="9"/>
  <c r="L967" i="9"/>
  <c r="K968" i="9"/>
  <c r="L968" i="9"/>
  <c r="K969" i="9"/>
  <c r="L969" i="9"/>
  <c r="K970" i="9"/>
  <c r="L970" i="9"/>
  <c r="K971" i="9"/>
  <c r="L971" i="9"/>
  <c r="K972" i="9"/>
  <c r="L972" i="9"/>
  <c r="K973" i="9"/>
  <c r="L973" i="9"/>
  <c r="K974" i="9"/>
  <c r="L974" i="9"/>
  <c r="K975" i="9"/>
  <c r="L975" i="9"/>
  <c r="K976" i="9"/>
  <c r="L976" i="9"/>
  <c r="K977" i="9"/>
  <c r="L977" i="9"/>
  <c r="K978" i="9"/>
  <c r="L978" i="9"/>
  <c r="K979" i="9"/>
  <c r="L979" i="9"/>
  <c r="K980" i="9"/>
  <c r="L980" i="9"/>
  <c r="K981" i="9"/>
  <c r="L981" i="9"/>
  <c r="K982" i="9"/>
  <c r="L982" i="9"/>
  <c r="K983" i="9"/>
  <c r="L983" i="9"/>
  <c r="K984" i="9"/>
  <c r="L984" i="9"/>
  <c r="K985" i="9"/>
  <c r="L985" i="9"/>
  <c r="K986" i="9"/>
  <c r="L986" i="9"/>
  <c r="K987" i="9"/>
  <c r="L987" i="9"/>
  <c r="K988" i="9"/>
  <c r="L988" i="9"/>
  <c r="K989" i="9"/>
  <c r="L989" i="9"/>
  <c r="K990" i="9"/>
  <c r="L990" i="9"/>
  <c r="K991" i="9"/>
  <c r="L991" i="9"/>
  <c r="K992" i="9"/>
  <c r="L992" i="9"/>
  <c r="K993" i="9"/>
  <c r="L993" i="9"/>
  <c r="K994" i="9"/>
  <c r="L994" i="9"/>
  <c r="K995" i="9"/>
  <c r="L995" i="9"/>
  <c r="K996" i="9"/>
  <c r="L996" i="9"/>
  <c r="K997" i="9"/>
  <c r="L997" i="9"/>
  <c r="K998" i="9"/>
  <c r="L998" i="9"/>
  <c r="K999" i="9"/>
  <c r="L999" i="9"/>
  <c r="K1000" i="9"/>
  <c r="L1000" i="9"/>
  <c r="K1001" i="9"/>
  <c r="L1001" i="9"/>
  <c r="K1002" i="9"/>
  <c r="L1002" i="9"/>
  <c r="K1003" i="9"/>
  <c r="L1003" i="9"/>
  <c r="K1004" i="9"/>
  <c r="L1004" i="9"/>
  <c r="K1005" i="9"/>
  <c r="L1005" i="9"/>
  <c r="K1006" i="9"/>
  <c r="L1006" i="9"/>
  <c r="K1007" i="9"/>
  <c r="L1007" i="9"/>
  <c r="K1008" i="9"/>
  <c r="L1008" i="9"/>
  <c r="K1009" i="9"/>
  <c r="L1009" i="9"/>
  <c r="K1010" i="9"/>
  <c r="L1010" i="9"/>
  <c r="K1011" i="9"/>
  <c r="L1011" i="9"/>
  <c r="K1012" i="9"/>
  <c r="L1012" i="9"/>
  <c r="K1013" i="9"/>
  <c r="L1013" i="9"/>
  <c r="K1014" i="9"/>
  <c r="L1014" i="9"/>
  <c r="K1015" i="9"/>
  <c r="L1015" i="9"/>
  <c r="K1016" i="9"/>
  <c r="L1016" i="9"/>
  <c r="K1017" i="9"/>
  <c r="L1017" i="9"/>
  <c r="K1018" i="9"/>
  <c r="L1018" i="9"/>
  <c r="K1019" i="9"/>
  <c r="L1019" i="9"/>
  <c r="K1020" i="9"/>
  <c r="L1020" i="9"/>
  <c r="K1021" i="9"/>
  <c r="L1021" i="9"/>
  <c r="K1022" i="9"/>
  <c r="L1022" i="9"/>
  <c r="K1023" i="9"/>
  <c r="L1023" i="9"/>
  <c r="K1024" i="9"/>
  <c r="L1024" i="9"/>
  <c r="K1025" i="9"/>
  <c r="L1025" i="9"/>
  <c r="K1026" i="9"/>
  <c r="L1026" i="9"/>
  <c r="K1027" i="9"/>
  <c r="L1027" i="9"/>
  <c r="K1028" i="9"/>
  <c r="L1028" i="9"/>
  <c r="K1029" i="9"/>
  <c r="L1029" i="9"/>
  <c r="K1030" i="9"/>
  <c r="L1030" i="9"/>
  <c r="K1031" i="9"/>
  <c r="L1031" i="9"/>
  <c r="K1032" i="9"/>
  <c r="L1032" i="9"/>
  <c r="K1033" i="9"/>
  <c r="L1033" i="9"/>
  <c r="K1034" i="9"/>
  <c r="L1034" i="9"/>
  <c r="K1035" i="9"/>
  <c r="L1035" i="9"/>
  <c r="K1036" i="9"/>
  <c r="L1036" i="9"/>
  <c r="K1037" i="9"/>
  <c r="L1037" i="9"/>
  <c r="K1038" i="9"/>
  <c r="L1038" i="9"/>
  <c r="K1039" i="9"/>
  <c r="L1039" i="9"/>
  <c r="K1040" i="9"/>
  <c r="L1040" i="9"/>
  <c r="K1041" i="9"/>
  <c r="L1041" i="9"/>
  <c r="K1042" i="9"/>
  <c r="L1042" i="9"/>
  <c r="K1043" i="9"/>
  <c r="L1043" i="9"/>
  <c r="K1044" i="9"/>
  <c r="L1044" i="9"/>
  <c r="K1045" i="9"/>
  <c r="L1045" i="9"/>
  <c r="K1046" i="9"/>
  <c r="L1046" i="9"/>
  <c r="K1048" i="9"/>
  <c r="L1048" i="9"/>
  <c r="K1049" i="9"/>
  <c r="L1049" i="9"/>
  <c r="K1050" i="9"/>
  <c r="L1050" i="9"/>
  <c r="K1051" i="9"/>
  <c r="L1051" i="9"/>
  <c r="K1052" i="9"/>
  <c r="L1052" i="9"/>
  <c r="K1053" i="9"/>
  <c r="L1053" i="9"/>
  <c r="K1054" i="9"/>
  <c r="L1054" i="9"/>
  <c r="K1055" i="9"/>
  <c r="L1055" i="9"/>
  <c r="K1056" i="9"/>
  <c r="L1056" i="9"/>
  <c r="K1057" i="9"/>
  <c r="L1057" i="9"/>
  <c r="K1058" i="9"/>
  <c r="L1058" i="9"/>
  <c r="K1059" i="9"/>
  <c r="L1059" i="9"/>
  <c r="K1060" i="9"/>
  <c r="L1060" i="9"/>
  <c r="K1061" i="9"/>
  <c r="L1061" i="9"/>
  <c r="K1062" i="9"/>
  <c r="L1062" i="9"/>
  <c r="K1063" i="9"/>
  <c r="L1063" i="9"/>
  <c r="K1064" i="9"/>
  <c r="L1064" i="9"/>
  <c r="K1065" i="9"/>
  <c r="L1065" i="9"/>
  <c r="K1066" i="9"/>
  <c r="L1066" i="9"/>
  <c r="K1067" i="9"/>
  <c r="L1067" i="9"/>
  <c r="K1068" i="9"/>
  <c r="L1068" i="9"/>
  <c r="K1069" i="9"/>
  <c r="L1069" i="9"/>
  <c r="K1070" i="9"/>
  <c r="L1070" i="9"/>
  <c r="K1071" i="9"/>
  <c r="L1071" i="9"/>
  <c r="K1073" i="9"/>
  <c r="L1073" i="9"/>
  <c r="K1074" i="9"/>
  <c r="L1074" i="9"/>
  <c r="K1075" i="9"/>
  <c r="L1075" i="9"/>
  <c r="K1076" i="9"/>
  <c r="L1076" i="9"/>
  <c r="K1078" i="9"/>
  <c r="L1078" i="9"/>
  <c r="K1079" i="9"/>
  <c r="L1079" i="9"/>
  <c r="K1080" i="9"/>
  <c r="L1080" i="9"/>
  <c r="K1081" i="9"/>
  <c r="L1081" i="9"/>
  <c r="K1082" i="9"/>
  <c r="L1082" i="9"/>
  <c r="K1083" i="9"/>
  <c r="L1083" i="9"/>
  <c r="K1084" i="9"/>
  <c r="L1084" i="9"/>
  <c r="K1086" i="9"/>
  <c r="L1086" i="9"/>
  <c r="K1087" i="9"/>
  <c r="L1087" i="9"/>
  <c r="K1088" i="9"/>
  <c r="L1088" i="9"/>
  <c r="K1089" i="9"/>
  <c r="L1089" i="9"/>
  <c r="K1090" i="9"/>
  <c r="L1090" i="9"/>
  <c r="K1091" i="9"/>
  <c r="L1091" i="9"/>
  <c r="K1092" i="9"/>
  <c r="L1092" i="9"/>
  <c r="K1093" i="9"/>
  <c r="L1093" i="9"/>
  <c r="K1094" i="9"/>
  <c r="L1094" i="9"/>
  <c r="K1095" i="9"/>
  <c r="L1095" i="9"/>
  <c r="K1096" i="9"/>
  <c r="L1096" i="9"/>
  <c r="K1097" i="9"/>
  <c r="L1097" i="9"/>
  <c r="K1098" i="9"/>
  <c r="L1098" i="9"/>
  <c r="K1099" i="9"/>
  <c r="L1099" i="9"/>
  <c r="K1100" i="9"/>
  <c r="L1100" i="9"/>
  <c r="K1101" i="9"/>
  <c r="L1101" i="9"/>
  <c r="K1102" i="9"/>
  <c r="L1102" i="9"/>
  <c r="K1103" i="9"/>
  <c r="L1103" i="9"/>
  <c r="K1104" i="9"/>
  <c r="L1104" i="9"/>
  <c r="K1105" i="9"/>
  <c r="L1105" i="9"/>
  <c r="K1106" i="9"/>
  <c r="L1106" i="9"/>
  <c r="K1107" i="9"/>
  <c r="L1107" i="9"/>
  <c r="K1108" i="9"/>
  <c r="L1108" i="9"/>
  <c r="K1109" i="9"/>
  <c r="L1109" i="9"/>
  <c r="K1110" i="9"/>
  <c r="L1110" i="9"/>
  <c r="K1111" i="9"/>
  <c r="L1111" i="9"/>
  <c r="K1112" i="9"/>
  <c r="L1112" i="9"/>
  <c r="K1113" i="9"/>
  <c r="L1113" i="9"/>
  <c r="K1114" i="9"/>
  <c r="L1114" i="9"/>
  <c r="K1115" i="9"/>
  <c r="L1115" i="9"/>
  <c r="K1116" i="9"/>
  <c r="L1116" i="9"/>
  <c r="K1117" i="9"/>
  <c r="L1117" i="9"/>
  <c r="K1118" i="9"/>
  <c r="L1118" i="9"/>
  <c r="K1119" i="9"/>
  <c r="L1119" i="9"/>
  <c r="K1120" i="9"/>
  <c r="L1120" i="9"/>
  <c r="K1121" i="9"/>
  <c r="L1121" i="9"/>
  <c r="K1122" i="9"/>
  <c r="L1122" i="9"/>
  <c r="K1123" i="9"/>
  <c r="L1123" i="9"/>
  <c r="K1124" i="9"/>
  <c r="L1124" i="9"/>
  <c r="K1125" i="9"/>
  <c r="L1125" i="9"/>
  <c r="K1126" i="9"/>
  <c r="L1126" i="9"/>
  <c r="K1127" i="9"/>
  <c r="L1127" i="9"/>
  <c r="K1128" i="9"/>
  <c r="L1128" i="9"/>
  <c r="K1129" i="9"/>
  <c r="L1129" i="9"/>
  <c r="K1130" i="9"/>
  <c r="L1130" i="9"/>
  <c r="K1131" i="9"/>
  <c r="L1131" i="9"/>
  <c r="K1132" i="9"/>
  <c r="L1132" i="9"/>
  <c r="K1133" i="9"/>
  <c r="L1133" i="9"/>
  <c r="K1134" i="9"/>
  <c r="L1134" i="9"/>
  <c r="K1135" i="9"/>
  <c r="L1135" i="9"/>
  <c r="K1136" i="9"/>
  <c r="L1136" i="9"/>
  <c r="K1137" i="9"/>
  <c r="L1137" i="9"/>
  <c r="K1138" i="9"/>
  <c r="L1138" i="9"/>
  <c r="K1139" i="9"/>
  <c r="L1139" i="9"/>
  <c r="K1140" i="9"/>
  <c r="L1140" i="9"/>
  <c r="K1141" i="9"/>
  <c r="L1141" i="9"/>
  <c r="K1142" i="9"/>
  <c r="L1142" i="9"/>
  <c r="K1143" i="9"/>
  <c r="L1143" i="9"/>
  <c r="K1144" i="9"/>
  <c r="L1144" i="9"/>
  <c r="K1145" i="9"/>
  <c r="L1145" i="9"/>
  <c r="K1146" i="9"/>
  <c r="L1146" i="9"/>
  <c r="K1147" i="9"/>
  <c r="L1147" i="9"/>
  <c r="K1148" i="9"/>
  <c r="L1148" i="9"/>
  <c r="K1149" i="9"/>
  <c r="L1149" i="9"/>
  <c r="K1150" i="9"/>
  <c r="L1150" i="9"/>
  <c r="K1151" i="9"/>
  <c r="L1151" i="9"/>
  <c r="K1152" i="9"/>
  <c r="L1152" i="9"/>
  <c r="K1153" i="9"/>
  <c r="L1153" i="9"/>
  <c r="K1154" i="9"/>
  <c r="L1154" i="9"/>
  <c r="K1155" i="9"/>
  <c r="L1155" i="9"/>
  <c r="K1157" i="9"/>
  <c r="L1157" i="9"/>
  <c r="K1158" i="9"/>
  <c r="L1158" i="9"/>
  <c r="K1159" i="9"/>
  <c r="L1159" i="9"/>
  <c r="K1160" i="9"/>
  <c r="L1160" i="9"/>
  <c r="K1161" i="9"/>
  <c r="L1161" i="9"/>
  <c r="K1162" i="9"/>
  <c r="L1162" i="9"/>
  <c r="K1163" i="9"/>
  <c r="L1163" i="9"/>
  <c r="K1164" i="9"/>
  <c r="L1164" i="9"/>
  <c r="K1165" i="9"/>
  <c r="L1165" i="9"/>
  <c r="K1166" i="9"/>
  <c r="L1166" i="9"/>
  <c r="K1167" i="9"/>
  <c r="L1167" i="9"/>
  <c r="K1168" i="9"/>
  <c r="L1168" i="9"/>
  <c r="K1169" i="9"/>
  <c r="L1169" i="9"/>
  <c r="K1170" i="9"/>
  <c r="L1170" i="9"/>
  <c r="K1171" i="9"/>
  <c r="L1171" i="9"/>
  <c r="K1172" i="9"/>
  <c r="L1172" i="9"/>
  <c r="K1173" i="9"/>
  <c r="L1173" i="9"/>
  <c r="K1174" i="9"/>
  <c r="L1174" i="9"/>
  <c r="K1175" i="9"/>
  <c r="L1175" i="9"/>
  <c r="K1176" i="9"/>
  <c r="L1176" i="9"/>
  <c r="K1177" i="9"/>
  <c r="L1177" i="9"/>
  <c r="K1178" i="9"/>
  <c r="L1178" i="9"/>
  <c r="K1179" i="9"/>
  <c r="L1179" i="9"/>
  <c r="K1181" i="9"/>
  <c r="L1181" i="9"/>
  <c r="K1182" i="9"/>
  <c r="L1182" i="9"/>
  <c r="K1183" i="9"/>
  <c r="L1183" i="9"/>
  <c r="K1184" i="9"/>
  <c r="L1184" i="9"/>
  <c r="K1185" i="9"/>
  <c r="L1185" i="9"/>
  <c r="K1186" i="9"/>
  <c r="L1186" i="9"/>
  <c r="K1187" i="9"/>
  <c r="L1187" i="9"/>
  <c r="K1188" i="9"/>
  <c r="L1188" i="9"/>
  <c r="K1189" i="9"/>
  <c r="L1189" i="9"/>
  <c r="K1190" i="9"/>
  <c r="L1190" i="9"/>
  <c r="K1191" i="9"/>
  <c r="L1191" i="9"/>
  <c r="K1192" i="9"/>
  <c r="L1192" i="9"/>
  <c r="K1193" i="9"/>
  <c r="L1193" i="9"/>
  <c r="K1195" i="9"/>
  <c r="L1195" i="9"/>
  <c r="K1196" i="9"/>
  <c r="L1196" i="9"/>
  <c r="K1197" i="9"/>
  <c r="L1197" i="9"/>
  <c r="K1198" i="9"/>
  <c r="L1198" i="9"/>
  <c r="K1199" i="9"/>
  <c r="L1199" i="9"/>
  <c r="K1200" i="9"/>
  <c r="L1200" i="9"/>
  <c r="K1201" i="9"/>
  <c r="L1201" i="9"/>
  <c r="K1202" i="9"/>
  <c r="L1202" i="9"/>
  <c r="K1203" i="9"/>
  <c r="L1203" i="9"/>
  <c r="K1204" i="9"/>
  <c r="L1204" i="9"/>
  <c r="K1205" i="9"/>
  <c r="L1205" i="9"/>
  <c r="K1206" i="9"/>
  <c r="L1206" i="9"/>
  <c r="K1207" i="9"/>
  <c r="L1207" i="9"/>
  <c r="K1208" i="9"/>
  <c r="L1208" i="9"/>
  <c r="K1209" i="9"/>
  <c r="L1209" i="9"/>
  <c r="K1210" i="9"/>
  <c r="L1210" i="9"/>
  <c r="K1211" i="9"/>
  <c r="L1211" i="9"/>
  <c r="K1212" i="9"/>
  <c r="L1212" i="9"/>
  <c r="K1213" i="9"/>
  <c r="L1213" i="9"/>
  <c r="K1214" i="9"/>
  <c r="L1214" i="9"/>
  <c r="K1217" i="9"/>
  <c r="L1217" i="9"/>
  <c r="K1218" i="9"/>
  <c r="L1218" i="9"/>
  <c r="K1219" i="9"/>
  <c r="L1219" i="9"/>
  <c r="K1220" i="9"/>
  <c r="L1220" i="9"/>
  <c r="K1221" i="9"/>
  <c r="L1221" i="9"/>
  <c r="K1222" i="9"/>
  <c r="L1222" i="9"/>
  <c r="K1223" i="9"/>
  <c r="L1223" i="9"/>
  <c r="K1224" i="9"/>
  <c r="L1224" i="9"/>
  <c r="K1225" i="9"/>
  <c r="L1225" i="9"/>
  <c r="K1226" i="9"/>
  <c r="L1226" i="9"/>
  <c r="K1227" i="9"/>
  <c r="L1227" i="9"/>
  <c r="K1228" i="9"/>
  <c r="L1228" i="9"/>
  <c r="K1229" i="9"/>
  <c r="L1229" i="9"/>
  <c r="K1230" i="9"/>
  <c r="L1230" i="9"/>
  <c r="K1231" i="9"/>
  <c r="L1231" i="9"/>
  <c r="K1232" i="9"/>
  <c r="L1232" i="9"/>
  <c r="K1233" i="9"/>
  <c r="L1233" i="9"/>
  <c r="K1234" i="9"/>
  <c r="L1234" i="9"/>
  <c r="K1235" i="9"/>
  <c r="L1235" i="9"/>
  <c r="K1236" i="9"/>
  <c r="L1236" i="9"/>
  <c r="K1237" i="9"/>
  <c r="L1237" i="9"/>
  <c r="K1238" i="9"/>
  <c r="L1238" i="9"/>
  <c r="K1239" i="9"/>
  <c r="L1239" i="9"/>
  <c r="K1240" i="9"/>
  <c r="L1240" i="9"/>
  <c r="K1241" i="9"/>
  <c r="L1241" i="9"/>
  <c r="K1242" i="9"/>
  <c r="L1242" i="9"/>
  <c r="K1243" i="9"/>
  <c r="L1243" i="9"/>
  <c r="K1244" i="9"/>
  <c r="L1244" i="9"/>
  <c r="K1245" i="9"/>
  <c r="L1245" i="9"/>
  <c r="K1246" i="9"/>
  <c r="L1246" i="9"/>
  <c r="K1247" i="9"/>
  <c r="L1247" i="9"/>
  <c r="K1248" i="9"/>
  <c r="L1248" i="9"/>
  <c r="K1249" i="9"/>
  <c r="L1249" i="9"/>
  <c r="K1250" i="9"/>
  <c r="L1250" i="9"/>
  <c r="K1251" i="9"/>
  <c r="L1251" i="9"/>
  <c r="K1252" i="9"/>
  <c r="L1252" i="9"/>
  <c r="K1253" i="9"/>
  <c r="L1253" i="9"/>
  <c r="K1254" i="9"/>
  <c r="L1254" i="9"/>
  <c r="K1255" i="9"/>
  <c r="L1255" i="9"/>
  <c r="K1256" i="9"/>
  <c r="L1256" i="9"/>
  <c r="K1257" i="9"/>
  <c r="L1257" i="9"/>
  <c r="K1258" i="9"/>
  <c r="L1258" i="9"/>
  <c r="K1259" i="9"/>
  <c r="L1259" i="9"/>
  <c r="K1260" i="9"/>
  <c r="L1260" i="9"/>
  <c r="K1261" i="9"/>
  <c r="L1261" i="9"/>
  <c r="K1262" i="9"/>
  <c r="L1262" i="9"/>
  <c r="K1264" i="9"/>
  <c r="L1264" i="9"/>
  <c r="K1265" i="9"/>
  <c r="L1265" i="9"/>
  <c r="K1266" i="9"/>
  <c r="L1266" i="9"/>
  <c r="K1267" i="9"/>
  <c r="L1267" i="9"/>
  <c r="K1268" i="9"/>
  <c r="L1268" i="9"/>
  <c r="K1269" i="9"/>
  <c r="L1269" i="9"/>
  <c r="K1270" i="9"/>
  <c r="L1270" i="9"/>
  <c r="K1271" i="9"/>
  <c r="L1271" i="9"/>
  <c r="K1272" i="9"/>
  <c r="L1272" i="9"/>
  <c r="K1273" i="9"/>
  <c r="L1273" i="9"/>
  <c r="K1274" i="9"/>
  <c r="L1274" i="9"/>
  <c r="K1275" i="9"/>
  <c r="L1275" i="9"/>
  <c r="K1276" i="9"/>
  <c r="L1276" i="9"/>
  <c r="K1277" i="9"/>
  <c r="L1277" i="9"/>
  <c r="K1278" i="9"/>
  <c r="L1278" i="9"/>
  <c r="K1279" i="9"/>
  <c r="L1279" i="9"/>
  <c r="K1280" i="9"/>
  <c r="L1280" i="9"/>
  <c r="A11" i="9"/>
  <c r="A12" i="9" s="1"/>
  <c r="A13" i="9" s="1"/>
  <c r="A14" i="9" s="1"/>
  <c r="A15" i="9" s="1"/>
  <c r="A16" i="9" s="1"/>
  <c r="A17" i="9" s="1"/>
  <c r="A18" i="9" s="1"/>
  <c r="A19"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6" i="9" s="1"/>
  <c r="A77" i="9" s="1"/>
  <c r="A78" i="9" s="1"/>
  <c r="A79" i="9" s="1"/>
  <c r="A80" i="9" s="1"/>
  <c r="A81" i="9" s="1"/>
  <c r="A82" i="9" s="1"/>
  <c r="A83" i="9" s="1"/>
  <c r="A84" i="9" s="1"/>
  <c r="A85" i="9" s="1"/>
  <c r="A88" i="9" s="1"/>
  <c r="A89" i="9" s="1"/>
  <c r="A90" i="9" s="1"/>
  <c r="A91" i="9" s="1"/>
  <c r="A92" i="9" s="1"/>
  <c r="A93" i="9" s="1"/>
  <c r="A94" i="9" s="1"/>
  <c r="A95" i="9" s="1"/>
  <c r="A96" i="9" s="1"/>
  <c r="L10" i="9"/>
  <c r="O422" i="14" l="1"/>
  <c r="O31" i="14"/>
  <c r="P208" i="14"/>
  <c r="Q208" i="14" s="1"/>
  <c r="O526" i="14"/>
  <c r="O424" i="14"/>
  <c r="O423" i="14"/>
  <c r="O418" i="14"/>
  <c r="O132" i="14"/>
  <c r="O152" i="14"/>
  <c r="O93" i="14"/>
  <c r="P95" i="14"/>
  <c r="Q95" i="14" s="1"/>
  <c r="O97" i="14"/>
  <c r="P102" i="14"/>
  <c r="Q102" i="14" s="1"/>
  <c r="O104" i="14"/>
  <c r="P106" i="14"/>
  <c r="Q106" i="14" s="1"/>
  <c r="O205" i="14"/>
  <c r="O209" i="14"/>
  <c r="O213" i="14"/>
  <c r="O217" i="14"/>
  <c r="O506" i="14"/>
  <c r="O421" i="14"/>
  <c r="O419" i="14"/>
  <c r="P418" i="14"/>
  <c r="Q418" i="14" s="1"/>
  <c r="P381" i="14"/>
  <c r="Q381" i="14" s="1"/>
  <c r="P423" i="14"/>
  <c r="Q423" i="14" s="1"/>
  <c r="P419" i="14"/>
  <c r="Q419" i="14" s="1"/>
  <c r="O278" i="14"/>
  <c r="O176" i="14"/>
  <c r="O566" i="14"/>
  <c r="O425" i="14"/>
  <c r="P422" i="14"/>
  <c r="Q422" i="14" s="1"/>
  <c r="P211" i="14"/>
  <c r="Q211" i="14" s="1"/>
  <c r="O267" i="14"/>
  <c r="O271" i="14"/>
  <c r="O275" i="14"/>
  <c r="P277" i="14"/>
  <c r="Q277" i="14" s="1"/>
  <c r="P280" i="14"/>
  <c r="Q280" i="14" s="1"/>
  <c r="O311" i="14"/>
  <c r="O312" i="14"/>
  <c r="O313" i="14"/>
  <c r="O314" i="14"/>
  <c r="O316" i="14"/>
  <c r="O317" i="14"/>
  <c r="O371" i="14"/>
  <c r="P420" i="14"/>
  <c r="Q420" i="14" s="1"/>
  <c r="P424" i="14"/>
  <c r="Q424" i="14" s="1"/>
  <c r="O412" i="14"/>
  <c r="O594" i="14"/>
  <c r="P32" i="14"/>
  <c r="Q32" i="14" s="1"/>
  <c r="O177" i="14"/>
  <c r="O178" i="14"/>
  <c r="O179" i="14"/>
  <c r="O180" i="14"/>
  <c r="O181" i="14"/>
  <c r="O182" i="14"/>
  <c r="O201" i="14"/>
  <c r="P339" i="14"/>
  <c r="Q339" i="14" s="1"/>
  <c r="O360" i="14"/>
  <c r="O362" i="14"/>
  <c r="O364" i="14"/>
  <c r="O387" i="14"/>
  <c r="O396" i="14"/>
  <c r="O411" i="14"/>
  <c r="O495" i="14"/>
  <c r="O154" i="14"/>
  <c r="O225" i="14"/>
  <c r="O233" i="14"/>
  <c r="P425" i="14"/>
  <c r="Q425" i="14" s="1"/>
  <c r="P421" i="14"/>
  <c r="Q421" i="14" s="1"/>
  <c r="P33" i="14"/>
  <c r="Q33" i="14" s="1"/>
  <c r="G17" i="14"/>
  <c r="G18" i="14"/>
  <c r="P71" i="14"/>
  <c r="Q71" i="14" s="1"/>
  <c r="O247" i="14"/>
  <c r="P250" i="14"/>
  <c r="Q250" i="14" s="1"/>
  <c r="O252" i="14"/>
  <c r="O256" i="14"/>
  <c r="O295" i="14"/>
  <c r="P297" i="14"/>
  <c r="Q297" i="14" s="1"/>
  <c r="O301" i="14"/>
  <c r="O320" i="14"/>
  <c r="O365" i="14"/>
  <c r="O376" i="14"/>
  <c r="O430" i="14"/>
  <c r="O469" i="14"/>
  <c r="O470" i="14"/>
  <c r="O471" i="14"/>
  <c r="O472" i="14"/>
  <c r="O507" i="14"/>
  <c r="O508" i="14"/>
  <c r="P336" i="14"/>
  <c r="Q336" i="14" s="1"/>
  <c r="P389" i="14"/>
  <c r="Q389" i="14" s="1"/>
  <c r="P546" i="14"/>
  <c r="Q546" i="14" s="1"/>
  <c r="O9" i="14"/>
  <c r="G11" i="14"/>
  <c r="G16" i="14"/>
  <c r="P130" i="14"/>
  <c r="Q130" i="14" s="1"/>
  <c r="P138" i="14"/>
  <c r="Q138" i="14" s="1"/>
  <c r="O260" i="14"/>
  <c r="O264" i="14"/>
  <c r="O605" i="14"/>
  <c r="O606" i="14"/>
  <c r="O607" i="14"/>
  <c r="O153" i="14"/>
  <c r="P239" i="14"/>
  <c r="Q239" i="14" s="1"/>
  <c r="O248" i="14"/>
  <c r="P340" i="14"/>
  <c r="Q340" i="14" s="1"/>
  <c r="P343" i="14"/>
  <c r="Q343" i="14" s="1"/>
  <c r="P346" i="14"/>
  <c r="Q346" i="14" s="1"/>
  <c r="P361" i="14"/>
  <c r="Q361" i="14" s="1"/>
  <c r="O409" i="14"/>
  <c r="P414" i="14"/>
  <c r="Q414" i="14" s="1"/>
  <c r="O486" i="14"/>
  <c r="O491" i="14"/>
  <c r="O492" i="14"/>
  <c r="P498" i="14"/>
  <c r="Q498" i="14" s="1"/>
  <c r="P502" i="14"/>
  <c r="Q502" i="14" s="1"/>
  <c r="P570" i="14"/>
  <c r="Q570" i="14" s="1"/>
  <c r="O98" i="14"/>
  <c r="O137" i="14"/>
  <c r="O156" i="14"/>
  <c r="O212" i="14"/>
  <c r="O215" i="14"/>
  <c r="P216" i="14"/>
  <c r="Q216" i="14" s="1"/>
  <c r="P219" i="14"/>
  <c r="Q219" i="14" s="1"/>
  <c r="O222" i="14"/>
  <c r="P224" i="14"/>
  <c r="Q224" i="14" s="1"/>
  <c r="P229" i="14"/>
  <c r="Q229" i="14" s="1"/>
  <c r="O243" i="14"/>
  <c r="O284" i="14"/>
  <c r="O288" i="14"/>
  <c r="O292" i="14"/>
  <c r="O321" i="14"/>
  <c r="O322" i="14"/>
  <c r="O323" i="14"/>
  <c r="O325" i="14"/>
  <c r="O326" i="14"/>
  <c r="O329" i="14"/>
  <c r="P332" i="14"/>
  <c r="Q332" i="14" s="1"/>
  <c r="P333" i="14"/>
  <c r="Q333" i="14" s="1"/>
  <c r="P335" i="14"/>
  <c r="Q335" i="14" s="1"/>
  <c r="O337" i="14"/>
  <c r="O354" i="14"/>
  <c r="P404" i="14"/>
  <c r="Q404" i="14" s="1"/>
  <c r="A197" i="14"/>
  <c r="A198" i="14" s="1"/>
  <c r="P131" i="14"/>
  <c r="Q131" i="14" s="1"/>
  <c r="O163" i="14"/>
  <c r="P10" i="14"/>
  <c r="Q10" i="14" s="1"/>
  <c r="O28" i="14"/>
  <c r="P31" i="14"/>
  <c r="Q31" i="14" s="1"/>
  <c r="O159" i="14"/>
  <c r="O162" i="14"/>
  <c r="O166" i="14"/>
  <c r="G9" i="14"/>
  <c r="O23" i="14"/>
  <c r="P25" i="14"/>
  <c r="Q25" i="14" s="1"/>
  <c r="O27" i="14"/>
  <c r="P29" i="14"/>
  <c r="Q29" i="14" s="1"/>
  <c r="O106" i="14"/>
  <c r="P155" i="14"/>
  <c r="Q155" i="14" s="1"/>
  <c r="P172" i="14"/>
  <c r="Q172" i="14" s="1"/>
  <c r="O196" i="14"/>
  <c r="O197" i="14"/>
  <c r="O105" i="14"/>
  <c r="P107" i="14"/>
  <c r="Q107" i="14" s="1"/>
  <c r="O109" i="14"/>
  <c r="O130" i="14"/>
  <c r="P154" i="14"/>
  <c r="Q154" i="14" s="1"/>
  <c r="P202" i="14"/>
  <c r="Q202" i="14" s="1"/>
  <c r="O203" i="14"/>
  <c r="P205" i="14"/>
  <c r="Q205" i="14" s="1"/>
  <c r="O236" i="14"/>
  <c r="P238" i="14"/>
  <c r="Q238" i="14" s="1"/>
  <c r="O240" i="14"/>
  <c r="P244" i="14"/>
  <c r="Q244" i="14" s="1"/>
  <c r="O245" i="14"/>
  <c r="P247" i="14"/>
  <c r="Q247" i="14" s="1"/>
  <c r="O254" i="14"/>
  <c r="O257" i="14"/>
  <c r="O261" i="14"/>
  <c r="P263" i="14"/>
  <c r="Q263" i="14" s="1"/>
  <c r="P266" i="14"/>
  <c r="Q266" i="14" s="1"/>
  <c r="O268" i="14"/>
  <c r="P270" i="14"/>
  <c r="Q270" i="14" s="1"/>
  <c r="P274" i="14"/>
  <c r="Q274" i="14" s="1"/>
  <c r="O276" i="14"/>
  <c r="O282" i="14"/>
  <c r="O285" i="14"/>
  <c r="O289" i="14"/>
  <c r="P291" i="14"/>
  <c r="Q291" i="14" s="1"/>
  <c r="P293" i="14"/>
  <c r="Q293" i="14" s="1"/>
  <c r="O297" i="14"/>
  <c r="P310" i="14"/>
  <c r="Q310" i="14" s="1"/>
  <c r="P311" i="14"/>
  <c r="Q311" i="14" s="1"/>
  <c r="O346" i="14"/>
  <c r="P351" i="14"/>
  <c r="Q351" i="14" s="1"/>
  <c r="O353" i="14"/>
  <c r="P356" i="14"/>
  <c r="Q356" i="14" s="1"/>
  <c r="O358" i="14"/>
  <c r="P374" i="14"/>
  <c r="Q374" i="14" s="1"/>
  <c r="P388" i="14"/>
  <c r="Q388" i="14" s="1"/>
  <c r="O392" i="14"/>
  <c r="P394" i="14"/>
  <c r="Q394" i="14" s="1"/>
  <c r="O399" i="14"/>
  <c r="O404" i="14"/>
  <c r="O427" i="14"/>
  <c r="O428" i="14"/>
  <c r="O429" i="14"/>
  <c r="O436" i="14"/>
  <c r="O441" i="14"/>
  <c r="O473" i="14"/>
  <c r="O474" i="14"/>
  <c r="O476" i="14"/>
  <c r="O477" i="14"/>
  <c r="P494" i="14"/>
  <c r="Q494" i="14" s="1"/>
  <c r="O516" i="14"/>
  <c r="O517" i="14"/>
  <c r="O518" i="14"/>
  <c r="O519" i="14"/>
  <c r="P534" i="14"/>
  <c r="Q534" i="14" s="1"/>
  <c r="P608" i="14"/>
  <c r="Q608" i="14" s="1"/>
  <c r="O619" i="14"/>
  <c r="P626" i="14"/>
  <c r="Q626" i="14" s="1"/>
  <c r="P627" i="14"/>
  <c r="Q627" i="14" s="1"/>
  <c r="P628" i="14"/>
  <c r="Q628" i="14" s="1"/>
  <c r="P629" i="14"/>
  <c r="Q629" i="14" s="1"/>
  <c r="P630" i="14"/>
  <c r="Q630" i="14" s="1"/>
  <c r="P631" i="14"/>
  <c r="Q631" i="14" s="1"/>
  <c r="P632" i="14"/>
  <c r="Q632" i="14" s="1"/>
  <c r="P633" i="14"/>
  <c r="Q633" i="14" s="1"/>
  <c r="O220" i="14"/>
  <c r="O227" i="14"/>
  <c r="O230" i="14"/>
  <c r="P232" i="14"/>
  <c r="Q232" i="14" s="1"/>
  <c r="P235" i="14"/>
  <c r="Q235" i="14" s="1"/>
  <c r="O237" i="14"/>
  <c r="O251" i="14"/>
  <c r="P253" i="14"/>
  <c r="Q253" i="14" s="1"/>
  <c r="O255" i="14"/>
  <c r="O258" i="14"/>
  <c r="P260" i="14"/>
  <c r="Q260" i="14" s="1"/>
  <c r="O280" i="14"/>
  <c r="O286" i="14"/>
  <c r="P288" i="14"/>
  <c r="Q288" i="14" s="1"/>
  <c r="O294" i="14"/>
  <c r="O298" i="14"/>
  <c r="O302" i="14"/>
  <c r="O303" i="14"/>
  <c r="O304" i="14"/>
  <c r="O305" i="14"/>
  <c r="O319" i="14"/>
  <c r="O331" i="14"/>
  <c r="O348" i="14"/>
  <c r="P350" i="14"/>
  <c r="Q350" i="14" s="1"/>
  <c r="O368" i="14"/>
  <c r="O391" i="14"/>
  <c r="P393" i="14"/>
  <c r="Q393" i="14" s="1"/>
  <c r="O431" i="14"/>
  <c r="O432" i="14"/>
  <c r="O433" i="14"/>
  <c r="O434" i="14"/>
  <c r="P467" i="14"/>
  <c r="Q467" i="14" s="1"/>
  <c r="P468" i="14"/>
  <c r="Q468" i="14" s="1"/>
  <c r="P487" i="14"/>
  <c r="Q487" i="14" s="1"/>
  <c r="P488" i="14"/>
  <c r="Q488" i="14" s="1"/>
  <c r="P489" i="14"/>
  <c r="Q489" i="14" s="1"/>
  <c r="P490" i="14"/>
  <c r="Q490" i="14" s="1"/>
  <c r="O503" i="14"/>
  <c r="O504" i="14"/>
  <c r="O505" i="14"/>
  <c r="O615" i="14"/>
  <c r="O616" i="14"/>
  <c r="P621" i="14"/>
  <c r="Q621" i="14" s="1"/>
  <c r="P622" i="14"/>
  <c r="Q622" i="14" s="1"/>
  <c r="P623" i="14"/>
  <c r="Q623" i="14" s="1"/>
  <c r="P624" i="14"/>
  <c r="Q624" i="14" s="1"/>
  <c r="P625" i="14"/>
  <c r="Q625" i="14" s="1"/>
  <c r="P436" i="14"/>
  <c r="Q436" i="14" s="1"/>
  <c r="P249" i="14"/>
  <c r="Q249" i="14" s="1"/>
  <c r="P413" i="14"/>
  <c r="Q413" i="14" s="1"/>
  <c r="O11" i="14"/>
  <c r="P13" i="14"/>
  <c r="Q13" i="14" s="1"/>
  <c r="G12" i="14"/>
  <c r="P34" i="14"/>
  <c r="Q34" i="14" s="1"/>
  <c r="G13" i="14"/>
  <c r="P23" i="14"/>
  <c r="Q23" i="14" s="1"/>
  <c r="O25" i="14"/>
  <c r="P27" i="14"/>
  <c r="Q27" i="14" s="1"/>
  <c r="O29" i="14"/>
  <c r="G10" i="14"/>
  <c r="O10" i="14"/>
  <c r="G14" i="14"/>
  <c r="G15" i="14"/>
  <c r="O24" i="14"/>
  <c r="P21" i="14"/>
  <c r="Q21" i="14" s="1"/>
  <c r="P26" i="14"/>
  <c r="Q26" i="14" s="1"/>
  <c r="O33" i="14"/>
  <c r="P118" i="14"/>
  <c r="Q118" i="14" s="1"/>
  <c r="P24" i="14"/>
  <c r="Q24" i="14" s="1"/>
  <c r="O26" i="14"/>
  <c r="P28" i="14"/>
  <c r="Q28" i="14" s="1"/>
  <c r="P94" i="14"/>
  <c r="Q94" i="14" s="1"/>
  <c r="O96" i="14"/>
  <c r="P98" i="14"/>
  <c r="Q98" i="14" s="1"/>
  <c r="O103" i="14"/>
  <c r="P105" i="14"/>
  <c r="Q105" i="14" s="1"/>
  <c r="O108" i="14"/>
  <c r="O133" i="14"/>
  <c r="O134" i="14"/>
  <c r="O138" i="14"/>
  <c r="P152" i="14"/>
  <c r="Q152" i="14" s="1"/>
  <c r="P153" i="14"/>
  <c r="Q153" i="14" s="1"/>
  <c r="O157" i="14"/>
  <c r="O158" i="14"/>
  <c r="O161" i="14"/>
  <c r="P163" i="14"/>
  <c r="Q163" i="14" s="1"/>
  <c r="O165" i="14"/>
  <c r="O171" i="14"/>
  <c r="P176" i="14"/>
  <c r="Q176" i="14" s="1"/>
  <c r="P177" i="14"/>
  <c r="Q177" i="14" s="1"/>
  <c r="P178" i="14"/>
  <c r="Q178" i="14" s="1"/>
  <c r="O183" i="14"/>
  <c r="O198" i="14"/>
  <c r="P201" i="14"/>
  <c r="Q201" i="14" s="1"/>
  <c r="O204" i="14"/>
  <c r="O207" i="14"/>
  <c r="P209" i="14"/>
  <c r="Q209" i="14" s="1"/>
  <c r="O210" i="14"/>
  <c r="P212" i="14"/>
  <c r="Q212" i="14" s="1"/>
  <c r="P217" i="14"/>
  <c r="Q217" i="14" s="1"/>
  <c r="O218" i="14"/>
  <c r="P220" i="14"/>
  <c r="Q220" i="14" s="1"/>
  <c r="O223" i="14"/>
  <c r="P225" i="14"/>
  <c r="Q225" i="14" s="1"/>
  <c r="P227" i="14"/>
  <c r="Q227" i="14" s="1"/>
  <c r="O228" i="14"/>
  <c r="O231" i="14"/>
  <c r="P233" i="14"/>
  <c r="Q233" i="14" s="1"/>
  <c r="O234" i="14"/>
  <c r="P236" i="14"/>
  <c r="Q236" i="14" s="1"/>
  <c r="O241" i="14"/>
  <c r="P243" i="14"/>
  <c r="Q243" i="14" s="1"/>
  <c r="O246" i="14"/>
  <c r="P251" i="14"/>
  <c r="Q251" i="14" s="1"/>
  <c r="P254" i="14"/>
  <c r="Q254" i="14" s="1"/>
  <c r="P257" i="14"/>
  <c r="Q257" i="14" s="1"/>
  <c r="O259" i="14"/>
  <c r="O262" i="14"/>
  <c r="P264" i="14"/>
  <c r="Q264" i="14" s="1"/>
  <c r="O265" i="14"/>
  <c r="P267" i="14"/>
  <c r="Q267" i="14" s="1"/>
  <c r="O269" i="14"/>
  <c r="P271" i="14"/>
  <c r="Q271" i="14" s="1"/>
  <c r="O273" i="14"/>
  <c r="P275" i="14"/>
  <c r="Q275" i="14" s="1"/>
  <c r="P278" i="14"/>
  <c r="Q278" i="14" s="1"/>
  <c r="O281" i="14"/>
  <c r="P282" i="14"/>
  <c r="Q282" i="14" s="1"/>
  <c r="P285" i="14"/>
  <c r="Q285" i="14" s="1"/>
  <c r="O287" i="14"/>
  <c r="O290" i="14"/>
  <c r="P292" i="14"/>
  <c r="Q292" i="14" s="1"/>
  <c r="P294" i="14"/>
  <c r="Q294" i="14" s="1"/>
  <c r="O296" i="14"/>
  <c r="P301" i="14"/>
  <c r="Q301" i="14" s="1"/>
  <c r="O306" i="14"/>
  <c r="O307" i="14"/>
  <c r="O308" i="14"/>
  <c r="P312" i="14"/>
  <c r="Q312" i="14" s="1"/>
  <c r="P313" i="14"/>
  <c r="Q313" i="14" s="1"/>
  <c r="P314" i="14"/>
  <c r="Q314" i="14" s="1"/>
  <c r="P315" i="14"/>
  <c r="Q315" i="14" s="1"/>
  <c r="P316" i="14"/>
  <c r="Q316" i="14" s="1"/>
  <c r="P317" i="14"/>
  <c r="Q317" i="14" s="1"/>
  <c r="P319" i="14"/>
  <c r="Q319" i="14" s="1"/>
  <c r="P320" i="14"/>
  <c r="Q320" i="14" s="1"/>
  <c r="O350" i="14"/>
  <c r="P366" i="14"/>
  <c r="Q366" i="14" s="1"/>
  <c r="O366" i="14"/>
  <c r="P93" i="14"/>
  <c r="Q93" i="14" s="1"/>
  <c r="O95" i="14"/>
  <c r="P97" i="14"/>
  <c r="Q97" i="14" s="1"/>
  <c r="O102" i="14"/>
  <c r="P104" i="14"/>
  <c r="Q104" i="14" s="1"/>
  <c r="O107" i="14"/>
  <c r="P109" i="14"/>
  <c r="Q109" i="14" s="1"/>
  <c r="P120" i="14"/>
  <c r="Q120" i="14" s="1"/>
  <c r="O131" i="14"/>
  <c r="P134" i="14"/>
  <c r="Q134" i="14" s="1"/>
  <c r="P145" i="14"/>
  <c r="Q145" i="14" s="1"/>
  <c r="O155" i="14"/>
  <c r="P158" i="14"/>
  <c r="Q158" i="14" s="1"/>
  <c r="P159" i="14"/>
  <c r="Q159" i="14" s="1"/>
  <c r="P162" i="14"/>
  <c r="Q162" i="14" s="1"/>
  <c r="P179" i="14"/>
  <c r="Q179" i="14" s="1"/>
  <c r="P180" i="14"/>
  <c r="Q180" i="14" s="1"/>
  <c r="P181" i="14"/>
  <c r="Q181" i="14" s="1"/>
  <c r="P182" i="14"/>
  <c r="Q182" i="14" s="1"/>
  <c r="P196" i="14"/>
  <c r="Q196" i="14" s="1"/>
  <c r="P197" i="14"/>
  <c r="Q197" i="14" s="1"/>
  <c r="O202" i="14"/>
  <c r="P203" i="14"/>
  <c r="Q203" i="14" s="1"/>
  <c r="P206" i="14"/>
  <c r="Q206" i="14" s="1"/>
  <c r="O208" i="14"/>
  <c r="O211" i="14"/>
  <c r="P213" i="14"/>
  <c r="Q213" i="14" s="1"/>
  <c r="P215" i="14"/>
  <c r="Q215" i="14" s="1"/>
  <c r="O216" i="14"/>
  <c r="O219" i="14"/>
  <c r="P222" i="14"/>
  <c r="Q222" i="14" s="1"/>
  <c r="O224" i="14"/>
  <c r="P230" i="14"/>
  <c r="Q230" i="14" s="1"/>
  <c r="O232" i="14"/>
  <c r="O235" i="14"/>
  <c r="P237" i="14"/>
  <c r="Q237" i="14" s="1"/>
  <c r="O238" i="14"/>
  <c r="P240" i="14"/>
  <c r="Q240" i="14" s="1"/>
  <c r="O244" i="14"/>
  <c r="P245" i="14"/>
  <c r="Q245" i="14" s="1"/>
  <c r="P248" i="14"/>
  <c r="Q248" i="14" s="1"/>
  <c r="O250" i="14"/>
  <c r="P252" i="14"/>
  <c r="Q252" i="14" s="1"/>
  <c r="O253" i="14"/>
  <c r="P255" i="14"/>
  <c r="Q255" i="14" s="1"/>
  <c r="P258" i="14"/>
  <c r="Q258" i="14" s="1"/>
  <c r="P261" i="14"/>
  <c r="Q261" i="14" s="1"/>
  <c r="O263" i="14"/>
  <c r="O266" i="14"/>
  <c r="P268" i="14"/>
  <c r="Q268" i="14" s="1"/>
  <c r="O270" i="14"/>
  <c r="P272" i="14"/>
  <c r="Q272" i="14" s="1"/>
  <c r="O274" i="14"/>
  <c r="P276" i="14"/>
  <c r="Q276" i="14" s="1"/>
  <c r="O277" i="14"/>
  <c r="P283" i="14"/>
  <c r="Q283" i="14" s="1"/>
  <c r="P286" i="14"/>
  <c r="Q286" i="14" s="1"/>
  <c r="P289" i="14"/>
  <c r="Q289" i="14" s="1"/>
  <c r="P295" i="14"/>
  <c r="Q295" i="14" s="1"/>
  <c r="P298" i="14"/>
  <c r="Q298" i="14" s="1"/>
  <c r="P302" i="14"/>
  <c r="Q302" i="14" s="1"/>
  <c r="P303" i="14"/>
  <c r="Q303" i="14" s="1"/>
  <c r="P304" i="14"/>
  <c r="Q304" i="14" s="1"/>
  <c r="P305" i="14"/>
  <c r="Q305" i="14" s="1"/>
  <c r="O310" i="14"/>
  <c r="P321" i="14"/>
  <c r="Q321" i="14" s="1"/>
  <c r="P322" i="14"/>
  <c r="Q322" i="14" s="1"/>
  <c r="P323" i="14"/>
  <c r="Q323" i="14" s="1"/>
  <c r="P324" i="14"/>
  <c r="Q324" i="14" s="1"/>
  <c r="P325" i="14"/>
  <c r="Q325" i="14" s="1"/>
  <c r="P326" i="14"/>
  <c r="Q326" i="14" s="1"/>
  <c r="P330" i="14"/>
  <c r="Q330" i="14" s="1"/>
  <c r="O332" i="14"/>
  <c r="P80" i="14"/>
  <c r="Q80" i="14" s="1"/>
  <c r="P96" i="14"/>
  <c r="Q96" i="14" s="1"/>
  <c r="P103" i="14"/>
  <c r="Q103" i="14" s="1"/>
  <c r="P108" i="14"/>
  <c r="Q108" i="14" s="1"/>
  <c r="P113" i="14"/>
  <c r="Q113" i="14" s="1"/>
  <c r="P132" i="14"/>
  <c r="Q132" i="14" s="1"/>
  <c r="P133" i="14"/>
  <c r="Q133" i="14" s="1"/>
  <c r="P143" i="14"/>
  <c r="Q143" i="14" s="1"/>
  <c r="O150" i="14"/>
  <c r="P156" i="14"/>
  <c r="Q156" i="14" s="1"/>
  <c r="P157" i="14"/>
  <c r="Q157" i="14" s="1"/>
  <c r="P161" i="14"/>
  <c r="Q161" i="14" s="1"/>
  <c r="P183" i="14"/>
  <c r="Q183" i="14" s="1"/>
  <c r="P186" i="14"/>
  <c r="Q186" i="14" s="1"/>
  <c r="P198" i="14"/>
  <c r="Q198" i="14" s="1"/>
  <c r="P204" i="14"/>
  <c r="Q204" i="14" s="1"/>
  <c r="P207" i="14"/>
  <c r="Q207" i="14" s="1"/>
  <c r="P210" i="14"/>
  <c r="Q210" i="14" s="1"/>
  <c r="P218" i="14"/>
  <c r="Q218" i="14" s="1"/>
  <c r="P223" i="14"/>
  <c r="Q223" i="14" s="1"/>
  <c r="P228" i="14"/>
  <c r="Q228" i="14" s="1"/>
  <c r="O229" i="14"/>
  <c r="P231" i="14"/>
  <c r="Q231" i="14" s="1"/>
  <c r="P234" i="14"/>
  <c r="Q234" i="14" s="1"/>
  <c r="P241" i="14"/>
  <c r="Q241" i="14" s="1"/>
  <c r="P246" i="14"/>
  <c r="Q246" i="14" s="1"/>
  <c r="P256" i="14"/>
  <c r="Q256" i="14" s="1"/>
  <c r="P259" i="14"/>
  <c r="Q259" i="14" s="1"/>
  <c r="P262" i="14"/>
  <c r="Q262" i="14" s="1"/>
  <c r="P265" i="14"/>
  <c r="Q265" i="14" s="1"/>
  <c r="P269" i="14"/>
  <c r="Q269" i="14" s="1"/>
  <c r="P273" i="14"/>
  <c r="Q273" i="14" s="1"/>
  <c r="P281" i="14"/>
  <c r="Q281" i="14" s="1"/>
  <c r="P284" i="14"/>
  <c r="Q284" i="14" s="1"/>
  <c r="P287" i="14"/>
  <c r="Q287" i="14" s="1"/>
  <c r="P290" i="14"/>
  <c r="Q290" i="14" s="1"/>
  <c r="P296" i="14"/>
  <c r="Q296" i="14" s="1"/>
  <c r="P306" i="14"/>
  <c r="Q306" i="14" s="1"/>
  <c r="P307" i="14"/>
  <c r="Q307" i="14" s="1"/>
  <c r="P308" i="14"/>
  <c r="Q308" i="14" s="1"/>
  <c r="O336" i="14"/>
  <c r="P348" i="14"/>
  <c r="Q348" i="14" s="1"/>
  <c r="P353" i="14"/>
  <c r="Q353" i="14" s="1"/>
  <c r="O356" i="14"/>
  <c r="P358" i="14"/>
  <c r="Q358" i="14" s="1"/>
  <c r="P359" i="14"/>
  <c r="Q359" i="14" s="1"/>
  <c r="O361" i="14"/>
  <c r="P364" i="14"/>
  <c r="Q364" i="14" s="1"/>
  <c r="P368" i="14"/>
  <c r="Q368" i="14" s="1"/>
  <c r="P369" i="14"/>
  <c r="Q369" i="14" s="1"/>
  <c r="O374" i="14"/>
  <c r="P376" i="14"/>
  <c r="Q376" i="14" s="1"/>
  <c r="P377" i="14"/>
  <c r="Q377" i="14" s="1"/>
  <c r="P379" i="14"/>
  <c r="Q379" i="14" s="1"/>
  <c r="P383" i="14"/>
  <c r="Q383" i="14" s="1"/>
  <c r="P387" i="14"/>
  <c r="Q387" i="14" s="1"/>
  <c r="O389" i="14"/>
  <c r="P391" i="14"/>
  <c r="Q391" i="14" s="1"/>
  <c r="P399" i="14"/>
  <c r="Q399" i="14" s="1"/>
  <c r="P400" i="14"/>
  <c r="Q400" i="14" s="1"/>
  <c r="P402" i="14"/>
  <c r="Q402" i="14" s="1"/>
  <c r="P407" i="14"/>
  <c r="Q407" i="14" s="1"/>
  <c r="P411" i="14"/>
  <c r="Q411" i="14" s="1"/>
  <c r="P431" i="14"/>
  <c r="Q431" i="14" s="1"/>
  <c r="P432" i="14"/>
  <c r="Q432" i="14" s="1"/>
  <c r="P433" i="14"/>
  <c r="Q433" i="14" s="1"/>
  <c r="P434" i="14"/>
  <c r="Q434" i="14" s="1"/>
  <c r="O440" i="14"/>
  <c r="O467" i="14"/>
  <c r="P473" i="14"/>
  <c r="Q473" i="14" s="1"/>
  <c r="P474" i="14"/>
  <c r="Q474" i="14" s="1"/>
  <c r="P476" i="14"/>
  <c r="Q476" i="14" s="1"/>
  <c r="P477" i="14"/>
  <c r="Q477" i="14" s="1"/>
  <c r="O487" i="14"/>
  <c r="O488" i="14"/>
  <c r="O489" i="14"/>
  <c r="P497" i="14"/>
  <c r="Q497" i="14" s="1"/>
  <c r="P499" i="14"/>
  <c r="Q499" i="14" s="1"/>
  <c r="P507" i="14"/>
  <c r="Q507" i="14" s="1"/>
  <c r="P508" i="14"/>
  <c r="Q508" i="14" s="1"/>
  <c r="P516" i="14"/>
  <c r="Q516" i="14" s="1"/>
  <c r="P517" i="14"/>
  <c r="Q517" i="14" s="1"/>
  <c r="P518" i="14"/>
  <c r="Q518" i="14" s="1"/>
  <c r="P519" i="14"/>
  <c r="Q519" i="14" s="1"/>
  <c r="P522" i="14"/>
  <c r="Q522" i="14" s="1"/>
  <c r="O530" i="14"/>
  <c r="P540" i="14"/>
  <c r="Q540" i="14" s="1"/>
  <c r="O563" i="14"/>
  <c r="O574" i="14"/>
  <c r="P581" i="14"/>
  <c r="Q581" i="14" s="1"/>
  <c r="P584" i="14"/>
  <c r="Q584" i="14" s="1"/>
  <c r="P595" i="14"/>
  <c r="Q595" i="14" s="1"/>
  <c r="O608" i="14"/>
  <c r="P618" i="14"/>
  <c r="Q618" i="14" s="1"/>
  <c r="P619" i="14"/>
  <c r="Q619" i="14" s="1"/>
  <c r="O626" i="14"/>
  <c r="O627" i="14"/>
  <c r="O628" i="14"/>
  <c r="O629" i="14"/>
  <c r="O630" i="14"/>
  <c r="O631" i="14"/>
  <c r="O633" i="14"/>
  <c r="P337" i="14"/>
  <c r="Q337" i="14" s="1"/>
  <c r="P338" i="14"/>
  <c r="Q338" i="14" s="1"/>
  <c r="O342" i="14"/>
  <c r="O345" i="14"/>
  <c r="O349" i="14"/>
  <c r="P352" i="14"/>
  <c r="Q352" i="14" s="1"/>
  <c r="P357" i="14"/>
  <c r="Q357" i="14" s="1"/>
  <c r="P362" i="14"/>
  <c r="Q362" i="14" s="1"/>
  <c r="P363" i="14"/>
  <c r="Q363" i="14" s="1"/>
  <c r="P371" i="14"/>
  <c r="Q371" i="14" s="1"/>
  <c r="P372" i="14"/>
  <c r="Q372" i="14" s="1"/>
  <c r="P380" i="14"/>
  <c r="Q380" i="14" s="1"/>
  <c r="P384" i="14"/>
  <c r="Q384" i="14" s="1"/>
  <c r="P390" i="14"/>
  <c r="Q390" i="14" s="1"/>
  <c r="O393" i="14"/>
  <c r="P398" i="14"/>
  <c r="Q398" i="14" s="1"/>
  <c r="P406" i="14"/>
  <c r="Q406" i="14" s="1"/>
  <c r="P409" i="14"/>
  <c r="Q409" i="14" s="1"/>
  <c r="P410" i="14"/>
  <c r="Q410" i="14" s="1"/>
  <c r="O413" i="14"/>
  <c r="P440" i="14"/>
  <c r="Q440" i="14" s="1"/>
  <c r="O468" i="14"/>
  <c r="P478" i="14"/>
  <c r="Q478" i="14" s="1"/>
  <c r="P479" i="14"/>
  <c r="Q479" i="14" s="1"/>
  <c r="P480" i="14"/>
  <c r="Q480" i="14" s="1"/>
  <c r="P481" i="14"/>
  <c r="Q481" i="14" s="1"/>
  <c r="P482" i="14"/>
  <c r="Q482" i="14" s="1"/>
  <c r="P483" i="14"/>
  <c r="Q483" i="14" s="1"/>
  <c r="P485" i="14"/>
  <c r="Q485" i="14" s="1"/>
  <c r="P486" i="14"/>
  <c r="Q486" i="14" s="1"/>
  <c r="O490" i="14"/>
  <c r="O502" i="14"/>
  <c r="P572" i="14"/>
  <c r="Q572" i="14" s="1"/>
  <c r="P580" i="14"/>
  <c r="Q580" i="14" s="1"/>
  <c r="P593" i="14"/>
  <c r="Q593" i="14" s="1"/>
  <c r="P605" i="14"/>
  <c r="Q605" i="14" s="1"/>
  <c r="P606" i="14"/>
  <c r="Q606" i="14" s="1"/>
  <c r="P607" i="14"/>
  <c r="Q607" i="14" s="1"/>
  <c r="O614" i="14"/>
  <c r="P615" i="14"/>
  <c r="Q615" i="14" s="1"/>
  <c r="P616" i="14"/>
  <c r="Q616" i="14" s="1"/>
  <c r="O622" i="14"/>
  <c r="O623" i="14"/>
  <c r="O624" i="14"/>
  <c r="P331" i="14"/>
  <c r="Q331" i="14" s="1"/>
  <c r="P342" i="14"/>
  <c r="Q342" i="14" s="1"/>
  <c r="P345" i="14"/>
  <c r="Q345" i="14" s="1"/>
  <c r="P349" i="14"/>
  <c r="Q349" i="14" s="1"/>
  <c r="O352" i="14"/>
  <c r="P354" i="14"/>
  <c r="Q354" i="14" s="1"/>
  <c r="P355" i="14"/>
  <c r="Q355" i="14" s="1"/>
  <c r="O357" i="14"/>
  <c r="P360" i="14"/>
  <c r="Q360" i="14" s="1"/>
  <c r="P365" i="14"/>
  <c r="Q365" i="14" s="1"/>
  <c r="P378" i="14"/>
  <c r="Q378" i="14" s="1"/>
  <c r="P382" i="14"/>
  <c r="Q382" i="14" s="1"/>
  <c r="P385" i="14"/>
  <c r="Q385" i="14" s="1"/>
  <c r="P392" i="14"/>
  <c r="Q392" i="14" s="1"/>
  <c r="P396" i="14"/>
  <c r="Q396" i="14" s="1"/>
  <c r="P397" i="14"/>
  <c r="Q397" i="14" s="1"/>
  <c r="O398" i="14"/>
  <c r="O406" i="14"/>
  <c r="P412" i="14"/>
  <c r="Q412" i="14" s="1"/>
  <c r="P427" i="14"/>
  <c r="Q427" i="14" s="1"/>
  <c r="P428" i="14"/>
  <c r="Q428" i="14" s="1"/>
  <c r="P429" i="14"/>
  <c r="Q429" i="14" s="1"/>
  <c r="P430" i="14"/>
  <c r="Q430" i="14" s="1"/>
  <c r="P469" i="14"/>
  <c r="Q469" i="14" s="1"/>
  <c r="P470" i="14"/>
  <c r="Q470" i="14" s="1"/>
  <c r="P471" i="14"/>
  <c r="Q471" i="14" s="1"/>
  <c r="P472" i="14"/>
  <c r="Q472" i="14" s="1"/>
  <c r="O478" i="14"/>
  <c r="O479" i="14"/>
  <c r="O480" i="14"/>
  <c r="O481" i="14"/>
  <c r="O483" i="14"/>
  <c r="O485" i="14"/>
  <c r="P491" i="14"/>
  <c r="Q491" i="14" s="1"/>
  <c r="P492" i="14"/>
  <c r="Q492" i="14" s="1"/>
  <c r="P503" i="14"/>
  <c r="Q503" i="14" s="1"/>
  <c r="P504" i="14"/>
  <c r="Q504" i="14" s="1"/>
  <c r="P505" i="14"/>
  <c r="Q505" i="14" s="1"/>
  <c r="P506" i="14"/>
  <c r="Q506" i="14" s="1"/>
  <c r="P585" i="14"/>
  <c r="Q585" i="14" s="1"/>
  <c r="P600" i="14"/>
  <c r="Q600" i="14" s="1"/>
  <c r="P17" i="14"/>
  <c r="Q17" i="14" s="1"/>
  <c r="O17" i="14"/>
  <c r="O18" i="14"/>
  <c r="P39" i="14"/>
  <c r="Q39" i="14" s="1"/>
  <c r="O39" i="14"/>
  <c r="P73" i="14"/>
  <c r="Q73" i="14" s="1"/>
  <c r="O73" i="14"/>
  <c r="P82" i="14"/>
  <c r="Q82" i="14" s="1"/>
  <c r="O82" i="14"/>
  <c r="O87" i="14"/>
  <c r="O90" i="14"/>
  <c r="P9" i="14"/>
  <c r="Q9" i="14" s="1"/>
  <c r="P11" i="14"/>
  <c r="Q11" i="14" s="1"/>
  <c r="O71" i="14"/>
  <c r="O80" i="14"/>
  <c r="P112" i="14"/>
  <c r="Q112" i="14" s="1"/>
  <c r="O112" i="14"/>
  <c r="O13" i="14"/>
  <c r="O21" i="14"/>
  <c r="O38" i="14"/>
  <c r="O72" i="14"/>
  <c r="P87" i="14"/>
  <c r="Q87" i="14" s="1"/>
  <c r="P166" i="14"/>
  <c r="Q166" i="14" s="1"/>
  <c r="P165" i="14"/>
  <c r="Q165" i="14" s="1"/>
  <c r="P38" i="14"/>
  <c r="Q38" i="14" s="1"/>
  <c r="P72" i="14"/>
  <c r="Q72" i="14" s="1"/>
  <c r="O117" i="14"/>
  <c r="P119" i="14"/>
  <c r="Q119" i="14" s="1"/>
  <c r="P121" i="14"/>
  <c r="Q121" i="14" s="1"/>
  <c r="P142" i="14"/>
  <c r="Q142" i="14" s="1"/>
  <c r="O169" i="14"/>
  <c r="P171" i="14"/>
  <c r="Q171" i="14" s="1"/>
  <c r="O221" i="14"/>
  <c r="O111" i="14"/>
  <c r="O94" i="14"/>
  <c r="O167" i="14"/>
  <c r="O168" i="14"/>
  <c r="P170" i="14"/>
  <c r="Q170" i="14" s="1"/>
  <c r="P173" i="14"/>
  <c r="Q173" i="14" s="1"/>
  <c r="O188" i="14"/>
  <c r="P168" i="14"/>
  <c r="Q168" i="14" s="1"/>
  <c r="P189" i="14"/>
  <c r="Q189" i="14" s="1"/>
  <c r="O283" i="14"/>
  <c r="O291" i="14"/>
  <c r="P334" i="14"/>
  <c r="Q334" i="14" s="1"/>
  <c r="O338" i="14"/>
  <c r="P341" i="14"/>
  <c r="Q341" i="14" s="1"/>
  <c r="P367" i="14"/>
  <c r="Q367" i="14" s="1"/>
  <c r="P370" i="14"/>
  <c r="Q370" i="14" s="1"/>
  <c r="P373" i="14"/>
  <c r="Q373" i="14" s="1"/>
  <c r="P375" i="14"/>
  <c r="Q375" i="14" s="1"/>
  <c r="O272" i="14"/>
  <c r="O315" i="14"/>
  <c r="O324" i="14"/>
  <c r="O330" i="14"/>
  <c r="O340" i="14"/>
  <c r="O343" i="14"/>
  <c r="L344" i="14"/>
  <c r="P344" i="14" s="1"/>
  <c r="Q344" i="14" s="1"/>
  <c r="O351" i="14"/>
  <c r="O355" i="14"/>
  <c r="O359" i="14"/>
  <c r="O363" i="14"/>
  <c r="O369" i="14"/>
  <c r="O372" i="14"/>
  <c r="O377" i="14"/>
  <c r="O388" i="14"/>
  <c r="P395" i="14"/>
  <c r="Q395" i="14" s="1"/>
  <c r="O397" i="14"/>
  <c r="P401" i="14"/>
  <c r="Q401" i="14" s="1"/>
  <c r="P403" i="14"/>
  <c r="Q403" i="14" s="1"/>
  <c r="P408" i="14"/>
  <c r="Q408" i="14" s="1"/>
  <c r="P437" i="14"/>
  <c r="Q437" i="14" s="1"/>
  <c r="P438" i="14"/>
  <c r="Q438" i="14" s="1"/>
  <c r="P441" i="14"/>
  <c r="Q441" i="14" s="1"/>
  <c r="P448" i="14"/>
  <c r="Q448" i="14" s="1"/>
  <c r="P511" i="14"/>
  <c r="Q511" i="14" s="1"/>
  <c r="O511" i="14"/>
  <c r="O390" i="14"/>
  <c r="O394" i="14"/>
  <c r="O400" i="14"/>
  <c r="O407" i="14"/>
  <c r="O410" i="14"/>
  <c r="O414" i="14"/>
  <c r="O447" i="14"/>
  <c r="O482" i="14"/>
  <c r="P523" i="14"/>
  <c r="Q523" i="14" s="1"/>
  <c r="O524" i="14"/>
  <c r="P527" i="14"/>
  <c r="Q527" i="14" s="1"/>
  <c r="O528" i="14"/>
  <c r="P531" i="14"/>
  <c r="Q531" i="14" s="1"/>
  <c r="O532" i="14"/>
  <c r="P535" i="14"/>
  <c r="Q535" i="14" s="1"/>
  <c r="O536" i="14"/>
  <c r="P541" i="14"/>
  <c r="Q541" i="14" s="1"/>
  <c r="O542" i="14"/>
  <c r="P544" i="14"/>
  <c r="Q544" i="14" s="1"/>
  <c r="P547" i="14"/>
  <c r="Q547" i="14" s="1"/>
  <c r="O548" i="14"/>
  <c r="O551" i="14"/>
  <c r="P557" i="14"/>
  <c r="Q557" i="14" s="1"/>
  <c r="O558" i="14"/>
  <c r="O561" i="14"/>
  <c r="P564" i="14"/>
  <c r="Q564" i="14" s="1"/>
  <c r="P567" i="14"/>
  <c r="Q567" i="14" s="1"/>
  <c r="O568" i="14"/>
  <c r="P569" i="14"/>
  <c r="Q569" i="14" s="1"/>
  <c r="O494" i="14"/>
  <c r="P495" i="14"/>
  <c r="Q495" i="14" s="1"/>
  <c r="O510" i="14"/>
  <c r="P521" i="14"/>
  <c r="Q521" i="14" s="1"/>
  <c r="P525" i="14"/>
  <c r="Q525" i="14" s="1"/>
  <c r="P529" i="14"/>
  <c r="Q529" i="14" s="1"/>
  <c r="P533" i="14"/>
  <c r="Q533" i="14" s="1"/>
  <c r="P539" i="14"/>
  <c r="Q539" i="14" s="1"/>
  <c r="P549" i="14"/>
  <c r="Q549" i="14" s="1"/>
  <c r="P559" i="14"/>
  <c r="Q559" i="14" s="1"/>
  <c r="P562" i="14"/>
  <c r="Q562" i="14" s="1"/>
  <c r="P510" i="14"/>
  <c r="Q510" i="14" s="1"/>
  <c r="O569" i="14"/>
  <c r="O570" i="14"/>
  <c r="P573" i="14"/>
  <c r="Q573" i="14" s="1"/>
  <c r="P577" i="14"/>
  <c r="Q577" i="14" s="1"/>
  <c r="O578" i="14"/>
  <c r="O582" i="14"/>
  <c r="O586" i="14"/>
  <c r="P589" i="14"/>
  <c r="Q589" i="14" s="1"/>
  <c r="O590" i="14"/>
  <c r="P597" i="14"/>
  <c r="Q597" i="14" s="1"/>
  <c r="O598" i="14"/>
  <c r="P599" i="14"/>
  <c r="Q599" i="14" s="1"/>
  <c r="P601" i="14"/>
  <c r="Q601" i="14" s="1"/>
  <c r="O602" i="14"/>
  <c r="P614" i="14"/>
  <c r="Q614" i="14" s="1"/>
  <c r="P576" i="14"/>
  <c r="Q576" i="14" s="1"/>
  <c r="P586" i="14"/>
  <c r="Q586" i="14" s="1"/>
  <c r="P588" i="14"/>
  <c r="Q588" i="14" s="1"/>
  <c r="O589" i="14"/>
  <c r="P590" i="14"/>
  <c r="Q590" i="14" s="1"/>
  <c r="P592" i="14"/>
  <c r="Q592" i="14" s="1"/>
  <c r="O593" i="14"/>
  <c r="P594" i="14"/>
  <c r="Q594" i="14" s="1"/>
  <c r="P596" i="14"/>
  <c r="Q596" i="14" s="1"/>
  <c r="O597" i="14"/>
  <c r="P598" i="14"/>
  <c r="Q598" i="14" s="1"/>
  <c r="O601" i="14"/>
  <c r="P602" i="14"/>
  <c r="Q602" i="14" s="1"/>
  <c r="P571" i="14"/>
  <c r="Q571" i="14" s="1"/>
  <c r="O572" i="14"/>
  <c r="P575" i="14"/>
  <c r="Q575" i="14" s="1"/>
  <c r="O576" i="14"/>
  <c r="P579" i="14"/>
  <c r="Q579" i="14" s="1"/>
  <c r="O580" i="14"/>
  <c r="P583" i="14"/>
  <c r="Q583" i="14" s="1"/>
  <c r="O584" i="14"/>
  <c r="P587" i="14"/>
  <c r="Q587" i="14" s="1"/>
  <c r="O588" i="14"/>
  <c r="P591" i="14"/>
  <c r="Q591" i="14" s="1"/>
  <c r="O592" i="14"/>
  <c r="O596" i="14"/>
  <c r="O600" i="14"/>
  <c r="P603" i="14"/>
  <c r="Q603" i="14" s="1"/>
  <c r="O618" i="14"/>
  <c r="O621" i="14"/>
  <c r="O632" i="14"/>
  <c r="A97" i="9"/>
  <c r="A98" i="9" s="1"/>
  <c r="A99" i="9" s="1"/>
  <c r="A100" i="9" s="1"/>
  <c r="A101" i="9" s="1"/>
  <c r="A102" i="9" s="1"/>
  <c r="A103" i="9" s="1"/>
  <c r="A104" i="9" s="1"/>
  <c r="A106" i="9" s="1"/>
  <c r="A107" i="9" s="1"/>
  <c r="A108" i="9" s="1"/>
  <c r="A109" i="9" s="1"/>
  <c r="A110" i="9" s="1"/>
  <c r="A111"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7" i="9" s="1"/>
  <c r="A208" i="9" s="1"/>
  <c r="A214" i="9" s="1"/>
  <c r="A215" i="9" s="1"/>
  <c r="A216" i="9" s="1"/>
  <c r="A217" i="9" s="1"/>
  <c r="A218" i="9" s="1"/>
  <c r="A219" i="9" s="1"/>
  <c r="A220" i="9" s="1"/>
  <c r="A221" i="9" s="1"/>
  <c r="A222" i="9" s="1"/>
  <c r="A223" i="9" s="1"/>
  <c r="A224" i="9" s="1"/>
  <c r="A225" i="9" s="1"/>
  <c r="A226" i="9" s="1"/>
  <c r="A227" i="9" s="1"/>
  <c r="A228" i="9" s="1"/>
  <c r="A229" i="9" s="1"/>
  <c r="A230"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P111" i="14" l="1"/>
  <c r="Q111" i="14" s="1"/>
  <c r="P137" i="14"/>
  <c r="Q137" i="14" s="1"/>
  <c r="P188" i="14"/>
  <c r="Q188" i="14" s="1"/>
  <c r="P117" i="14"/>
  <c r="Q117" i="14" s="1"/>
  <c r="P167" i="14"/>
  <c r="Q167" i="14" s="1"/>
  <c r="P90" i="14"/>
  <c r="Q90" i="14" s="1"/>
  <c r="P221" i="14"/>
  <c r="Q221" i="14" s="1"/>
  <c r="P150" i="14"/>
  <c r="Q150" i="14" s="1"/>
  <c r="O136" i="14"/>
  <c r="P136" i="14"/>
  <c r="Q136" i="14" s="1"/>
  <c r="O513" i="14"/>
  <c r="P513" i="14"/>
  <c r="Q513" i="14" s="1"/>
  <c r="O173" i="14"/>
  <c r="O186" i="14"/>
  <c r="P512" i="14"/>
  <c r="Q512" i="14" s="1"/>
  <c r="O512" i="14"/>
  <c r="P447" i="14"/>
  <c r="Q447" i="14" s="1"/>
  <c r="P449" i="14"/>
  <c r="Q449" i="14" s="1"/>
  <c r="O448" i="14"/>
  <c r="O438" i="14"/>
  <c r="O142" i="14"/>
  <c r="P40" i="14"/>
  <c r="Q40" i="14" s="1"/>
  <c r="O40" i="14"/>
  <c r="P35" i="14"/>
  <c r="Q35" i="14" s="1"/>
  <c r="O35" i="14"/>
  <c r="P88" i="14"/>
  <c r="Q88" i="14" s="1"/>
  <c r="O88" i="14"/>
  <c r="P74" i="14"/>
  <c r="Q74" i="14" s="1"/>
  <c r="O74" i="14"/>
  <c r="P444" i="14"/>
  <c r="Q444" i="14" s="1"/>
  <c r="O444" i="14"/>
  <c r="P191" i="14"/>
  <c r="Q191" i="14" s="1"/>
  <c r="O190" i="14"/>
  <c r="O114" i="14"/>
  <c r="P190" i="14"/>
  <c r="Q190" i="14" s="1"/>
  <c r="P114" i="14"/>
  <c r="Q114" i="14" s="1"/>
  <c r="P15" i="14"/>
  <c r="Q15" i="14" s="1"/>
  <c r="O15" i="14"/>
  <c r="P83" i="14"/>
  <c r="Q83" i="14" s="1"/>
  <c r="O83" i="14"/>
  <c r="P442" i="14"/>
  <c r="Q442" i="14" s="1"/>
  <c r="O442" i="14"/>
  <c r="P124" i="14"/>
  <c r="Q124" i="14" s="1"/>
  <c r="O121" i="14"/>
  <c r="P169" i="14"/>
  <c r="Q169" i="14" s="1"/>
  <c r="O344" i="14"/>
  <c r="P122" i="14"/>
  <c r="Q122" i="14" s="1"/>
  <c r="O119" i="14"/>
  <c r="P18" i="14"/>
  <c r="Q18" i="14" s="1"/>
  <c r="A282" i="9"/>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O187" i="14" l="1"/>
  <c r="P187" i="14"/>
  <c r="Q187" i="14" s="1"/>
  <c r="O174" i="14"/>
  <c r="P174" i="14"/>
  <c r="Q174" i="14" s="1"/>
  <c r="O139" i="14"/>
  <c r="P139" i="14"/>
  <c r="Q139" i="14" s="1"/>
  <c r="O191" i="14"/>
  <c r="O443" i="14"/>
  <c r="P443" i="14"/>
  <c r="Q443" i="14" s="1"/>
  <c r="P115" i="14"/>
  <c r="Q115" i="14" s="1"/>
  <c r="O439" i="14"/>
  <c r="O122" i="14"/>
  <c r="O123" i="14"/>
  <c r="O124" i="14"/>
  <c r="P85" i="14"/>
  <c r="Q85" i="14" s="1"/>
  <c r="O85" i="14"/>
  <c r="P123" i="14"/>
  <c r="Q123" i="14" s="1"/>
  <c r="P75" i="14"/>
  <c r="Q75" i="14" s="1"/>
  <c r="O75" i="14"/>
  <c r="O144" i="14"/>
  <c r="P439" i="14"/>
  <c r="Q439" i="14" s="1"/>
  <c r="P144" i="14"/>
  <c r="Q144" i="14" s="1"/>
  <c r="P16" i="14"/>
  <c r="Q16" i="14" s="1"/>
  <c r="O16" i="14"/>
  <c r="O115" i="14"/>
  <c r="O445" i="14"/>
  <c r="P445" i="14"/>
  <c r="Q445" i="14" s="1"/>
  <c r="O36" i="14"/>
  <c r="P36" i="14"/>
  <c r="Q36" i="14" s="1"/>
  <c r="O449" i="14"/>
  <c r="O450" i="14"/>
  <c r="A346" i="9"/>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369" i="9" s="1"/>
  <c r="P140" i="14" l="1"/>
  <c r="Q140" i="14" s="1"/>
  <c r="O140" i="14"/>
  <c r="P148" i="14"/>
  <c r="Q148" i="14" s="1"/>
  <c r="O146" i="14"/>
  <c r="P78" i="14"/>
  <c r="Q78" i="14" s="1"/>
  <c r="O78" i="14"/>
  <c r="O126" i="14"/>
  <c r="O446" i="14"/>
  <c r="O192" i="14"/>
  <c r="P193" i="14"/>
  <c r="Q193" i="14" s="1"/>
  <c r="P446" i="14"/>
  <c r="Q446" i="14" s="1"/>
  <c r="P126" i="14"/>
  <c r="Q126" i="14" s="1"/>
  <c r="P450" i="14"/>
  <c r="Q450" i="14" s="1"/>
  <c r="P127" i="14"/>
  <c r="Q127" i="14" s="1"/>
  <c r="P146" i="14"/>
  <c r="Q146" i="14" s="1"/>
  <c r="O116" i="14"/>
  <c r="O125" i="14"/>
  <c r="P116" i="14"/>
  <c r="Q116" i="14" s="1"/>
  <c r="P192" i="14"/>
  <c r="Q192" i="14" s="1"/>
  <c r="A370" i="9"/>
  <c r="A371" i="9" s="1"/>
  <c r="A372" i="9" s="1"/>
  <c r="A373" i="9" s="1"/>
  <c r="A374" i="9" s="1"/>
  <c r="A375" i="9" s="1"/>
  <c r="A376" i="9" s="1"/>
  <c r="A377" i="9" s="1"/>
  <c r="A378" i="9" s="1"/>
  <c r="A379" i="9" s="1"/>
  <c r="A380" i="9" s="1"/>
  <c r="A381" i="9" s="1"/>
  <c r="A382" i="9" s="1"/>
  <c r="A383" i="9" s="1"/>
  <c r="A384" i="9" s="1"/>
  <c r="A385" i="9" s="1"/>
  <c r="A386" i="9" s="1"/>
  <c r="A387" i="9" s="1"/>
  <c r="A388" i="9" s="1"/>
  <c r="A389" i="9" s="1"/>
  <c r="A390" i="9" s="1"/>
  <c r="A391" i="9" s="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A412" i="9" s="1"/>
  <c r="A413" i="9" s="1"/>
  <c r="A414" i="9" s="1"/>
  <c r="A415" i="9" s="1"/>
  <c r="A416" i="9" s="1"/>
  <c r="A417" i="9" s="1"/>
  <c r="A418" i="9" s="1"/>
  <c r="A419" i="9" s="1"/>
  <c r="A420" i="9" s="1"/>
  <c r="A421" i="9" s="1"/>
  <c r="A422" i="9" s="1"/>
  <c r="A423" i="9" s="1"/>
  <c r="A424" i="9" s="1"/>
  <c r="A425" i="9" s="1"/>
  <c r="A426" i="9" s="1"/>
  <c r="A427" i="9" s="1"/>
  <c r="A428" i="9" s="1"/>
  <c r="A429" i="9" s="1"/>
  <c r="A430" i="9" s="1"/>
  <c r="A432" i="9" s="1"/>
  <c r="A433" i="9" s="1"/>
  <c r="A434" i="9" s="1"/>
  <c r="A435" i="9" s="1"/>
  <c r="A436" i="9" s="1"/>
  <c r="A437" i="9" s="1"/>
  <c r="A438" i="9" s="1"/>
  <c r="A439" i="9" s="1"/>
  <c r="A440" i="9" s="1"/>
  <c r="A441" i="9" s="1"/>
  <c r="A442" i="9" s="1"/>
  <c r="A443" i="9" s="1"/>
  <c r="A444" i="9" s="1"/>
  <c r="A445" i="9" s="1"/>
  <c r="A446" i="9" s="1"/>
  <c r="P125" i="14" l="1"/>
  <c r="Q125" i="14" s="1"/>
  <c r="O141" i="14"/>
  <c r="P141" i="14"/>
  <c r="Q141" i="14" s="1"/>
  <c r="O451" i="14"/>
  <c r="P451" i="14"/>
  <c r="Q451" i="14" s="1"/>
  <c r="O128" i="14"/>
  <c r="O127" i="14"/>
  <c r="P79" i="14"/>
  <c r="Q79" i="14" s="1"/>
  <c r="O79" i="14"/>
  <c r="P458" i="14"/>
  <c r="Q458" i="14" s="1"/>
  <c r="O193" i="14"/>
  <c r="P194" i="14"/>
  <c r="Q194" i="14" s="1"/>
  <c r="O148" i="14"/>
  <c r="O149" i="14"/>
  <c r="A448" i="9"/>
  <c r="A449" i="9" s="1"/>
  <c r="A450" i="9" s="1"/>
  <c r="A451" i="9" s="1"/>
  <c r="A452" i="9" s="1"/>
  <c r="A453" i="9" s="1"/>
  <c r="A454" i="9" s="1"/>
  <c r="A455" i="9" s="1"/>
  <c r="A456" i="9" s="1"/>
  <c r="A457" i="9" s="1"/>
  <c r="A458" i="9" s="1"/>
  <c r="A459" i="9" s="1"/>
  <c r="A460" i="9" s="1"/>
  <c r="A461" i="9" s="1"/>
  <c r="A462" i="9" s="1"/>
  <c r="A463" i="9" s="1"/>
  <c r="A464" i="9" s="1"/>
  <c r="A465" i="9" s="1"/>
  <c r="A466" i="9" s="1"/>
  <c r="A467" i="9" s="1"/>
  <c r="A468" i="9" s="1"/>
  <c r="A469" i="9" s="1"/>
  <c r="A470" i="9" s="1"/>
  <c r="A471" i="9" s="1"/>
  <c r="A472" i="9" s="1"/>
  <c r="A473" i="9" s="1"/>
  <c r="A474" i="9" s="1"/>
  <c r="A475" i="9" s="1"/>
  <c r="A476" i="9" s="1"/>
  <c r="A477" i="9" s="1"/>
  <c r="A478" i="9" s="1"/>
  <c r="A479" i="9" s="1"/>
  <c r="A480" i="9" s="1"/>
  <c r="A481" i="9" s="1"/>
  <c r="A482" i="9" s="1"/>
  <c r="A483" i="9" s="1"/>
  <c r="A484" i="9" s="1"/>
  <c r="A485" i="9" s="1"/>
  <c r="A486" i="9" s="1"/>
  <c r="A487" i="9" s="1"/>
  <c r="A488" i="9" s="1"/>
  <c r="A489" i="9" s="1"/>
  <c r="A490" i="9" s="1"/>
  <c r="A491" i="9" s="1"/>
  <c r="A492" i="9" s="1"/>
  <c r="A493" i="9" s="1"/>
  <c r="A494" i="9" s="1"/>
  <c r="A495" i="9" s="1"/>
  <c r="A496" i="9" s="1"/>
  <c r="A497" i="9" s="1"/>
  <c r="A498" i="9" s="1"/>
  <c r="A499" i="9" s="1"/>
  <c r="A500" i="9" s="1"/>
  <c r="A501" i="9" s="1"/>
  <c r="A502" i="9" s="1"/>
  <c r="A503" i="9" s="1"/>
  <c r="A504" i="9" s="1"/>
  <c r="A505" i="9" s="1"/>
  <c r="A506" i="9" s="1"/>
  <c r="A507" i="9" s="1"/>
  <c r="A508" i="9" s="1"/>
  <c r="A509" i="9" s="1"/>
  <c r="A510" i="9" s="1"/>
  <c r="A511" i="9" s="1"/>
  <c r="A512" i="9" s="1"/>
  <c r="A513" i="9" s="1"/>
  <c r="A514" i="9" s="1"/>
  <c r="A515" i="9" s="1"/>
  <c r="A516" i="9" s="1"/>
  <c r="A517" i="9" s="1"/>
  <c r="A518" i="9" s="1"/>
  <c r="A519" i="9" s="1"/>
  <c r="A520" i="9" s="1"/>
  <c r="A521" i="9" s="1"/>
  <c r="A522" i="9" s="1"/>
  <c r="A523" i="9" s="1"/>
  <c r="A524" i="9" s="1"/>
  <c r="A525" i="9" s="1"/>
  <c r="A526" i="9" s="1"/>
  <c r="A527" i="9" s="1"/>
  <c r="A528" i="9" s="1"/>
  <c r="A529" i="9" s="1"/>
  <c r="A530" i="9" s="1"/>
  <c r="A531" i="9" s="1"/>
  <c r="A532" i="9" s="1"/>
  <c r="A533" i="9" s="1"/>
  <c r="A534" i="9" s="1"/>
  <c r="A535" i="9" s="1"/>
  <c r="A536" i="9" s="1"/>
  <c r="A537" i="9" s="1"/>
  <c r="A538" i="9" s="1"/>
  <c r="A539" i="9" s="1"/>
  <c r="A540" i="9" s="1"/>
  <c r="A541" i="9" s="1"/>
  <c r="A542" i="9" s="1"/>
  <c r="A543" i="9" s="1"/>
  <c r="A544" i="9" s="1"/>
  <c r="A545" i="9" s="1"/>
  <c r="A546" i="9" s="1"/>
  <c r="A547" i="9" s="1"/>
  <c r="A548" i="9" s="1"/>
  <c r="A549" i="9" s="1"/>
  <c r="A550" i="9" s="1"/>
  <c r="A551" i="9" s="1"/>
  <c r="A552" i="9" s="1"/>
  <c r="A553" i="9" s="1"/>
  <c r="A554" i="9" s="1"/>
  <c r="A555" i="9" s="1"/>
  <c r="A556" i="9" s="1"/>
  <c r="A557" i="9" s="1"/>
  <c r="A558" i="9" s="1"/>
  <c r="A559" i="9" s="1"/>
  <c r="A560" i="9" s="1"/>
  <c r="A561" i="9" s="1"/>
  <c r="A562" i="9" s="1"/>
  <c r="A563" i="9" s="1"/>
  <c r="A564" i="9" s="1"/>
  <c r="A565" i="9" s="1"/>
  <c r="A566" i="9" s="1"/>
  <c r="A567" i="9" s="1"/>
  <c r="A568" i="9" s="1"/>
  <c r="A569" i="9" s="1"/>
  <c r="A571" i="9" s="1"/>
  <c r="A572" i="9" s="1"/>
  <c r="P81" i="14" l="1"/>
  <c r="Q81" i="14" s="1"/>
  <c r="O81" i="14"/>
  <c r="P149" i="14"/>
  <c r="Q149" i="14" s="1"/>
  <c r="P453" i="14"/>
  <c r="Q453" i="14" s="1"/>
  <c r="O452" i="14"/>
  <c r="P128" i="14"/>
  <c r="Q128" i="14" s="1"/>
  <c r="O194" i="14"/>
  <c r="P452" i="14"/>
  <c r="Q452" i="14" s="1"/>
  <c r="O465" i="14"/>
  <c r="O458" i="14"/>
  <c r="A573" i="9"/>
  <c r="A574" i="9" s="1"/>
  <c r="A575" i="9" s="1"/>
  <c r="A576" i="9" s="1"/>
  <c r="A577" i="9" s="1"/>
  <c r="A578" i="9" s="1"/>
  <c r="A579" i="9" s="1"/>
  <c r="A580" i="9" s="1"/>
  <c r="A581" i="9" s="1"/>
  <c r="A582" i="9" s="1"/>
  <c r="A583" i="9" s="1"/>
  <c r="A584" i="9" s="1"/>
  <c r="A585" i="9" s="1"/>
  <c r="A586" i="9" s="1"/>
  <c r="A587" i="9" s="1"/>
  <c r="A588" i="9" s="1"/>
  <c r="A589" i="9" s="1"/>
  <c r="A590" i="9" s="1"/>
  <c r="A591" i="9" s="1"/>
  <c r="A592" i="9" s="1"/>
  <c r="A593" i="9" s="1"/>
  <c r="A594" i="9" s="1"/>
  <c r="A595" i="9" s="1"/>
  <c r="A596" i="9" s="1"/>
  <c r="A597" i="9" s="1"/>
  <c r="A598" i="9" s="1"/>
  <c r="A599" i="9" s="1"/>
  <c r="A600" i="9" s="1"/>
  <c r="A601" i="9" s="1"/>
  <c r="A602" i="9" s="1"/>
  <c r="A603" i="9" s="1"/>
  <c r="A604" i="9" s="1"/>
  <c r="A605" i="9" s="1"/>
  <c r="A606" i="9" s="1"/>
  <c r="A607" i="9" s="1"/>
  <c r="A608" i="9" s="1"/>
  <c r="A609" i="9" s="1"/>
  <c r="A610" i="9" s="1"/>
  <c r="O459" i="14" l="1"/>
  <c r="O460" i="14"/>
  <c r="P465" i="14"/>
  <c r="Q465" i="14" s="1"/>
  <c r="P459" i="14"/>
  <c r="Q459" i="14" s="1"/>
  <c r="O86" i="14"/>
  <c r="P86" i="14"/>
  <c r="Q86" i="14" s="1"/>
  <c r="O453" i="14"/>
  <c r="A611" i="9"/>
  <c r="A612" i="9" s="1"/>
  <c r="A613" i="9" s="1"/>
  <c r="A614" i="9" s="1"/>
  <c r="A615" i="9" s="1"/>
  <c r="A616" i="9" s="1"/>
  <c r="A617" i="9" s="1"/>
  <c r="A618" i="9" s="1"/>
  <c r="A619" i="9" s="1"/>
  <c r="A620" i="9" s="1"/>
  <c r="A621" i="9" s="1"/>
  <c r="A622" i="9" s="1"/>
  <c r="A623" i="9" s="1"/>
  <c r="A624" i="9" s="1"/>
  <c r="A625" i="9" s="1"/>
  <c r="A626" i="9" s="1"/>
  <c r="A627" i="9" s="1"/>
  <c r="A628" i="9" s="1"/>
  <c r="A629" i="9" s="1"/>
  <c r="A630" i="9" s="1"/>
  <c r="A631" i="9" s="1"/>
  <c r="A632" i="9" s="1"/>
  <c r="A633" i="9" s="1"/>
  <c r="A634" i="9" s="1"/>
  <c r="A635" i="9" s="1"/>
  <c r="O454" i="14" l="1"/>
  <c r="O89" i="14"/>
  <c r="P89" i="14"/>
  <c r="Q89" i="14" s="1"/>
  <c r="P455" i="14"/>
  <c r="Q455" i="14" s="1"/>
  <c r="P454" i="14"/>
  <c r="Q454" i="14" s="1"/>
  <c r="P460" i="14"/>
  <c r="Q460" i="14" s="1"/>
  <c r="A636" i="9"/>
  <c r="A637" i="9" s="1"/>
  <c r="A638" i="9" s="1"/>
  <c r="A639" i="9" s="1"/>
  <c r="A640" i="9" s="1"/>
  <c r="A641" i="9" s="1"/>
  <c r="A642" i="9" s="1"/>
  <c r="A643" i="9" s="1"/>
  <c r="A644" i="9" s="1"/>
  <c r="A645" i="9" s="1"/>
  <c r="A646" i="9" s="1"/>
  <c r="A647" i="9" s="1"/>
  <c r="A648" i="9" s="1"/>
  <c r="A649" i="9" s="1"/>
  <c r="A650" i="9" s="1"/>
  <c r="A651" i="9" s="1"/>
  <c r="A652" i="9" s="1"/>
  <c r="A653" i="9" s="1"/>
  <c r="A654" i="9" s="1"/>
  <c r="A655" i="9" s="1"/>
  <c r="A656" i="9" s="1"/>
  <c r="A657" i="9" s="1"/>
  <c r="A658" i="9" s="1"/>
  <c r="A659" i="9" s="1"/>
  <c r="A660" i="9" s="1"/>
  <c r="A661" i="9" s="1"/>
  <c r="A664" i="9" s="1"/>
  <c r="A665" i="9" s="1"/>
  <c r="A666" i="9" s="1"/>
  <c r="A667" i="9" s="1"/>
  <c r="A668" i="9" s="1"/>
  <c r="A669" i="9" s="1"/>
  <c r="A670" i="9" s="1"/>
  <c r="A671" i="9" s="1"/>
  <c r="A672" i="9" s="1"/>
  <c r="A673" i="9" s="1"/>
  <c r="A674" i="9" s="1"/>
  <c r="A675" i="9" s="1"/>
  <c r="A676" i="9" s="1"/>
  <c r="A677" i="9" s="1"/>
  <c r="A678" i="9" s="1"/>
  <c r="A679" i="9" s="1"/>
  <c r="A680" i="9" s="1"/>
  <c r="A681" i="9" s="1"/>
  <c r="A682" i="9" s="1"/>
  <c r="A683" i="9" s="1"/>
  <c r="A684" i="9" s="1"/>
  <c r="A685" i="9" s="1"/>
  <c r="A686" i="9" s="1"/>
  <c r="A687" i="9" s="1"/>
  <c r="A688" i="9" s="1"/>
  <c r="A689" i="9" s="1"/>
  <c r="A690" i="9" s="1"/>
  <c r="A691" i="9" s="1"/>
  <c r="A692" i="9" s="1"/>
  <c r="A693" i="9" s="1"/>
  <c r="A695" i="9" s="1"/>
  <c r="A696" i="9" s="1"/>
  <c r="A697" i="9" s="1"/>
  <c r="A698" i="9" s="1"/>
  <c r="A699" i="9" s="1"/>
  <c r="A700" i="9" s="1"/>
  <c r="A701" i="9" s="1"/>
  <c r="A702" i="9" s="1"/>
  <c r="A703" i="9" s="1"/>
  <c r="A704" i="9" s="1"/>
  <c r="A705" i="9" s="1"/>
  <c r="A706" i="9" s="1"/>
  <c r="A707" i="9" s="1"/>
  <c r="A708" i="9" s="1"/>
  <c r="A709" i="9" s="1"/>
  <c r="A711" i="9" s="1"/>
  <c r="A712" i="9" s="1"/>
  <c r="A713" i="9" s="1"/>
  <c r="A715" i="9" s="1"/>
  <c r="A716" i="9" s="1"/>
  <c r="A717" i="9" s="1"/>
  <c r="A718" i="9" s="1"/>
  <c r="A719" i="9" s="1"/>
  <c r="A720" i="9" s="1"/>
  <c r="A721" i="9" s="1"/>
  <c r="A722" i="9" s="1"/>
  <c r="A723" i="9" s="1"/>
  <c r="A724" i="9" s="1"/>
  <c r="O455" i="14" l="1"/>
  <c r="A725" i="9"/>
  <c r="A726" i="9" s="1"/>
  <c r="A727" i="9" s="1"/>
  <c r="A728" i="9" s="1"/>
  <c r="A729" i="9" s="1"/>
  <c r="A730" i="9" s="1"/>
  <c r="A731" i="9" s="1"/>
  <c r="A732" i="9" s="1"/>
  <c r="A733" i="9" s="1"/>
  <c r="A734" i="9" s="1"/>
  <c r="A735" i="9" s="1"/>
  <c r="A736" i="9" s="1"/>
  <c r="O463" i="14" l="1"/>
  <c r="O456" i="14"/>
  <c r="O464" i="14"/>
  <c r="O462" i="14"/>
  <c r="P456" i="14"/>
  <c r="Q456" i="14" s="1"/>
  <c r="P462" i="14"/>
  <c r="Q462" i="14" s="1"/>
  <c r="P464" i="14"/>
  <c r="Q464" i="14" s="1"/>
  <c r="P463" i="14"/>
  <c r="Q463" i="14" s="1"/>
  <c r="A737" i="9"/>
  <c r="A738" i="9" s="1"/>
  <c r="A739" i="9" s="1"/>
  <c r="A740" i="9" s="1"/>
  <c r="A741" i="9" s="1"/>
  <c r="A742" i="9" s="1"/>
  <c r="A743" i="9" s="1"/>
  <c r="A744" i="9" s="1"/>
  <c r="A745" i="9" s="1"/>
  <c r="A746" i="9" s="1"/>
  <c r="O457" i="14" l="1"/>
  <c r="O461" i="14"/>
  <c r="P457" i="14"/>
  <c r="Q457" i="14" s="1"/>
  <c r="A747" i="9"/>
  <c r="A748" i="9" s="1"/>
  <c r="A749" i="9" s="1"/>
  <c r="A750" i="9" s="1"/>
  <c r="A751" i="9" s="1"/>
  <c r="A752" i="9" s="1"/>
  <c r="A753" i="9" s="1"/>
  <c r="A754" i="9" s="1"/>
  <c r="A755" i="9" s="1"/>
  <c r="A756" i="9" s="1"/>
  <c r="P461" i="14" l="1"/>
  <c r="Q461" i="14" s="1"/>
  <c r="A757" i="9"/>
  <c r="A758" i="9" s="1"/>
  <c r="A759" i="9" s="1"/>
  <c r="A760" i="9" s="1"/>
  <c r="A761" i="9" s="1"/>
  <c r="A762" i="9" s="1"/>
  <c r="A763" i="9" s="1"/>
  <c r="A764" i="9" s="1"/>
  <c r="A765" i="9" s="1"/>
  <c r="A767" i="9" s="1"/>
  <c r="A774" i="9" s="1"/>
  <c r="A775" i="9" s="1"/>
  <c r="A776" i="9" s="1"/>
  <c r="A777" i="9" s="1"/>
  <c r="A778" i="9" s="1"/>
  <c r="A779" i="9" s="1"/>
  <c r="A780" i="9" s="1"/>
  <c r="A781" i="9" s="1"/>
  <c r="A782" i="9" s="1"/>
  <c r="A783" i="9" s="1"/>
  <c r="A789" i="9" s="1"/>
  <c r="A790" i="9" s="1"/>
  <c r="A791" i="9" s="1"/>
  <c r="A792" i="9" s="1"/>
  <c r="A793" i="9" s="1"/>
  <c r="A794" i="9" s="1"/>
  <c r="A795" i="9" s="1"/>
  <c r="A796" i="9" s="1"/>
  <c r="A797" i="9" s="1"/>
  <c r="A798" i="9" s="1"/>
  <c r="A799" i="9" s="1"/>
  <c r="A800" i="9" s="1"/>
  <c r="A801" i="9" s="1"/>
  <c r="A802" i="9" s="1"/>
  <c r="A803" i="9" s="1"/>
  <c r="A804" i="9" s="1"/>
  <c r="A805" i="9" s="1"/>
  <c r="A806" i="9" s="1"/>
  <c r="A807" i="9" s="1"/>
  <c r="A808" i="9" s="1"/>
  <c r="A809" i="9" s="1"/>
  <c r="A810" i="9" s="1"/>
  <c r="A811" i="9" s="1"/>
  <c r="A812" i="9" s="1"/>
  <c r="A813" i="9" s="1"/>
  <c r="A814" i="9" s="1"/>
  <c r="A815" i="9" s="1"/>
  <c r="A816" i="9" s="1"/>
  <c r="A817" i="9" s="1"/>
  <c r="A818" i="9" s="1"/>
  <c r="A819" i="9" s="1"/>
  <c r="A820" i="9" s="1"/>
  <c r="A821" i="9" s="1"/>
  <c r="A822" i="9" s="1"/>
  <c r="A823" i="9" s="1"/>
  <c r="A824" i="9" s="1"/>
  <c r="A825" i="9" s="1"/>
  <c r="A826" i="9" s="1"/>
  <c r="A828" i="9" s="1"/>
  <c r="A829" i="9" s="1"/>
  <c r="A830" i="9" s="1"/>
  <c r="A831" i="9" s="1"/>
  <c r="A832" i="9" s="1"/>
  <c r="A833" i="9" s="1"/>
  <c r="A834" i="9" s="1"/>
  <c r="A835" i="9" s="1"/>
  <c r="A836" i="9" s="1"/>
  <c r="A837" i="9" s="1"/>
  <c r="A838" i="9" s="1"/>
  <c r="A839" i="9" s="1"/>
  <c r="A840" i="9" s="1"/>
  <c r="A841" i="9" s="1"/>
  <c r="A842" i="9" s="1"/>
  <c r="A843" i="9" s="1"/>
  <c r="A844" i="9" s="1"/>
  <c r="A845" i="9" s="1"/>
  <c r="A846" i="9" s="1"/>
  <c r="A847" i="9" s="1"/>
  <c r="A848" i="9" s="1"/>
  <c r="A849" i="9" s="1"/>
  <c r="A850" i="9" s="1"/>
  <c r="A851" i="9" s="1"/>
  <c r="A852" i="9" s="1"/>
  <c r="A853" i="9" s="1"/>
  <c r="A854" i="9" s="1"/>
  <c r="A855" i="9" s="1"/>
  <c r="A856" i="9" s="1"/>
  <c r="A857" i="9" s="1"/>
  <c r="A858" i="9" s="1"/>
  <c r="A859" i="9" s="1"/>
  <c r="A860" i="9" s="1"/>
  <c r="A861" i="9" s="1"/>
  <c r="A862" i="9" s="1"/>
  <c r="A863" i="9" s="1"/>
  <c r="A864" i="9" s="1"/>
  <c r="A865" i="9" s="1"/>
  <c r="A866" i="9" s="1"/>
  <c r="A867" i="9" s="1"/>
  <c r="A868" i="9" s="1"/>
  <c r="A869" i="9" s="1"/>
  <c r="A870" i="9" s="1"/>
  <c r="A871" i="9" s="1"/>
  <c r="A873" i="9" s="1"/>
  <c r="A874" i="9" s="1"/>
  <c r="A875" i="9" s="1"/>
  <c r="A876" i="9" s="1"/>
  <c r="A877" i="9" s="1"/>
  <c r="A878" i="9" s="1"/>
  <c r="A879" i="9" s="1"/>
  <c r="A880" i="9" s="1"/>
  <c r="A881" i="9" s="1"/>
  <c r="A882" i="9" s="1"/>
  <c r="A883" i="9" s="1"/>
  <c r="A884" i="9" s="1"/>
  <c r="A885" i="9" s="1"/>
  <c r="A886" i="9" s="1"/>
  <c r="A887" i="9" s="1"/>
  <c r="A888" i="9" s="1"/>
  <c r="A889" i="9" s="1"/>
  <c r="A890" i="9" s="1"/>
  <c r="A891" i="9" s="1"/>
  <c r="A892" i="9" s="1"/>
  <c r="A893" i="9" s="1"/>
  <c r="A894" i="9" s="1"/>
  <c r="A895" i="9" s="1"/>
  <c r="A896" i="9" s="1"/>
  <c r="A897" i="9" s="1"/>
  <c r="A898" i="9" s="1"/>
  <c r="A899" i="9" s="1"/>
  <c r="A900" i="9" s="1"/>
  <c r="A901" i="9" s="1"/>
  <c r="A902" i="9" s="1"/>
  <c r="A903" i="9" s="1"/>
  <c r="A904" i="9" s="1"/>
  <c r="A905" i="9" s="1"/>
  <c r="A906" i="9" s="1"/>
  <c r="A907" i="9" s="1"/>
  <c r="A908" i="9" s="1"/>
  <c r="A910" i="9" s="1"/>
  <c r="A911" i="9" s="1"/>
  <c r="A912" i="9" s="1"/>
  <c r="A913" i="9" s="1"/>
  <c r="A914" i="9" s="1"/>
  <c r="A915" i="9" s="1"/>
  <c r="A916" i="9" s="1"/>
  <c r="A917" i="9" s="1"/>
  <c r="A918" i="9" s="1"/>
  <c r="A919" i="9" s="1"/>
  <c r="A920" i="9" s="1"/>
  <c r="A921" i="9" s="1"/>
  <c r="A922" i="9" s="1"/>
  <c r="A923" i="9" s="1"/>
  <c r="A924" i="9" s="1"/>
  <c r="A925" i="9" s="1"/>
  <c r="A926" i="9" s="1"/>
  <c r="A927" i="9" s="1"/>
  <c r="A928" i="9" s="1"/>
  <c r="A929" i="9" s="1"/>
  <c r="A930" i="9" s="1"/>
  <c r="A931" i="9" s="1"/>
  <c r="A932" i="9" s="1"/>
  <c r="A933" i="9" s="1"/>
  <c r="A934" i="9" s="1"/>
  <c r="A935" i="9" s="1"/>
  <c r="A936" i="9" s="1"/>
  <c r="A937" i="9" s="1"/>
  <c r="A938" i="9" s="1"/>
  <c r="A939" i="9" s="1"/>
  <c r="A940" i="9" s="1"/>
  <c r="A941" i="9" s="1"/>
  <c r="A942" i="9" s="1"/>
  <c r="A943" i="9" s="1"/>
  <c r="A944" i="9" s="1"/>
  <c r="A945" i="9" s="1"/>
  <c r="A946" i="9" s="1"/>
  <c r="A947" i="9" s="1"/>
  <c r="A948" i="9" s="1"/>
  <c r="A951" i="9" s="1"/>
  <c r="A952" i="9" s="1"/>
  <c r="A953" i="9" s="1"/>
  <c r="A954" i="9" s="1"/>
  <c r="A955" i="9" s="1"/>
  <c r="A956" i="9" s="1"/>
  <c r="A957" i="9" s="1"/>
  <c r="A958" i="9" s="1"/>
  <c r="A959" i="9" s="1"/>
  <c r="A960" i="9" s="1"/>
  <c r="A961" i="9" s="1"/>
  <c r="A962" i="9" s="1"/>
  <c r="A963" i="9" s="1"/>
  <c r="A964" i="9" s="1"/>
  <c r="A965" i="9" s="1"/>
  <c r="A966" i="9" s="1"/>
  <c r="A967" i="9" s="1"/>
  <c r="A968" i="9" s="1"/>
  <c r="A969" i="9" s="1"/>
  <c r="A970" i="9" s="1"/>
  <c r="A971" i="9" s="1"/>
  <c r="A972" i="9" s="1"/>
  <c r="A973" i="9" s="1"/>
  <c r="A974" i="9" s="1"/>
  <c r="A975" i="9" s="1"/>
  <c r="A976" i="9" s="1"/>
  <c r="A977" i="9" s="1"/>
  <c r="A978" i="9" s="1"/>
  <c r="A979" i="9" s="1"/>
  <c r="A980" i="9" s="1"/>
  <c r="A981" i="9" s="1"/>
  <c r="A982" i="9" s="1"/>
  <c r="A983" i="9" s="1"/>
  <c r="A984" i="9" s="1"/>
  <c r="A985" i="9" s="1"/>
  <c r="A986" i="9" s="1"/>
  <c r="A987" i="9" s="1"/>
  <c r="A988" i="9" s="1"/>
  <c r="A989" i="9" s="1"/>
  <c r="A990" i="9" s="1"/>
  <c r="A991" i="9" s="1"/>
  <c r="A992" i="9" s="1"/>
  <c r="A993" i="9" s="1"/>
  <c r="A994" i="9" s="1"/>
  <c r="A995" i="9" s="1"/>
  <c r="A996" i="9" s="1"/>
  <c r="A997" i="9" s="1"/>
  <c r="A998" i="9" s="1"/>
  <c r="A999" i="9" s="1"/>
  <c r="A1000" i="9" s="1"/>
  <c r="A1001" i="9" s="1"/>
  <c r="A1002" i="9" s="1"/>
  <c r="A1003" i="9" s="1"/>
  <c r="A1004" i="9" s="1"/>
  <c r="A1005" i="9" s="1"/>
  <c r="A1006" i="9" s="1"/>
  <c r="A1007" i="9" s="1"/>
  <c r="A1008" i="9" s="1"/>
  <c r="A1009" i="9" s="1"/>
  <c r="A1010" i="9" s="1"/>
  <c r="A1011" i="9" s="1"/>
  <c r="A1012" i="9" s="1"/>
  <c r="A1013" i="9" s="1"/>
  <c r="A1014" i="9" s="1"/>
  <c r="A1015" i="9" s="1"/>
  <c r="A1016" i="9" s="1"/>
  <c r="A1017" i="9" s="1"/>
  <c r="A1018" i="9" s="1"/>
  <c r="A1019" i="9" s="1"/>
  <c r="A1020" i="9" s="1"/>
  <c r="A1021" i="9" s="1"/>
  <c r="A1022" i="9" s="1"/>
  <c r="A1023" i="9" s="1"/>
  <c r="A1024" i="9" s="1"/>
  <c r="A1025" i="9" s="1"/>
  <c r="A1026" i="9" s="1"/>
  <c r="A1027" i="9" s="1"/>
  <c r="A1028" i="9" s="1"/>
  <c r="A1029" i="9" s="1"/>
  <c r="A1030" i="9" s="1"/>
  <c r="A1031" i="9" s="1"/>
  <c r="A1032" i="9" s="1"/>
  <c r="A1033" i="9" s="1"/>
  <c r="A1034" i="9" s="1"/>
  <c r="A1035" i="9" s="1"/>
  <c r="A1036" i="9" s="1"/>
  <c r="A1037" i="9" s="1"/>
  <c r="A1038" i="9" s="1"/>
  <c r="A1039" i="9" s="1"/>
  <c r="A1040" i="9" s="1"/>
  <c r="A1041" i="9" s="1"/>
  <c r="A1042" i="9" s="1"/>
  <c r="A1043" i="9" s="1"/>
  <c r="A1044" i="9" s="1"/>
  <c r="A1045" i="9" s="1"/>
  <c r="A1046" i="9" s="1"/>
  <c r="A1048" i="9" s="1"/>
  <c r="A1049" i="9" s="1"/>
  <c r="A1050" i="9" s="1"/>
  <c r="A1051" i="9" s="1"/>
  <c r="A1052" i="9" s="1"/>
  <c r="A1053" i="9" s="1"/>
  <c r="A1054" i="9" s="1"/>
  <c r="A1055" i="9" s="1"/>
  <c r="A1056" i="9" s="1"/>
  <c r="A1057" i="9" s="1"/>
  <c r="A1058" i="9" s="1"/>
  <c r="A1059" i="9" s="1"/>
  <c r="A1060" i="9" s="1"/>
  <c r="A1061" i="9" s="1"/>
  <c r="A1062" i="9" s="1"/>
  <c r="A1063" i="9" s="1"/>
  <c r="A1064" i="9" s="1"/>
  <c r="A1065" i="9" s="1"/>
  <c r="A1066" i="9" s="1"/>
  <c r="A1067" i="9" s="1"/>
  <c r="A1068" i="9" s="1"/>
  <c r="A1069" i="9" s="1"/>
  <c r="A1070" i="9" s="1"/>
  <c r="A1071" i="9" s="1"/>
  <c r="A1073" i="9" s="1"/>
  <c r="A1074" i="9" s="1"/>
  <c r="A1075" i="9" s="1"/>
  <c r="A1076" i="9" s="1"/>
  <c r="A1078" i="9" s="1"/>
  <c r="A1079" i="9" s="1"/>
  <c r="A1080" i="9" s="1"/>
  <c r="A1081" i="9" s="1"/>
  <c r="A1082" i="9" s="1"/>
  <c r="A1083" i="9" s="1"/>
  <c r="A1084" i="9" s="1"/>
  <c r="A1086" i="9" s="1"/>
  <c r="A1087" i="9" s="1"/>
  <c r="A1088" i="9" s="1"/>
  <c r="A1089" i="9" s="1"/>
  <c r="A1090" i="9" s="1"/>
  <c r="A1091" i="9" s="1"/>
  <c r="A1092" i="9" s="1"/>
  <c r="A1093" i="9" s="1"/>
  <c r="A1094" i="9" s="1"/>
  <c r="A1095" i="9" s="1"/>
  <c r="A1096" i="9" s="1"/>
  <c r="A1097" i="9" s="1"/>
  <c r="A1098" i="9" s="1"/>
  <c r="A1099" i="9" s="1"/>
  <c r="A1100" i="9" s="1"/>
  <c r="A1101" i="9" s="1"/>
  <c r="A1102" i="9" s="1"/>
  <c r="A1103" i="9" s="1"/>
  <c r="A1104" i="9" s="1"/>
  <c r="A1105" i="9" s="1"/>
  <c r="A1106" i="9" s="1"/>
  <c r="A1107" i="9" s="1"/>
  <c r="A1108" i="9" s="1"/>
  <c r="A1109" i="9" s="1"/>
  <c r="A1110" i="9" s="1"/>
  <c r="A1111" i="9" s="1"/>
  <c r="A1112" i="9" s="1"/>
  <c r="A1113" i="9" s="1"/>
  <c r="A1114" i="9" s="1"/>
  <c r="A1115" i="9" s="1"/>
  <c r="A1116" i="9" s="1"/>
  <c r="A1117" i="9" s="1"/>
  <c r="A1118" i="9" s="1"/>
  <c r="A1119" i="9" s="1"/>
  <c r="A1120" i="9" s="1"/>
  <c r="A1121" i="9" s="1"/>
  <c r="A1122" i="9" s="1"/>
  <c r="A1123" i="9" s="1"/>
  <c r="A1124" i="9" s="1"/>
  <c r="A1125" i="9" s="1"/>
  <c r="A1126" i="9" s="1"/>
  <c r="A1127" i="9" s="1"/>
  <c r="A1128" i="9" s="1"/>
  <c r="A1129" i="9" s="1"/>
  <c r="A1130" i="9" s="1"/>
  <c r="A1131" i="9" s="1"/>
  <c r="A1132" i="9" s="1"/>
  <c r="A1133" i="9" s="1"/>
  <c r="A1134" i="9" s="1"/>
  <c r="A1135" i="9" s="1"/>
  <c r="A1136" i="9" s="1"/>
  <c r="A1137" i="9" s="1"/>
  <c r="A1138" i="9" s="1"/>
  <c r="A1139" i="9" s="1"/>
  <c r="A1140" i="9" s="1"/>
  <c r="A1141" i="9" s="1"/>
  <c r="A1142" i="9" s="1"/>
  <c r="A1143" i="9" s="1"/>
  <c r="A1144" i="9" s="1"/>
  <c r="A1145" i="9" s="1"/>
  <c r="A1146" i="9" s="1"/>
  <c r="A1147" i="9" s="1"/>
  <c r="A1148" i="9" s="1"/>
  <c r="A1149" i="9" s="1"/>
  <c r="A1150" i="9" s="1"/>
  <c r="A1151" i="9" s="1"/>
  <c r="A1152" i="9" s="1"/>
  <c r="A1153" i="9" s="1"/>
  <c r="A1154" i="9" s="1"/>
  <c r="A1155" i="9" s="1"/>
  <c r="A1157" i="9" s="1"/>
  <c r="A1158" i="9" s="1"/>
  <c r="A1159" i="9" s="1"/>
  <c r="A1160" i="9" s="1"/>
  <c r="A1161" i="9" s="1"/>
  <c r="A1162" i="9" s="1"/>
  <c r="A1163" i="9" s="1"/>
  <c r="A1164" i="9" s="1"/>
  <c r="A1165" i="9" s="1"/>
  <c r="A1166" i="9" s="1"/>
  <c r="A1167" i="9" s="1"/>
  <c r="A1168" i="9" s="1"/>
  <c r="A1169" i="9" s="1"/>
  <c r="A1170" i="9" s="1"/>
  <c r="A1171" i="9" s="1"/>
  <c r="A1172" i="9" s="1"/>
  <c r="A1173" i="9" s="1"/>
  <c r="A1174" i="9" s="1"/>
  <c r="A1175" i="9" s="1"/>
  <c r="A1176" i="9" s="1"/>
  <c r="A1177" i="9" s="1"/>
  <c r="A1178" i="9" s="1"/>
  <c r="A1179" i="9" s="1"/>
  <c r="A1181" i="9" s="1"/>
  <c r="A1182" i="9" s="1"/>
  <c r="A1183" i="9" s="1"/>
  <c r="A1184" i="9" s="1"/>
  <c r="A1185" i="9" s="1"/>
  <c r="A1186" i="9" s="1"/>
  <c r="A1187" i="9" s="1"/>
  <c r="A1188" i="9" s="1"/>
  <c r="A1189" i="9" s="1"/>
  <c r="A1190" i="9" s="1"/>
  <c r="A1191" i="9" s="1"/>
  <c r="A1192" i="9" s="1"/>
  <c r="A1193" i="9" s="1"/>
  <c r="A1195" i="9" s="1"/>
  <c r="A1196" i="9" s="1"/>
  <c r="A1197" i="9" s="1"/>
  <c r="A1198" i="9" s="1"/>
  <c r="A1199" i="9" s="1"/>
  <c r="A1200" i="9" s="1"/>
  <c r="A1201" i="9" s="1"/>
  <c r="A1202" i="9" s="1"/>
  <c r="A1203" i="9" s="1"/>
  <c r="A1204" i="9" s="1"/>
  <c r="A1205" i="9" s="1"/>
  <c r="A1206" i="9" s="1"/>
  <c r="A1207" i="9" s="1"/>
  <c r="A1208" i="9" s="1"/>
  <c r="A1209" i="9" s="1"/>
  <c r="A1210" i="9" s="1"/>
  <c r="A1211" i="9" s="1"/>
  <c r="A1212" i="9" s="1"/>
  <c r="A1213" i="9" s="1"/>
  <c r="A1214" i="9" s="1"/>
  <c r="A1217" i="9" s="1"/>
  <c r="A1218" i="9" s="1"/>
  <c r="A1219" i="9" s="1"/>
  <c r="A1220" i="9" s="1"/>
  <c r="A1221" i="9" s="1"/>
  <c r="A1222" i="9" s="1"/>
  <c r="A1223" i="9" s="1"/>
  <c r="A1224" i="9" s="1"/>
  <c r="A1225" i="9" s="1"/>
  <c r="A1226" i="9" s="1"/>
  <c r="A1227" i="9" s="1"/>
  <c r="A1228" i="9" s="1"/>
  <c r="A1229" i="9" s="1"/>
  <c r="A1230" i="9" s="1"/>
  <c r="A1231" i="9" s="1"/>
  <c r="A1232" i="9" s="1"/>
  <c r="A1233" i="9" s="1"/>
  <c r="A1234" i="9" s="1"/>
  <c r="A1235" i="9" s="1"/>
  <c r="A1236" i="9" s="1"/>
  <c r="A1237" i="9" s="1"/>
  <c r="A1238" i="9" s="1"/>
  <c r="A1239" i="9" s="1"/>
  <c r="A1240" i="9" s="1"/>
  <c r="A1241" i="9" s="1"/>
  <c r="A1242" i="9" s="1"/>
  <c r="A1243" i="9" s="1"/>
  <c r="A1244" i="9" s="1"/>
  <c r="A1245" i="9" s="1"/>
  <c r="A1246" i="9" s="1"/>
  <c r="A1247" i="9" s="1"/>
  <c r="A1248" i="9" s="1"/>
  <c r="A1249" i="9" s="1"/>
  <c r="A1250" i="9" s="1"/>
  <c r="A1251" i="9" s="1"/>
  <c r="A1252" i="9" s="1"/>
  <c r="A1253" i="9" s="1"/>
  <c r="A1254" i="9" s="1"/>
  <c r="A1255" i="9" s="1"/>
  <c r="A1256" i="9" s="1"/>
  <c r="A1257" i="9" s="1"/>
  <c r="A1258" i="9" s="1"/>
  <c r="A1259" i="9" s="1"/>
  <c r="A1260" i="9" s="1"/>
  <c r="A1261" i="9" s="1"/>
  <c r="A1262" i="9" s="1"/>
  <c r="A1264" i="9" s="1"/>
  <c r="A1265" i="9" s="1"/>
  <c r="A1266" i="9" s="1"/>
  <c r="A1267" i="9" s="1"/>
  <c r="A1268" i="9" s="1"/>
  <c r="A1269" i="9" s="1"/>
  <c r="A1270" i="9" s="1"/>
  <c r="A1271" i="9" s="1"/>
  <c r="A1272" i="9" s="1"/>
  <c r="A1273" i="9" s="1"/>
  <c r="A1274" i="9" s="1"/>
  <c r="A1275" i="9" s="1"/>
  <c r="A1276" i="9" s="1"/>
  <c r="A1277" i="9" s="1"/>
  <c r="A1278" i="9" s="1"/>
  <c r="A1279" i="9" s="1"/>
  <c r="A1280" i="9" s="1"/>
  <c r="K10" i="9"/>
  <c r="L6" i="9"/>
  <c r="AS30" i="13"/>
  <c r="AN30" i="13"/>
  <c r="AL30" i="13"/>
  <c r="AM30" i="13" s="1"/>
  <c r="AG30" i="13"/>
  <c r="AE30" i="13"/>
  <c r="AF30" i="13" s="1"/>
  <c r="Z30" i="13"/>
  <c r="X30" i="13"/>
  <c r="Y30" i="13" s="1"/>
  <c r="S30" i="13"/>
  <c r="J30" i="13"/>
  <c r="E30" i="13"/>
  <c r="AP28" i="13"/>
  <c r="AR28" i="13" s="1"/>
  <c r="AQ27" i="13"/>
  <c r="AR27" i="13" s="1"/>
  <c r="AP27" i="13"/>
  <c r="AT27" i="13" s="1"/>
  <c r="AQ25" i="13"/>
  <c r="AP25" i="13"/>
  <c r="AT25" i="13" s="1"/>
  <c r="AJ25" i="13"/>
  <c r="AK25" i="13" s="1"/>
  <c r="AI25" i="13"/>
  <c r="AC25" i="13"/>
  <c r="AD25" i="13" s="1"/>
  <c r="AB25" i="13"/>
  <c r="V25" i="13"/>
  <c r="U25" i="13"/>
  <c r="I25" i="13"/>
  <c r="H25" i="13"/>
  <c r="G25" i="13"/>
  <c r="K25" i="13" s="1"/>
  <c r="AQ24" i="13"/>
  <c r="AR24" i="13" s="1"/>
  <c r="AP24" i="13"/>
  <c r="AT24" i="13" s="1"/>
  <c r="AJ24" i="13"/>
  <c r="AK24" i="13" s="1"/>
  <c r="AI24" i="13"/>
  <c r="AC24" i="13"/>
  <c r="AD24" i="13" s="1"/>
  <c r="AB24" i="13"/>
  <c r="W24" i="13"/>
  <c r="V24" i="13"/>
  <c r="U24" i="13"/>
  <c r="H24" i="13"/>
  <c r="I24" i="13" s="1"/>
  <c r="G24" i="13"/>
  <c r="K24" i="13" s="1"/>
  <c r="AQ23" i="13"/>
  <c r="AP23" i="13"/>
  <c r="AT23" i="13" s="1"/>
  <c r="AJ23" i="13"/>
  <c r="AK23" i="13" s="1"/>
  <c r="AI23" i="13"/>
  <c r="AD23" i="13"/>
  <c r="AC23" i="13"/>
  <c r="AB23" i="13"/>
  <c r="V23" i="13"/>
  <c r="W23" i="13" s="1"/>
  <c r="U23" i="13"/>
  <c r="H23" i="13"/>
  <c r="I23" i="13" s="1"/>
  <c r="G23" i="13"/>
  <c r="K23" i="13" s="1"/>
  <c r="AC22" i="13"/>
  <c r="AD22" i="13" s="1"/>
  <c r="AB22" i="13"/>
  <c r="W22" i="13"/>
  <c r="V22" i="13"/>
  <c r="U22" i="13"/>
  <c r="H22" i="13"/>
  <c r="G22" i="13"/>
  <c r="I22" i="13" s="1"/>
  <c r="AQ20" i="13"/>
  <c r="AP20" i="13"/>
  <c r="AJ20" i="13"/>
  <c r="AI20" i="13"/>
  <c r="AK20" i="13" s="1"/>
  <c r="AC20" i="13"/>
  <c r="AB20" i="13"/>
  <c r="AD20" i="13" s="1"/>
  <c r="V20" i="13"/>
  <c r="U20" i="13"/>
  <c r="W20" i="13" s="1"/>
  <c r="H20" i="13"/>
  <c r="G20" i="13"/>
  <c r="I20" i="13" s="1"/>
  <c r="AQ19" i="13"/>
  <c r="AP19" i="13"/>
  <c r="AJ19" i="13"/>
  <c r="AI19" i="13"/>
  <c r="AK19" i="13" s="1"/>
  <c r="AC19" i="13"/>
  <c r="AB19" i="13"/>
  <c r="AD19" i="13" s="1"/>
  <c r="V19" i="13"/>
  <c r="U19" i="13"/>
  <c r="W19" i="13" s="1"/>
  <c r="H19" i="13"/>
  <c r="G19" i="13"/>
  <c r="I19" i="13" s="1"/>
  <c r="AQ18" i="13"/>
  <c r="AP18" i="13"/>
  <c r="AJ18" i="13"/>
  <c r="AI18" i="13"/>
  <c r="AK18" i="13" s="1"/>
  <c r="AC18" i="13"/>
  <c r="AB18" i="13"/>
  <c r="AD18" i="13" s="1"/>
  <c r="V18" i="13"/>
  <c r="U18" i="13"/>
  <c r="W18" i="13" s="1"/>
  <c r="H18" i="13"/>
  <c r="G18" i="13"/>
  <c r="I18" i="13" s="1"/>
  <c r="AQ16" i="13"/>
  <c r="AP16" i="13"/>
  <c r="AJ16" i="13"/>
  <c r="AI16" i="13"/>
  <c r="AK16" i="13" s="1"/>
  <c r="AC16" i="13"/>
  <c r="AB16" i="13"/>
  <c r="AD16" i="13" s="1"/>
  <c r="V16" i="13"/>
  <c r="U16" i="13"/>
  <c r="W16" i="13" s="1"/>
  <c r="H16" i="13"/>
  <c r="G16" i="13"/>
  <c r="I16" i="13" s="1"/>
  <c r="AC15" i="13"/>
  <c r="AB15" i="13"/>
  <c r="AD15" i="13" s="1"/>
  <c r="V15" i="13"/>
  <c r="U15" i="13"/>
  <c r="W15" i="13" s="1"/>
  <c r="H15" i="13"/>
  <c r="G15" i="13"/>
  <c r="I15" i="13" s="1"/>
  <c r="AR13" i="13"/>
  <c r="AR12" i="13"/>
  <c r="AK12" i="13"/>
  <c r="AD12" i="13"/>
  <c r="W12" i="13"/>
  <c r="K12" i="13"/>
  <c r="I12" i="13"/>
  <c r="A12" i="13"/>
  <c r="AP11" i="13"/>
  <c r="AI11" i="13"/>
  <c r="AC11" i="13"/>
  <c r="AD11" i="13" s="1"/>
  <c r="AB11" i="13"/>
  <c r="V11" i="13"/>
  <c r="U11" i="13"/>
  <c r="H11" i="13"/>
  <c r="G11" i="13"/>
  <c r="K11" i="13" s="1"/>
  <c r="AQ9" i="13"/>
  <c r="AR9" i="13" s="1"/>
  <c r="AO9" i="13"/>
  <c r="AJ9" i="13"/>
  <c r="AK9" i="13" s="1"/>
  <c r="AH9" i="13"/>
  <c r="AC9" i="13"/>
  <c r="AD9" i="13" s="1"/>
  <c r="AA9" i="13"/>
  <c r="V9" i="13"/>
  <c r="W9" i="13" s="1"/>
  <c r="T9" i="13"/>
  <c r="F9" i="13"/>
  <c r="G9" i="13" s="1"/>
  <c r="H9" i="13" s="1"/>
  <c r="I9" i="13" s="1"/>
  <c r="AR25" i="13" l="1"/>
  <c r="AR23" i="13"/>
  <c r="AR20" i="13"/>
  <c r="AT20" i="13"/>
  <c r="AR19" i="13"/>
  <c r="AT19" i="13"/>
  <c r="AR18" i="13"/>
  <c r="AT18" i="13"/>
  <c r="AR16" i="13"/>
  <c r="AT16" i="13"/>
  <c r="I11" i="13"/>
  <c r="AK11" i="13"/>
  <c r="H30" i="13"/>
  <c r="AC30" i="13"/>
  <c r="AJ30" i="13"/>
  <c r="W25" i="13"/>
  <c r="W11" i="13"/>
  <c r="V30" i="13"/>
  <c r="AQ30" i="13"/>
  <c r="AT28" i="13"/>
  <c r="I30" i="13"/>
  <c r="AD30" i="13"/>
  <c r="AK30" i="13"/>
  <c r="W30" i="13"/>
  <c r="AR30" i="13"/>
  <c r="K15" i="13"/>
  <c r="K16" i="13"/>
  <c r="K18" i="13"/>
  <c r="K19" i="13"/>
  <c r="K20" i="13"/>
  <c r="K22" i="13"/>
  <c r="K30" i="13"/>
  <c r="AT30" i="13"/>
  <c r="AR11" i="13"/>
  <c r="AM362" i="9" l="1"/>
  <c r="AM361" i="9"/>
  <c r="AM360" i="9"/>
  <c r="AM354" i="9"/>
  <c r="AM352" i="9"/>
  <c r="AM353" i="9"/>
  <c r="AM351" i="9"/>
  <c r="AM349" i="9"/>
  <c r="AM188" i="9"/>
  <c r="AM181" i="9"/>
  <c r="AM174" i="9"/>
  <c r="AM171" i="9"/>
  <c r="AM166" i="9"/>
  <c r="AM156" i="9"/>
  <c r="AM142" i="9"/>
  <c r="AM124" i="9"/>
  <c r="AM116" i="9"/>
  <c r="AM13" i="9"/>
  <c r="AI1255" i="9"/>
  <c r="AJ1255" i="9" s="1"/>
  <c r="AF1255" i="9"/>
  <c r="AG1255" i="9" s="1"/>
  <c r="AC1255" i="9"/>
  <c r="AD1255" i="9" s="1"/>
  <c r="Z1255" i="9"/>
  <c r="AA1255" i="9" s="1"/>
  <c r="W1255" i="9"/>
  <c r="X1255" i="9" s="1"/>
  <c r="T1255" i="9"/>
  <c r="U1255" i="9" s="1"/>
  <c r="Q1255" i="9"/>
  <c r="R1255" i="9" s="1"/>
  <c r="N1255" i="9"/>
  <c r="O1255" i="9" s="1"/>
  <c r="AI1254" i="9"/>
  <c r="AJ1254" i="9" s="1"/>
  <c r="AF1254" i="9"/>
  <c r="AG1254" i="9" s="1"/>
  <c r="AC1254" i="9"/>
  <c r="AD1254" i="9" s="1"/>
  <c r="Z1254" i="9"/>
  <c r="AA1254" i="9" s="1"/>
  <c r="W1254" i="9"/>
  <c r="X1254" i="9" s="1"/>
  <c r="T1254" i="9"/>
  <c r="U1254" i="9" s="1"/>
  <c r="Q1254" i="9"/>
  <c r="R1254" i="9" s="1"/>
  <c r="N1254" i="9"/>
  <c r="O1254" i="9" s="1"/>
  <c r="AI1253" i="9"/>
  <c r="AJ1253" i="9" s="1"/>
  <c r="AF1253" i="9"/>
  <c r="AG1253" i="9" s="1"/>
  <c r="AC1253" i="9"/>
  <c r="AD1253" i="9" s="1"/>
  <c r="Z1253" i="9"/>
  <c r="AA1253" i="9" s="1"/>
  <c r="W1253" i="9"/>
  <c r="X1253" i="9" s="1"/>
  <c r="T1253" i="9"/>
  <c r="U1253" i="9" s="1"/>
  <c r="Q1253" i="9"/>
  <c r="R1253" i="9" s="1"/>
  <c r="N1253" i="9"/>
  <c r="O1253" i="9" s="1"/>
  <c r="AI1252" i="9"/>
  <c r="AJ1252" i="9" s="1"/>
  <c r="AF1252" i="9"/>
  <c r="AG1252" i="9" s="1"/>
  <c r="AC1252" i="9"/>
  <c r="AD1252" i="9" s="1"/>
  <c r="Z1252" i="9"/>
  <c r="AA1252" i="9" s="1"/>
  <c r="W1252" i="9"/>
  <c r="X1252" i="9" s="1"/>
  <c r="T1252" i="9"/>
  <c r="U1252" i="9" s="1"/>
  <c r="Q1252" i="9"/>
  <c r="R1252" i="9" s="1"/>
  <c r="N1252" i="9"/>
  <c r="O1252" i="9" s="1"/>
  <c r="AI1251" i="9"/>
  <c r="AJ1251" i="9" s="1"/>
  <c r="AF1251" i="9"/>
  <c r="AG1251" i="9" s="1"/>
  <c r="AC1251" i="9"/>
  <c r="AD1251" i="9" s="1"/>
  <c r="Z1251" i="9"/>
  <c r="AA1251" i="9" s="1"/>
  <c r="W1251" i="9"/>
  <c r="X1251" i="9" s="1"/>
  <c r="T1251" i="9"/>
  <c r="U1251" i="9" s="1"/>
  <c r="Q1251" i="9"/>
  <c r="R1251" i="9" s="1"/>
  <c r="N1251" i="9"/>
  <c r="O1251" i="9" s="1"/>
  <c r="AI1250" i="9"/>
  <c r="AJ1250" i="9" s="1"/>
  <c r="AF1250" i="9"/>
  <c r="AG1250" i="9" s="1"/>
  <c r="AC1250" i="9"/>
  <c r="AD1250" i="9" s="1"/>
  <c r="Z1250" i="9"/>
  <c r="AA1250" i="9" s="1"/>
  <c r="W1250" i="9"/>
  <c r="X1250" i="9" s="1"/>
  <c r="T1250" i="9"/>
  <c r="U1250" i="9" s="1"/>
  <c r="Q1250" i="9"/>
  <c r="R1250" i="9" s="1"/>
  <c r="N1250" i="9"/>
  <c r="O1250" i="9" s="1"/>
  <c r="AI1249" i="9"/>
  <c r="AJ1249" i="9" s="1"/>
  <c r="AF1249" i="9"/>
  <c r="AG1249" i="9" s="1"/>
  <c r="AC1249" i="9"/>
  <c r="AD1249" i="9" s="1"/>
  <c r="Z1249" i="9"/>
  <c r="AA1249" i="9" s="1"/>
  <c r="W1249" i="9"/>
  <c r="X1249" i="9" s="1"/>
  <c r="T1249" i="9"/>
  <c r="U1249" i="9" s="1"/>
  <c r="Q1249" i="9"/>
  <c r="R1249" i="9" s="1"/>
  <c r="N1249" i="9"/>
  <c r="O1249" i="9" s="1"/>
  <c r="AI1248" i="9"/>
  <c r="AJ1248" i="9" s="1"/>
  <c r="AF1248" i="9"/>
  <c r="AG1248" i="9" s="1"/>
  <c r="AC1248" i="9"/>
  <c r="AD1248" i="9" s="1"/>
  <c r="Z1248" i="9"/>
  <c r="AA1248" i="9" s="1"/>
  <c r="W1248" i="9"/>
  <c r="X1248" i="9" s="1"/>
  <c r="T1248" i="9"/>
  <c r="U1248" i="9" s="1"/>
  <c r="Q1248" i="9"/>
  <c r="R1248" i="9" s="1"/>
  <c r="N1248" i="9"/>
  <c r="O1248" i="9" s="1"/>
  <c r="AI1247" i="9"/>
  <c r="AJ1247" i="9" s="1"/>
  <c r="AF1247" i="9"/>
  <c r="AG1247" i="9" s="1"/>
  <c r="AC1247" i="9"/>
  <c r="AD1247" i="9" s="1"/>
  <c r="Z1247" i="9"/>
  <c r="AA1247" i="9" s="1"/>
  <c r="W1247" i="9"/>
  <c r="X1247" i="9" s="1"/>
  <c r="T1247" i="9"/>
  <c r="U1247" i="9" s="1"/>
  <c r="Q1247" i="9"/>
  <c r="R1247" i="9" s="1"/>
  <c r="N1247" i="9"/>
  <c r="O1247" i="9" s="1"/>
  <c r="AI1246" i="9"/>
  <c r="AJ1246" i="9" s="1"/>
  <c r="AF1246" i="9"/>
  <c r="AG1246" i="9" s="1"/>
  <c r="AC1246" i="9"/>
  <c r="AD1246" i="9" s="1"/>
  <c r="Z1246" i="9"/>
  <c r="AA1246" i="9" s="1"/>
  <c r="W1246" i="9"/>
  <c r="X1246" i="9" s="1"/>
  <c r="T1246" i="9"/>
  <c r="U1246" i="9" s="1"/>
  <c r="Q1246" i="9"/>
  <c r="R1246" i="9" s="1"/>
  <c r="N1246" i="9"/>
  <c r="O1246" i="9" s="1"/>
  <c r="AI1245" i="9"/>
  <c r="AJ1245" i="9" s="1"/>
  <c r="AF1245" i="9"/>
  <c r="AG1245" i="9" s="1"/>
  <c r="AC1245" i="9"/>
  <c r="AD1245" i="9" s="1"/>
  <c r="Z1245" i="9"/>
  <c r="AA1245" i="9" s="1"/>
  <c r="W1245" i="9"/>
  <c r="X1245" i="9" s="1"/>
  <c r="T1245" i="9"/>
  <c r="U1245" i="9" s="1"/>
  <c r="Q1245" i="9"/>
  <c r="R1245" i="9" s="1"/>
  <c r="N1245" i="9"/>
  <c r="O1245" i="9" s="1"/>
  <c r="AI1244" i="9"/>
  <c r="AJ1244" i="9" s="1"/>
  <c r="AF1244" i="9"/>
  <c r="AG1244" i="9" s="1"/>
  <c r="AC1244" i="9"/>
  <c r="AD1244" i="9" s="1"/>
  <c r="Z1244" i="9"/>
  <c r="AA1244" i="9" s="1"/>
  <c r="W1244" i="9"/>
  <c r="X1244" i="9" s="1"/>
  <c r="T1244" i="9"/>
  <c r="U1244" i="9" s="1"/>
  <c r="Q1244" i="9"/>
  <c r="R1244" i="9" s="1"/>
  <c r="N1244" i="9"/>
  <c r="O1244" i="9" s="1"/>
  <c r="AI1243" i="9"/>
  <c r="AJ1243" i="9" s="1"/>
  <c r="AF1243" i="9"/>
  <c r="AG1243" i="9" s="1"/>
  <c r="AC1243" i="9"/>
  <c r="AD1243" i="9" s="1"/>
  <c r="Z1243" i="9"/>
  <c r="AA1243" i="9" s="1"/>
  <c r="W1243" i="9"/>
  <c r="X1243" i="9" s="1"/>
  <c r="T1243" i="9"/>
  <c r="U1243" i="9" s="1"/>
  <c r="Q1243" i="9"/>
  <c r="R1243" i="9" s="1"/>
  <c r="N1243" i="9"/>
  <c r="O1243" i="9" s="1"/>
  <c r="AI1242" i="9"/>
  <c r="AJ1242" i="9" s="1"/>
  <c r="AF1242" i="9"/>
  <c r="AG1242" i="9" s="1"/>
  <c r="AC1242" i="9"/>
  <c r="AD1242" i="9" s="1"/>
  <c r="Z1242" i="9"/>
  <c r="AA1242" i="9" s="1"/>
  <c r="W1242" i="9"/>
  <c r="X1242" i="9" s="1"/>
  <c r="T1242" i="9"/>
  <c r="U1242" i="9" s="1"/>
  <c r="Q1242" i="9"/>
  <c r="R1242" i="9" s="1"/>
  <c r="N1242" i="9"/>
  <c r="O1242" i="9" s="1"/>
  <c r="AI1241" i="9"/>
  <c r="AJ1241" i="9" s="1"/>
  <c r="AF1241" i="9"/>
  <c r="AG1241" i="9" s="1"/>
  <c r="AC1241" i="9"/>
  <c r="AD1241" i="9" s="1"/>
  <c r="Z1241" i="9"/>
  <c r="AA1241" i="9" s="1"/>
  <c r="W1241" i="9"/>
  <c r="X1241" i="9" s="1"/>
  <c r="T1241" i="9"/>
  <c r="U1241" i="9" s="1"/>
  <c r="Q1241" i="9"/>
  <c r="R1241" i="9" s="1"/>
  <c r="N1241" i="9"/>
  <c r="O1241" i="9" s="1"/>
  <c r="AI1240" i="9"/>
  <c r="AJ1240" i="9" s="1"/>
  <c r="AF1240" i="9"/>
  <c r="AG1240" i="9" s="1"/>
  <c r="AC1240" i="9"/>
  <c r="AD1240" i="9" s="1"/>
  <c r="Z1240" i="9"/>
  <c r="AA1240" i="9" s="1"/>
  <c r="W1240" i="9"/>
  <c r="X1240" i="9" s="1"/>
  <c r="T1240" i="9"/>
  <c r="U1240" i="9" s="1"/>
  <c r="Q1240" i="9"/>
  <c r="R1240" i="9" s="1"/>
  <c r="N1240" i="9"/>
  <c r="O1240" i="9" s="1"/>
  <c r="AI1239" i="9"/>
  <c r="AJ1239" i="9" s="1"/>
  <c r="AF1239" i="9"/>
  <c r="AG1239" i="9" s="1"/>
  <c r="AC1239" i="9"/>
  <c r="AD1239" i="9" s="1"/>
  <c r="Z1239" i="9"/>
  <c r="AA1239" i="9" s="1"/>
  <c r="W1239" i="9"/>
  <c r="X1239" i="9" s="1"/>
  <c r="T1239" i="9"/>
  <c r="U1239" i="9" s="1"/>
  <c r="Q1239" i="9"/>
  <c r="R1239" i="9" s="1"/>
  <c r="N1239" i="9"/>
  <c r="O1239" i="9" s="1"/>
  <c r="AI1238" i="9"/>
  <c r="AJ1238" i="9" s="1"/>
  <c r="AF1238" i="9"/>
  <c r="AG1238" i="9" s="1"/>
  <c r="AC1238" i="9"/>
  <c r="AD1238" i="9" s="1"/>
  <c r="Z1238" i="9"/>
  <c r="AA1238" i="9" s="1"/>
  <c r="W1238" i="9"/>
  <c r="X1238" i="9" s="1"/>
  <c r="T1238" i="9"/>
  <c r="U1238" i="9" s="1"/>
  <c r="Q1238" i="9"/>
  <c r="R1238" i="9" s="1"/>
  <c r="N1238" i="9"/>
  <c r="O1238" i="9" s="1"/>
  <c r="AI1237" i="9"/>
  <c r="AJ1237" i="9" s="1"/>
  <c r="AF1237" i="9"/>
  <c r="AG1237" i="9" s="1"/>
  <c r="AC1237" i="9"/>
  <c r="AD1237" i="9" s="1"/>
  <c r="Z1237" i="9"/>
  <c r="AA1237" i="9" s="1"/>
  <c r="W1237" i="9"/>
  <c r="X1237" i="9" s="1"/>
  <c r="T1237" i="9"/>
  <c r="U1237" i="9" s="1"/>
  <c r="Q1237" i="9"/>
  <c r="R1237" i="9" s="1"/>
  <c r="N1237" i="9"/>
  <c r="O1237" i="9" s="1"/>
  <c r="AI1236" i="9"/>
  <c r="AJ1236" i="9" s="1"/>
  <c r="AF1236" i="9"/>
  <c r="AG1236" i="9" s="1"/>
  <c r="AC1236" i="9"/>
  <c r="AD1236" i="9" s="1"/>
  <c r="Z1236" i="9"/>
  <c r="AA1236" i="9" s="1"/>
  <c r="W1236" i="9"/>
  <c r="X1236" i="9" s="1"/>
  <c r="T1236" i="9"/>
  <c r="U1236" i="9" s="1"/>
  <c r="Q1236" i="9"/>
  <c r="R1236" i="9" s="1"/>
  <c r="N1236" i="9"/>
  <c r="O1236" i="9" s="1"/>
  <c r="AI1235" i="9"/>
  <c r="AJ1235" i="9" s="1"/>
  <c r="AF1235" i="9"/>
  <c r="AG1235" i="9" s="1"/>
  <c r="AC1235" i="9"/>
  <c r="AD1235" i="9" s="1"/>
  <c r="Z1235" i="9"/>
  <c r="AA1235" i="9" s="1"/>
  <c r="W1235" i="9"/>
  <c r="X1235" i="9" s="1"/>
  <c r="T1235" i="9"/>
  <c r="U1235" i="9" s="1"/>
  <c r="Q1235" i="9"/>
  <c r="R1235" i="9" s="1"/>
  <c r="N1235" i="9"/>
  <c r="O1235" i="9" s="1"/>
  <c r="AI1234" i="9"/>
  <c r="AJ1234" i="9" s="1"/>
  <c r="AF1234" i="9"/>
  <c r="AG1234" i="9" s="1"/>
  <c r="AC1234" i="9"/>
  <c r="AD1234" i="9" s="1"/>
  <c r="Z1234" i="9"/>
  <c r="AA1234" i="9" s="1"/>
  <c r="W1234" i="9"/>
  <c r="X1234" i="9" s="1"/>
  <c r="T1234" i="9"/>
  <c r="U1234" i="9" s="1"/>
  <c r="Q1234" i="9"/>
  <c r="R1234" i="9" s="1"/>
  <c r="N1234" i="9"/>
  <c r="O1234" i="9" s="1"/>
  <c r="AI1233" i="9"/>
  <c r="AJ1233" i="9" s="1"/>
  <c r="AF1233" i="9"/>
  <c r="AG1233" i="9" s="1"/>
  <c r="AC1233" i="9"/>
  <c r="AD1233" i="9" s="1"/>
  <c r="Z1233" i="9"/>
  <c r="AA1233" i="9" s="1"/>
  <c r="W1233" i="9"/>
  <c r="X1233" i="9" s="1"/>
  <c r="T1233" i="9"/>
  <c r="U1233" i="9" s="1"/>
  <c r="Q1233" i="9"/>
  <c r="R1233" i="9" s="1"/>
  <c r="N1233" i="9"/>
  <c r="O1233" i="9" s="1"/>
  <c r="AI1232" i="9"/>
  <c r="AJ1232" i="9" s="1"/>
  <c r="AF1232" i="9"/>
  <c r="AG1232" i="9" s="1"/>
  <c r="AC1232" i="9"/>
  <c r="AD1232" i="9" s="1"/>
  <c r="Z1232" i="9"/>
  <c r="AA1232" i="9" s="1"/>
  <c r="W1232" i="9"/>
  <c r="X1232" i="9" s="1"/>
  <c r="T1232" i="9"/>
  <c r="U1232" i="9" s="1"/>
  <c r="Q1232" i="9"/>
  <c r="R1232" i="9" s="1"/>
  <c r="N1232" i="9"/>
  <c r="O1232" i="9" s="1"/>
  <c r="AI1231" i="9"/>
  <c r="AJ1231" i="9" s="1"/>
  <c r="AF1231" i="9"/>
  <c r="AG1231" i="9" s="1"/>
  <c r="AC1231" i="9"/>
  <c r="AD1231" i="9" s="1"/>
  <c r="Z1231" i="9"/>
  <c r="AA1231" i="9" s="1"/>
  <c r="W1231" i="9"/>
  <c r="X1231" i="9" s="1"/>
  <c r="T1231" i="9"/>
  <c r="U1231" i="9" s="1"/>
  <c r="Q1231" i="9"/>
  <c r="R1231" i="9" s="1"/>
  <c r="N1231" i="9"/>
  <c r="O1231" i="9" s="1"/>
  <c r="AI1230" i="9"/>
  <c r="AJ1230" i="9" s="1"/>
  <c r="AF1230" i="9"/>
  <c r="AG1230" i="9" s="1"/>
  <c r="AC1230" i="9"/>
  <c r="AD1230" i="9" s="1"/>
  <c r="Z1230" i="9"/>
  <c r="AA1230" i="9" s="1"/>
  <c r="W1230" i="9"/>
  <c r="X1230" i="9" s="1"/>
  <c r="T1230" i="9"/>
  <c r="U1230" i="9" s="1"/>
  <c r="Q1230" i="9"/>
  <c r="R1230" i="9" s="1"/>
  <c r="N1230" i="9"/>
  <c r="O1230" i="9" s="1"/>
  <c r="AI1229" i="9"/>
  <c r="AJ1229" i="9" s="1"/>
  <c r="AF1229" i="9"/>
  <c r="AG1229" i="9" s="1"/>
  <c r="AC1229" i="9"/>
  <c r="AD1229" i="9" s="1"/>
  <c r="Z1229" i="9"/>
  <c r="AA1229" i="9" s="1"/>
  <c r="W1229" i="9"/>
  <c r="X1229" i="9" s="1"/>
  <c r="T1229" i="9"/>
  <c r="U1229" i="9" s="1"/>
  <c r="Q1229" i="9"/>
  <c r="R1229" i="9" s="1"/>
  <c r="N1229" i="9"/>
  <c r="O1229" i="9" s="1"/>
  <c r="AI1228" i="9"/>
  <c r="AJ1228" i="9" s="1"/>
  <c r="AF1228" i="9"/>
  <c r="AG1228" i="9" s="1"/>
  <c r="AC1228" i="9"/>
  <c r="AD1228" i="9" s="1"/>
  <c r="Z1228" i="9"/>
  <c r="AA1228" i="9" s="1"/>
  <c r="W1228" i="9"/>
  <c r="X1228" i="9" s="1"/>
  <c r="T1228" i="9"/>
  <c r="U1228" i="9" s="1"/>
  <c r="Q1228" i="9"/>
  <c r="R1228" i="9" s="1"/>
  <c r="N1228" i="9"/>
  <c r="O1228" i="9" s="1"/>
  <c r="AI1227" i="9"/>
  <c r="AJ1227" i="9" s="1"/>
  <c r="AF1227" i="9"/>
  <c r="AG1227" i="9" s="1"/>
  <c r="AC1227" i="9"/>
  <c r="AD1227" i="9" s="1"/>
  <c r="Z1227" i="9"/>
  <c r="AA1227" i="9" s="1"/>
  <c r="W1227" i="9"/>
  <c r="X1227" i="9" s="1"/>
  <c r="T1227" i="9"/>
  <c r="U1227" i="9" s="1"/>
  <c r="Q1227" i="9"/>
  <c r="R1227" i="9" s="1"/>
  <c r="N1227" i="9"/>
  <c r="O1227" i="9" s="1"/>
  <c r="AI1226" i="9"/>
  <c r="AJ1226" i="9" s="1"/>
  <c r="AF1226" i="9"/>
  <c r="AG1226" i="9" s="1"/>
  <c r="AC1226" i="9"/>
  <c r="AD1226" i="9" s="1"/>
  <c r="Z1226" i="9"/>
  <c r="AA1226" i="9" s="1"/>
  <c r="W1226" i="9"/>
  <c r="X1226" i="9" s="1"/>
  <c r="T1226" i="9"/>
  <c r="U1226" i="9" s="1"/>
  <c r="Q1226" i="9"/>
  <c r="R1226" i="9" s="1"/>
  <c r="N1226" i="9"/>
  <c r="O1226" i="9" s="1"/>
  <c r="AI1225" i="9"/>
  <c r="AJ1225" i="9" s="1"/>
  <c r="AF1225" i="9"/>
  <c r="AG1225" i="9" s="1"/>
  <c r="AC1225" i="9"/>
  <c r="AD1225" i="9" s="1"/>
  <c r="Z1225" i="9"/>
  <c r="AA1225" i="9" s="1"/>
  <c r="W1225" i="9"/>
  <c r="X1225" i="9" s="1"/>
  <c r="T1225" i="9"/>
  <c r="U1225" i="9" s="1"/>
  <c r="Q1225" i="9"/>
  <c r="R1225" i="9" s="1"/>
  <c r="N1225" i="9"/>
  <c r="O1225" i="9" s="1"/>
  <c r="AI1224" i="9"/>
  <c r="AJ1224" i="9" s="1"/>
  <c r="AF1224" i="9"/>
  <c r="AG1224" i="9" s="1"/>
  <c r="AC1224" i="9"/>
  <c r="AD1224" i="9" s="1"/>
  <c r="Z1224" i="9"/>
  <c r="AA1224" i="9" s="1"/>
  <c r="W1224" i="9"/>
  <c r="X1224" i="9" s="1"/>
  <c r="T1224" i="9"/>
  <c r="U1224" i="9" s="1"/>
  <c r="Q1224" i="9"/>
  <c r="R1224" i="9" s="1"/>
  <c r="N1224" i="9"/>
  <c r="O1224" i="9" s="1"/>
  <c r="AI1223" i="9"/>
  <c r="AJ1223" i="9" s="1"/>
  <c r="AF1223" i="9"/>
  <c r="AG1223" i="9" s="1"/>
  <c r="AC1223" i="9"/>
  <c r="AD1223" i="9" s="1"/>
  <c r="Z1223" i="9"/>
  <c r="AA1223" i="9" s="1"/>
  <c r="W1223" i="9"/>
  <c r="X1223" i="9" s="1"/>
  <c r="T1223" i="9"/>
  <c r="U1223" i="9" s="1"/>
  <c r="Q1223" i="9"/>
  <c r="R1223" i="9" s="1"/>
  <c r="N1223" i="9"/>
  <c r="O1223" i="9" s="1"/>
  <c r="AI1222" i="9"/>
  <c r="AJ1222" i="9" s="1"/>
  <c r="AF1222" i="9"/>
  <c r="AG1222" i="9" s="1"/>
  <c r="AC1222" i="9"/>
  <c r="AD1222" i="9" s="1"/>
  <c r="Z1222" i="9"/>
  <c r="AA1222" i="9" s="1"/>
  <c r="W1222" i="9"/>
  <c r="X1222" i="9" s="1"/>
  <c r="T1222" i="9"/>
  <c r="U1222" i="9" s="1"/>
  <c r="Q1222" i="9"/>
  <c r="R1222" i="9" s="1"/>
  <c r="N1222" i="9"/>
  <c r="O1222" i="9" s="1"/>
  <c r="AI1221" i="9"/>
  <c r="AJ1221" i="9" s="1"/>
  <c r="AF1221" i="9"/>
  <c r="AG1221" i="9" s="1"/>
  <c r="AC1221" i="9"/>
  <c r="AD1221" i="9" s="1"/>
  <c r="Z1221" i="9"/>
  <c r="AA1221" i="9" s="1"/>
  <c r="W1221" i="9"/>
  <c r="X1221" i="9" s="1"/>
  <c r="T1221" i="9"/>
  <c r="U1221" i="9" s="1"/>
  <c r="Q1221" i="9"/>
  <c r="R1221" i="9" s="1"/>
  <c r="N1221" i="9"/>
  <c r="O1221" i="9" s="1"/>
  <c r="AI1220" i="9"/>
  <c r="AJ1220" i="9" s="1"/>
  <c r="AF1220" i="9"/>
  <c r="AG1220" i="9" s="1"/>
  <c r="AC1220" i="9"/>
  <c r="AD1220" i="9" s="1"/>
  <c r="Z1220" i="9"/>
  <c r="AA1220" i="9" s="1"/>
  <c r="W1220" i="9"/>
  <c r="X1220" i="9" s="1"/>
  <c r="T1220" i="9"/>
  <c r="U1220" i="9" s="1"/>
  <c r="Q1220" i="9"/>
  <c r="R1220" i="9" s="1"/>
  <c r="N1220" i="9"/>
  <c r="O1220" i="9" s="1"/>
  <c r="AI1219" i="9"/>
  <c r="AJ1219" i="9" s="1"/>
  <c r="AF1219" i="9"/>
  <c r="AG1219" i="9" s="1"/>
  <c r="AC1219" i="9"/>
  <c r="AD1219" i="9" s="1"/>
  <c r="Z1219" i="9"/>
  <c r="AA1219" i="9" s="1"/>
  <c r="W1219" i="9"/>
  <c r="X1219" i="9" s="1"/>
  <c r="T1219" i="9"/>
  <c r="U1219" i="9" s="1"/>
  <c r="Q1219" i="9"/>
  <c r="R1219" i="9" s="1"/>
  <c r="N1219" i="9"/>
  <c r="O1219" i="9" s="1"/>
  <c r="AI1218" i="9"/>
  <c r="AJ1218" i="9" s="1"/>
  <c r="AF1218" i="9"/>
  <c r="AG1218" i="9" s="1"/>
  <c r="AC1218" i="9"/>
  <c r="AD1218" i="9" s="1"/>
  <c r="Z1218" i="9"/>
  <c r="AA1218" i="9" s="1"/>
  <c r="W1218" i="9"/>
  <c r="X1218" i="9" s="1"/>
  <c r="T1218" i="9"/>
  <c r="U1218" i="9" s="1"/>
  <c r="Q1218" i="9"/>
  <c r="R1218" i="9" s="1"/>
  <c r="N1218" i="9"/>
  <c r="O1218" i="9" s="1"/>
  <c r="AI1217" i="9"/>
  <c r="AJ1217" i="9" s="1"/>
  <c r="AF1217" i="9"/>
  <c r="AG1217" i="9" s="1"/>
  <c r="AC1217" i="9"/>
  <c r="AD1217" i="9" s="1"/>
  <c r="Z1217" i="9"/>
  <c r="AA1217" i="9" s="1"/>
  <c r="W1217" i="9"/>
  <c r="X1217" i="9" s="1"/>
  <c r="T1217" i="9"/>
  <c r="U1217" i="9" s="1"/>
  <c r="Q1217" i="9"/>
  <c r="R1217" i="9" s="1"/>
  <c r="N1217" i="9"/>
  <c r="O1217" i="9" s="1"/>
  <c r="AI1216" i="9"/>
  <c r="AJ1216" i="9" s="1"/>
  <c r="AF1216" i="9"/>
  <c r="AG1216" i="9" s="1"/>
  <c r="AC1216" i="9"/>
  <c r="AD1216" i="9" s="1"/>
  <c r="Z1216" i="9"/>
  <c r="AA1216" i="9" s="1"/>
  <c r="W1216" i="9"/>
  <c r="X1216" i="9" s="1"/>
  <c r="T1216" i="9"/>
  <c r="U1216" i="9" s="1"/>
  <c r="Q1216" i="9"/>
  <c r="R1216" i="9" s="1"/>
  <c r="N1216" i="9"/>
  <c r="O1216" i="9" s="1"/>
  <c r="AI1215" i="9"/>
  <c r="AJ1215" i="9" s="1"/>
  <c r="AF1215" i="9"/>
  <c r="AG1215" i="9" s="1"/>
  <c r="AC1215" i="9"/>
  <c r="AD1215" i="9" s="1"/>
  <c r="Z1215" i="9"/>
  <c r="AA1215" i="9" s="1"/>
  <c r="W1215" i="9"/>
  <c r="X1215" i="9" s="1"/>
  <c r="T1215" i="9"/>
  <c r="U1215" i="9" s="1"/>
  <c r="Q1215" i="9"/>
  <c r="R1215" i="9" s="1"/>
  <c r="N1215" i="9"/>
  <c r="O1215" i="9" s="1"/>
  <c r="AI1214" i="9"/>
  <c r="AJ1214" i="9" s="1"/>
  <c r="AF1214" i="9"/>
  <c r="AG1214" i="9" s="1"/>
  <c r="AC1214" i="9"/>
  <c r="AD1214" i="9" s="1"/>
  <c r="Z1214" i="9"/>
  <c r="AA1214" i="9" s="1"/>
  <c r="W1214" i="9"/>
  <c r="X1214" i="9" s="1"/>
  <c r="T1214" i="9"/>
  <c r="U1214" i="9" s="1"/>
  <c r="Q1214" i="9"/>
  <c r="R1214" i="9" s="1"/>
  <c r="N1214" i="9"/>
  <c r="O1214" i="9" s="1"/>
  <c r="AI1213" i="9"/>
  <c r="AJ1213" i="9" s="1"/>
  <c r="AF1213" i="9"/>
  <c r="AG1213" i="9" s="1"/>
  <c r="AC1213" i="9"/>
  <c r="AD1213" i="9" s="1"/>
  <c r="Z1213" i="9"/>
  <c r="AA1213" i="9" s="1"/>
  <c r="W1213" i="9"/>
  <c r="X1213" i="9" s="1"/>
  <c r="T1213" i="9"/>
  <c r="U1213" i="9" s="1"/>
  <c r="Q1213" i="9"/>
  <c r="R1213" i="9" s="1"/>
  <c r="N1213" i="9"/>
  <c r="O1213" i="9" s="1"/>
  <c r="AI1212" i="9"/>
  <c r="AJ1212" i="9" s="1"/>
  <c r="AF1212" i="9"/>
  <c r="AG1212" i="9" s="1"/>
  <c r="AC1212" i="9"/>
  <c r="AD1212" i="9" s="1"/>
  <c r="Z1212" i="9"/>
  <c r="AA1212" i="9" s="1"/>
  <c r="W1212" i="9"/>
  <c r="X1212" i="9" s="1"/>
  <c r="T1212" i="9"/>
  <c r="U1212" i="9" s="1"/>
  <c r="Q1212" i="9"/>
  <c r="R1212" i="9" s="1"/>
  <c r="N1212" i="9"/>
  <c r="O1212" i="9" s="1"/>
  <c r="AI1211" i="9"/>
  <c r="AJ1211" i="9" s="1"/>
  <c r="AF1211" i="9"/>
  <c r="AG1211" i="9" s="1"/>
  <c r="AC1211" i="9"/>
  <c r="AD1211" i="9" s="1"/>
  <c r="Z1211" i="9"/>
  <c r="AA1211" i="9" s="1"/>
  <c r="W1211" i="9"/>
  <c r="X1211" i="9" s="1"/>
  <c r="T1211" i="9"/>
  <c r="U1211" i="9" s="1"/>
  <c r="Q1211" i="9"/>
  <c r="R1211" i="9" s="1"/>
  <c r="N1211" i="9"/>
  <c r="O1211" i="9" s="1"/>
  <c r="AI1210" i="9"/>
  <c r="AJ1210" i="9" s="1"/>
  <c r="AF1210" i="9"/>
  <c r="AG1210" i="9" s="1"/>
  <c r="AC1210" i="9"/>
  <c r="AD1210" i="9" s="1"/>
  <c r="Z1210" i="9"/>
  <c r="AA1210" i="9" s="1"/>
  <c r="W1210" i="9"/>
  <c r="X1210" i="9" s="1"/>
  <c r="T1210" i="9"/>
  <c r="U1210" i="9" s="1"/>
  <c r="Q1210" i="9"/>
  <c r="R1210" i="9" s="1"/>
  <c r="N1210" i="9"/>
  <c r="O1210" i="9" s="1"/>
  <c r="AI1208" i="9"/>
  <c r="AJ1208" i="9" s="1"/>
  <c r="AF1208" i="9"/>
  <c r="AG1208" i="9" s="1"/>
  <c r="AC1208" i="9"/>
  <c r="AD1208" i="9" s="1"/>
  <c r="Z1208" i="9"/>
  <c r="AA1208" i="9" s="1"/>
  <c r="W1208" i="9"/>
  <c r="X1208" i="9" s="1"/>
  <c r="T1208" i="9"/>
  <c r="U1208" i="9" s="1"/>
  <c r="Q1208" i="9"/>
  <c r="R1208" i="9" s="1"/>
  <c r="N1208" i="9"/>
  <c r="O1208" i="9" s="1"/>
  <c r="AI1207" i="9"/>
  <c r="AJ1207" i="9" s="1"/>
  <c r="AF1207" i="9"/>
  <c r="AG1207" i="9" s="1"/>
  <c r="AC1207" i="9"/>
  <c r="AD1207" i="9" s="1"/>
  <c r="Z1207" i="9"/>
  <c r="AA1207" i="9" s="1"/>
  <c r="W1207" i="9"/>
  <c r="X1207" i="9" s="1"/>
  <c r="T1207" i="9"/>
  <c r="U1207" i="9" s="1"/>
  <c r="Q1207" i="9"/>
  <c r="R1207" i="9" s="1"/>
  <c r="N1207" i="9"/>
  <c r="O1207" i="9" s="1"/>
  <c r="AI1206" i="9"/>
  <c r="AJ1206" i="9" s="1"/>
  <c r="AF1206" i="9"/>
  <c r="AG1206" i="9" s="1"/>
  <c r="AC1206" i="9"/>
  <c r="AD1206" i="9" s="1"/>
  <c r="Z1206" i="9"/>
  <c r="AA1206" i="9" s="1"/>
  <c r="W1206" i="9"/>
  <c r="X1206" i="9" s="1"/>
  <c r="T1206" i="9"/>
  <c r="U1206" i="9" s="1"/>
  <c r="Q1206" i="9"/>
  <c r="R1206" i="9" s="1"/>
  <c r="N1206" i="9"/>
  <c r="O1206" i="9" s="1"/>
  <c r="AI1205" i="9"/>
  <c r="AJ1205" i="9" s="1"/>
  <c r="AF1205" i="9"/>
  <c r="AG1205" i="9" s="1"/>
  <c r="AC1205" i="9"/>
  <c r="AD1205" i="9" s="1"/>
  <c r="Z1205" i="9"/>
  <c r="AA1205" i="9" s="1"/>
  <c r="W1205" i="9"/>
  <c r="X1205" i="9" s="1"/>
  <c r="T1205" i="9"/>
  <c r="U1205" i="9" s="1"/>
  <c r="Q1205" i="9"/>
  <c r="R1205" i="9" s="1"/>
  <c r="N1205" i="9"/>
  <c r="O1205" i="9" s="1"/>
  <c r="AI1204" i="9"/>
  <c r="AJ1204" i="9" s="1"/>
  <c r="AF1204" i="9"/>
  <c r="AG1204" i="9" s="1"/>
  <c r="AC1204" i="9"/>
  <c r="AD1204" i="9" s="1"/>
  <c r="Z1204" i="9"/>
  <c r="AA1204" i="9" s="1"/>
  <c r="W1204" i="9"/>
  <c r="X1204" i="9" s="1"/>
  <c r="T1204" i="9"/>
  <c r="U1204" i="9" s="1"/>
  <c r="Q1204" i="9"/>
  <c r="R1204" i="9" s="1"/>
  <c r="N1204" i="9"/>
  <c r="O1204" i="9" s="1"/>
  <c r="AI1203" i="9"/>
  <c r="AJ1203" i="9" s="1"/>
  <c r="AF1203" i="9"/>
  <c r="AG1203" i="9" s="1"/>
  <c r="AC1203" i="9"/>
  <c r="AD1203" i="9" s="1"/>
  <c r="Z1203" i="9"/>
  <c r="AA1203" i="9" s="1"/>
  <c r="W1203" i="9"/>
  <c r="X1203" i="9" s="1"/>
  <c r="T1203" i="9"/>
  <c r="U1203" i="9" s="1"/>
  <c r="Q1203" i="9"/>
  <c r="R1203" i="9" s="1"/>
  <c r="N1203" i="9"/>
  <c r="O1203" i="9" s="1"/>
  <c r="AI1202" i="9"/>
  <c r="AJ1202" i="9" s="1"/>
  <c r="AF1202" i="9"/>
  <c r="AG1202" i="9" s="1"/>
  <c r="AC1202" i="9"/>
  <c r="AD1202" i="9" s="1"/>
  <c r="Z1202" i="9"/>
  <c r="AA1202" i="9" s="1"/>
  <c r="W1202" i="9"/>
  <c r="X1202" i="9" s="1"/>
  <c r="T1202" i="9"/>
  <c r="U1202" i="9" s="1"/>
  <c r="Q1202" i="9"/>
  <c r="R1202" i="9" s="1"/>
  <c r="N1202" i="9"/>
  <c r="O1202" i="9" s="1"/>
  <c r="AI1200" i="9"/>
  <c r="AJ1200" i="9" s="1"/>
  <c r="AF1200" i="9"/>
  <c r="AG1200" i="9" s="1"/>
  <c r="AC1200" i="9"/>
  <c r="AD1200" i="9" s="1"/>
  <c r="Z1200" i="9"/>
  <c r="AA1200" i="9" s="1"/>
  <c r="W1200" i="9"/>
  <c r="X1200" i="9" s="1"/>
  <c r="T1200" i="9"/>
  <c r="U1200" i="9" s="1"/>
  <c r="Q1200" i="9"/>
  <c r="R1200" i="9" s="1"/>
  <c r="N1200" i="9"/>
  <c r="O1200" i="9" s="1"/>
  <c r="AI1199" i="9"/>
  <c r="AJ1199" i="9" s="1"/>
  <c r="AF1199" i="9"/>
  <c r="AG1199" i="9" s="1"/>
  <c r="AC1199" i="9"/>
  <c r="AD1199" i="9" s="1"/>
  <c r="Z1199" i="9"/>
  <c r="AA1199" i="9" s="1"/>
  <c r="W1199" i="9"/>
  <c r="X1199" i="9" s="1"/>
  <c r="T1199" i="9"/>
  <c r="U1199" i="9" s="1"/>
  <c r="Q1199" i="9"/>
  <c r="R1199" i="9" s="1"/>
  <c r="N1199" i="9"/>
  <c r="O1199" i="9" s="1"/>
  <c r="AI1198" i="9"/>
  <c r="AJ1198" i="9" s="1"/>
  <c r="AF1198" i="9"/>
  <c r="AG1198" i="9" s="1"/>
  <c r="AC1198" i="9"/>
  <c r="AD1198" i="9" s="1"/>
  <c r="Z1198" i="9"/>
  <c r="AA1198" i="9" s="1"/>
  <c r="W1198" i="9"/>
  <c r="X1198" i="9" s="1"/>
  <c r="T1198" i="9"/>
  <c r="U1198" i="9" s="1"/>
  <c r="Q1198" i="9"/>
  <c r="R1198" i="9" s="1"/>
  <c r="N1198" i="9"/>
  <c r="O1198" i="9" s="1"/>
  <c r="AI1197" i="9"/>
  <c r="AJ1197" i="9" s="1"/>
  <c r="AF1197" i="9"/>
  <c r="AG1197" i="9" s="1"/>
  <c r="AC1197" i="9"/>
  <c r="AD1197" i="9" s="1"/>
  <c r="Z1197" i="9"/>
  <c r="AA1197" i="9" s="1"/>
  <c r="W1197" i="9"/>
  <c r="X1197" i="9" s="1"/>
  <c r="T1197" i="9"/>
  <c r="U1197" i="9" s="1"/>
  <c r="Q1197" i="9"/>
  <c r="R1197" i="9" s="1"/>
  <c r="N1197" i="9"/>
  <c r="O1197" i="9" s="1"/>
  <c r="AI1195" i="9"/>
  <c r="AJ1195" i="9" s="1"/>
  <c r="AF1195" i="9"/>
  <c r="AG1195" i="9" s="1"/>
  <c r="AC1195" i="9"/>
  <c r="AD1195" i="9" s="1"/>
  <c r="Z1195" i="9"/>
  <c r="AA1195" i="9" s="1"/>
  <c r="W1195" i="9"/>
  <c r="X1195" i="9" s="1"/>
  <c r="T1195" i="9"/>
  <c r="U1195" i="9" s="1"/>
  <c r="Q1195" i="9"/>
  <c r="R1195" i="9" s="1"/>
  <c r="N1195" i="9"/>
  <c r="O1195" i="9" s="1"/>
  <c r="AI1194" i="9"/>
  <c r="AJ1194" i="9" s="1"/>
  <c r="AF1194" i="9"/>
  <c r="AG1194" i="9" s="1"/>
  <c r="AC1194" i="9"/>
  <c r="AD1194" i="9" s="1"/>
  <c r="Z1194" i="9"/>
  <c r="AA1194" i="9" s="1"/>
  <c r="W1194" i="9"/>
  <c r="X1194" i="9" s="1"/>
  <c r="T1194" i="9"/>
  <c r="U1194" i="9" s="1"/>
  <c r="Q1194" i="9"/>
  <c r="R1194" i="9" s="1"/>
  <c r="N1194" i="9"/>
  <c r="O1194" i="9" s="1"/>
  <c r="AI1193" i="9"/>
  <c r="AJ1193" i="9" s="1"/>
  <c r="AF1193" i="9"/>
  <c r="AG1193" i="9" s="1"/>
  <c r="AC1193" i="9"/>
  <c r="AD1193" i="9" s="1"/>
  <c r="Z1193" i="9"/>
  <c r="AA1193" i="9" s="1"/>
  <c r="W1193" i="9"/>
  <c r="X1193" i="9" s="1"/>
  <c r="T1193" i="9"/>
  <c r="U1193" i="9" s="1"/>
  <c r="Q1193" i="9"/>
  <c r="R1193" i="9" s="1"/>
  <c r="N1193" i="9"/>
  <c r="O1193" i="9" s="1"/>
  <c r="AI1192" i="9"/>
  <c r="AJ1192" i="9" s="1"/>
  <c r="AF1192" i="9"/>
  <c r="AG1192" i="9" s="1"/>
  <c r="AC1192" i="9"/>
  <c r="AD1192" i="9" s="1"/>
  <c r="Z1192" i="9"/>
  <c r="AA1192" i="9" s="1"/>
  <c r="W1192" i="9"/>
  <c r="X1192" i="9" s="1"/>
  <c r="T1192" i="9"/>
  <c r="U1192" i="9" s="1"/>
  <c r="Q1192" i="9"/>
  <c r="R1192" i="9" s="1"/>
  <c r="N1192" i="9"/>
  <c r="O1192" i="9" s="1"/>
  <c r="AI1191" i="9"/>
  <c r="AJ1191" i="9" s="1"/>
  <c r="AF1191" i="9"/>
  <c r="AG1191" i="9" s="1"/>
  <c r="AC1191" i="9"/>
  <c r="AD1191" i="9" s="1"/>
  <c r="Z1191" i="9"/>
  <c r="AA1191" i="9" s="1"/>
  <c r="W1191" i="9"/>
  <c r="X1191" i="9" s="1"/>
  <c r="T1191" i="9"/>
  <c r="U1191" i="9" s="1"/>
  <c r="Q1191" i="9"/>
  <c r="R1191" i="9" s="1"/>
  <c r="N1191" i="9"/>
  <c r="O1191" i="9" s="1"/>
  <c r="AI1190" i="9"/>
  <c r="AJ1190" i="9" s="1"/>
  <c r="AF1190" i="9"/>
  <c r="AG1190" i="9" s="1"/>
  <c r="AC1190" i="9"/>
  <c r="AD1190" i="9" s="1"/>
  <c r="Z1190" i="9"/>
  <c r="AA1190" i="9" s="1"/>
  <c r="W1190" i="9"/>
  <c r="X1190" i="9" s="1"/>
  <c r="T1190" i="9"/>
  <c r="U1190" i="9" s="1"/>
  <c r="Q1190" i="9"/>
  <c r="R1190" i="9" s="1"/>
  <c r="N1190" i="9"/>
  <c r="O1190" i="9" s="1"/>
  <c r="AI1189" i="9"/>
  <c r="AJ1189" i="9" s="1"/>
  <c r="AF1189" i="9"/>
  <c r="AG1189" i="9" s="1"/>
  <c r="AC1189" i="9"/>
  <c r="AD1189" i="9" s="1"/>
  <c r="Z1189" i="9"/>
  <c r="AA1189" i="9" s="1"/>
  <c r="W1189" i="9"/>
  <c r="X1189" i="9" s="1"/>
  <c r="T1189" i="9"/>
  <c r="U1189" i="9" s="1"/>
  <c r="Q1189" i="9"/>
  <c r="R1189" i="9" s="1"/>
  <c r="N1189" i="9"/>
  <c r="O1189" i="9" s="1"/>
  <c r="AI1188" i="9"/>
  <c r="AJ1188" i="9" s="1"/>
  <c r="AF1188" i="9"/>
  <c r="AG1188" i="9" s="1"/>
  <c r="AC1188" i="9"/>
  <c r="AD1188" i="9" s="1"/>
  <c r="Z1188" i="9"/>
  <c r="AA1188" i="9" s="1"/>
  <c r="W1188" i="9"/>
  <c r="X1188" i="9" s="1"/>
  <c r="T1188" i="9"/>
  <c r="U1188" i="9" s="1"/>
  <c r="Q1188" i="9"/>
  <c r="R1188" i="9" s="1"/>
  <c r="N1188" i="9"/>
  <c r="O1188" i="9" s="1"/>
  <c r="AI1187" i="9"/>
  <c r="AJ1187" i="9" s="1"/>
  <c r="AF1187" i="9"/>
  <c r="AG1187" i="9" s="1"/>
  <c r="AC1187" i="9"/>
  <c r="AD1187" i="9" s="1"/>
  <c r="Z1187" i="9"/>
  <c r="AA1187" i="9" s="1"/>
  <c r="W1187" i="9"/>
  <c r="X1187" i="9" s="1"/>
  <c r="T1187" i="9"/>
  <c r="U1187" i="9" s="1"/>
  <c r="Q1187" i="9"/>
  <c r="R1187" i="9" s="1"/>
  <c r="N1187" i="9"/>
  <c r="O1187" i="9" s="1"/>
  <c r="AI1186" i="9"/>
  <c r="AJ1186" i="9" s="1"/>
  <c r="AF1186" i="9"/>
  <c r="AG1186" i="9" s="1"/>
  <c r="AC1186" i="9"/>
  <c r="AD1186" i="9" s="1"/>
  <c r="Z1186" i="9"/>
  <c r="AA1186" i="9" s="1"/>
  <c r="W1186" i="9"/>
  <c r="X1186" i="9" s="1"/>
  <c r="T1186" i="9"/>
  <c r="U1186" i="9" s="1"/>
  <c r="Q1186" i="9"/>
  <c r="R1186" i="9" s="1"/>
  <c r="N1186" i="9"/>
  <c r="O1186" i="9" s="1"/>
  <c r="AI1185" i="9"/>
  <c r="AJ1185" i="9" s="1"/>
  <c r="AF1185" i="9"/>
  <c r="AG1185" i="9" s="1"/>
  <c r="AC1185" i="9"/>
  <c r="AD1185" i="9" s="1"/>
  <c r="Z1185" i="9"/>
  <c r="AA1185" i="9" s="1"/>
  <c r="W1185" i="9"/>
  <c r="X1185" i="9" s="1"/>
  <c r="T1185" i="9"/>
  <c r="U1185" i="9" s="1"/>
  <c r="Q1185" i="9"/>
  <c r="R1185" i="9" s="1"/>
  <c r="N1185" i="9"/>
  <c r="O1185" i="9" s="1"/>
  <c r="AI1184" i="9"/>
  <c r="AJ1184" i="9" s="1"/>
  <c r="AF1184" i="9"/>
  <c r="AG1184" i="9" s="1"/>
  <c r="AC1184" i="9"/>
  <c r="AD1184" i="9" s="1"/>
  <c r="Z1184" i="9"/>
  <c r="AA1184" i="9" s="1"/>
  <c r="W1184" i="9"/>
  <c r="X1184" i="9" s="1"/>
  <c r="T1184" i="9"/>
  <c r="U1184" i="9" s="1"/>
  <c r="Q1184" i="9"/>
  <c r="R1184" i="9" s="1"/>
  <c r="N1184" i="9"/>
  <c r="O1184" i="9" s="1"/>
  <c r="AI1183" i="9"/>
  <c r="AJ1183" i="9" s="1"/>
  <c r="AF1183" i="9"/>
  <c r="AG1183" i="9" s="1"/>
  <c r="AC1183" i="9"/>
  <c r="AD1183" i="9" s="1"/>
  <c r="Z1183" i="9"/>
  <c r="AA1183" i="9" s="1"/>
  <c r="W1183" i="9"/>
  <c r="X1183" i="9" s="1"/>
  <c r="T1183" i="9"/>
  <c r="U1183" i="9" s="1"/>
  <c r="Q1183" i="9"/>
  <c r="R1183" i="9" s="1"/>
  <c r="N1183" i="9"/>
  <c r="O1183" i="9" s="1"/>
  <c r="AI1182" i="9"/>
  <c r="AJ1182" i="9" s="1"/>
  <c r="AF1182" i="9"/>
  <c r="AG1182" i="9" s="1"/>
  <c r="AC1182" i="9"/>
  <c r="AD1182" i="9" s="1"/>
  <c r="Z1182" i="9"/>
  <c r="AA1182" i="9" s="1"/>
  <c r="W1182" i="9"/>
  <c r="X1182" i="9" s="1"/>
  <c r="T1182" i="9"/>
  <c r="U1182" i="9" s="1"/>
  <c r="Q1182" i="9"/>
  <c r="R1182" i="9" s="1"/>
  <c r="N1182" i="9"/>
  <c r="O1182" i="9" s="1"/>
  <c r="AI1181" i="9"/>
  <c r="AJ1181" i="9" s="1"/>
  <c r="AF1181" i="9"/>
  <c r="AG1181" i="9" s="1"/>
  <c r="AC1181" i="9"/>
  <c r="AD1181" i="9" s="1"/>
  <c r="Z1181" i="9"/>
  <c r="AA1181" i="9" s="1"/>
  <c r="W1181" i="9"/>
  <c r="X1181" i="9" s="1"/>
  <c r="T1181" i="9"/>
  <c r="U1181" i="9" s="1"/>
  <c r="Q1181" i="9"/>
  <c r="R1181" i="9" s="1"/>
  <c r="N1181" i="9"/>
  <c r="O1181" i="9" s="1"/>
  <c r="AI1180" i="9"/>
  <c r="AJ1180" i="9" s="1"/>
  <c r="AF1180" i="9"/>
  <c r="AG1180" i="9" s="1"/>
  <c r="AC1180" i="9"/>
  <c r="AD1180" i="9" s="1"/>
  <c r="Z1180" i="9"/>
  <c r="AA1180" i="9" s="1"/>
  <c r="W1180" i="9"/>
  <c r="X1180" i="9" s="1"/>
  <c r="T1180" i="9"/>
  <c r="U1180" i="9" s="1"/>
  <c r="Q1180" i="9"/>
  <c r="R1180" i="9" s="1"/>
  <c r="N1180" i="9"/>
  <c r="O1180" i="9" s="1"/>
  <c r="AI1179" i="9"/>
  <c r="AJ1179" i="9" s="1"/>
  <c r="AF1179" i="9"/>
  <c r="AG1179" i="9" s="1"/>
  <c r="AC1179" i="9"/>
  <c r="AD1179" i="9" s="1"/>
  <c r="Z1179" i="9"/>
  <c r="AA1179" i="9" s="1"/>
  <c r="W1179" i="9"/>
  <c r="X1179" i="9" s="1"/>
  <c r="T1179" i="9"/>
  <c r="U1179" i="9" s="1"/>
  <c r="Q1179" i="9"/>
  <c r="R1179" i="9" s="1"/>
  <c r="N1179" i="9"/>
  <c r="O1179" i="9" s="1"/>
  <c r="AI1178" i="9"/>
  <c r="AJ1178" i="9" s="1"/>
  <c r="AF1178" i="9"/>
  <c r="AG1178" i="9" s="1"/>
  <c r="AC1178" i="9"/>
  <c r="AD1178" i="9" s="1"/>
  <c r="Z1178" i="9"/>
  <c r="AA1178" i="9" s="1"/>
  <c r="W1178" i="9"/>
  <c r="X1178" i="9" s="1"/>
  <c r="T1178" i="9"/>
  <c r="U1178" i="9" s="1"/>
  <c r="Q1178" i="9"/>
  <c r="R1178" i="9" s="1"/>
  <c r="N1178" i="9"/>
  <c r="O1178" i="9" s="1"/>
  <c r="AI1177" i="9"/>
  <c r="AJ1177" i="9" s="1"/>
  <c r="AF1177" i="9"/>
  <c r="AG1177" i="9" s="1"/>
  <c r="AC1177" i="9"/>
  <c r="AD1177" i="9" s="1"/>
  <c r="Z1177" i="9"/>
  <c r="AA1177" i="9" s="1"/>
  <c r="W1177" i="9"/>
  <c r="X1177" i="9" s="1"/>
  <c r="T1177" i="9"/>
  <c r="U1177" i="9" s="1"/>
  <c r="Q1177" i="9"/>
  <c r="R1177" i="9" s="1"/>
  <c r="N1177" i="9"/>
  <c r="O1177" i="9" s="1"/>
  <c r="AI1176" i="9"/>
  <c r="AJ1176" i="9" s="1"/>
  <c r="AF1176" i="9"/>
  <c r="AG1176" i="9" s="1"/>
  <c r="AC1176" i="9"/>
  <c r="AD1176" i="9" s="1"/>
  <c r="Z1176" i="9"/>
  <c r="AA1176" i="9" s="1"/>
  <c r="W1176" i="9"/>
  <c r="X1176" i="9" s="1"/>
  <c r="T1176" i="9"/>
  <c r="U1176" i="9" s="1"/>
  <c r="Q1176" i="9"/>
  <c r="R1176" i="9" s="1"/>
  <c r="N1176" i="9"/>
  <c r="O1176" i="9" s="1"/>
  <c r="AI1175" i="9"/>
  <c r="AJ1175" i="9" s="1"/>
  <c r="AF1175" i="9"/>
  <c r="AG1175" i="9" s="1"/>
  <c r="AC1175" i="9"/>
  <c r="AD1175" i="9" s="1"/>
  <c r="Z1175" i="9"/>
  <c r="AA1175" i="9" s="1"/>
  <c r="W1175" i="9"/>
  <c r="X1175" i="9" s="1"/>
  <c r="T1175" i="9"/>
  <c r="U1175" i="9" s="1"/>
  <c r="Q1175" i="9"/>
  <c r="R1175" i="9" s="1"/>
  <c r="N1175" i="9"/>
  <c r="O1175" i="9" s="1"/>
  <c r="AI1174" i="9"/>
  <c r="AJ1174" i="9" s="1"/>
  <c r="AF1174" i="9"/>
  <c r="AG1174" i="9" s="1"/>
  <c r="AC1174" i="9"/>
  <c r="AD1174" i="9" s="1"/>
  <c r="Z1174" i="9"/>
  <c r="AA1174" i="9" s="1"/>
  <c r="W1174" i="9"/>
  <c r="X1174" i="9" s="1"/>
  <c r="T1174" i="9"/>
  <c r="U1174" i="9" s="1"/>
  <c r="Q1174" i="9"/>
  <c r="R1174" i="9" s="1"/>
  <c r="N1174" i="9"/>
  <c r="O1174" i="9" s="1"/>
  <c r="AI1173" i="9"/>
  <c r="AJ1173" i="9" s="1"/>
  <c r="AF1173" i="9"/>
  <c r="AG1173" i="9" s="1"/>
  <c r="AC1173" i="9"/>
  <c r="AD1173" i="9" s="1"/>
  <c r="Z1173" i="9"/>
  <c r="AA1173" i="9" s="1"/>
  <c r="W1173" i="9"/>
  <c r="X1173" i="9" s="1"/>
  <c r="T1173" i="9"/>
  <c r="U1173" i="9" s="1"/>
  <c r="Q1173" i="9"/>
  <c r="R1173" i="9" s="1"/>
  <c r="N1173" i="9"/>
  <c r="O1173" i="9" s="1"/>
  <c r="AI1172" i="9"/>
  <c r="AJ1172" i="9" s="1"/>
  <c r="AF1172" i="9"/>
  <c r="AG1172" i="9" s="1"/>
  <c r="AC1172" i="9"/>
  <c r="AD1172" i="9" s="1"/>
  <c r="Z1172" i="9"/>
  <c r="AA1172" i="9" s="1"/>
  <c r="W1172" i="9"/>
  <c r="X1172" i="9" s="1"/>
  <c r="T1172" i="9"/>
  <c r="U1172" i="9" s="1"/>
  <c r="Q1172" i="9"/>
  <c r="R1172" i="9" s="1"/>
  <c r="N1172" i="9"/>
  <c r="O1172" i="9" s="1"/>
  <c r="AJ1171" i="9"/>
  <c r="AF1171" i="9"/>
  <c r="AG1171" i="9" s="1"/>
  <c r="AD1171" i="9"/>
  <c r="Z1171" i="9"/>
  <c r="AA1171" i="9" s="1"/>
  <c r="X1171" i="9"/>
  <c r="T1171" i="9"/>
  <c r="U1171" i="9" s="1"/>
  <c r="R1171" i="9"/>
  <c r="N1171" i="9"/>
  <c r="O1171" i="9" s="1"/>
  <c r="AI1170" i="9"/>
  <c r="AJ1170" i="9" s="1"/>
  <c r="AF1170" i="9"/>
  <c r="AG1170" i="9" s="1"/>
  <c r="AC1170" i="9"/>
  <c r="AD1170" i="9" s="1"/>
  <c r="Z1170" i="9"/>
  <c r="AA1170" i="9" s="1"/>
  <c r="W1170" i="9"/>
  <c r="X1170" i="9" s="1"/>
  <c r="T1170" i="9"/>
  <c r="U1170" i="9" s="1"/>
  <c r="Q1170" i="9"/>
  <c r="R1170" i="9" s="1"/>
  <c r="N1170" i="9"/>
  <c r="O1170" i="9" s="1"/>
  <c r="AI1169" i="9"/>
  <c r="AJ1169" i="9" s="1"/>
  <c r="AF1169" i="9"/>
  <c r="AG1169" i="9" s="1"/>
  <c r="AC1169" i="9"/>
  <c r="AD1169" i="9" s="1"/>
  <c r="Z1169" i="9"/>
  <c r="AA1169" i="9" s="1"/>
  <c r="W1169" i="9"/>
  <c r="X1169" i="9" s="1"/>
  <c r="T1169" i="9"/>
  <c r="U1169" i="9" s="1"/>
  <c r="Q1169" i="9"/>
  <c r="R1169" i="9" s="1"/>
  <c r="N1169" i="9"/>
  <c r="O1169" i="9" s="1"/>
  <c r="AI1168" i="9"/>
  <c r="AJ1168" i="9" s="1"/>
  <c r="AF1168" i="9"/>
  <c r="AG1168" i="9" s="1"/>
  <c r="AC1168" i="9"/>
  <c r="AD1168" i="9" s="1"/>
  <c r="Z1168" i="9"/>
  <c r="AA1168" i="9" s="1"/>
  <c r="W1168" i="9"/>
  <c r="X1168" i="9" s="1"/>
  <c r="T1168" i="9"/>
  <c r="U1168" i="9" s="1"/>
  <c r="Q1168" i="9"/>
  <c r="R1168" i="9" s="1"/>
  <c r="N1168" i="9"/>
  <c r="O1168" i="9" s="1"/>
  <c r="AI1167" i="9"/>
  <c r="AJ1167" i="9" s="1"/>
  <c r="AF1167" i="9"/>
  <c r="AG1167" i="9" s="1"/>
  <c r="AC1167" i="9"/>
  <c r="AD1167" i="9" s="1"/>
  <c r="Z1167" i="9"/>
  <c r="AA1167" i="9" s="1"/>
  <c r="W1167" i="9"/>
  <c r="X1167" i="9" s="1"/>
  <c r="T1167" i="9"/>
  <c r="U1167" i="9" s="1"/>
  <c r="Q1167" i="9"/>
  <c r="R1167" i="9" s="1"/>
  <c r="N1167" i="9"/>
  <c r="O1167" i="9" s="1"/>
  <c r="AI1166" i="9"/>
  <c r="AJ1166" i="9" s="1"/>
  <c r="AF1166" i="9"/>
  <c r="AG1166" i="9" s="1"/>
  <c r="AC1166" i="9"/>
  <c r="AD1166" i="9" s="1"/>
  <c r="Z1166" i="9"/>
  <c r="AA1166" i="9" s="1"/>
  <c r="W1166" i="9"/>
  <c r="X1166" i="9" s="1"/>
  <c r="T1166" i="9"/>
  <c r="U1166" i="9" s="1"/>
  <c r="Q1166" i="9"/>
  <c r="R1166" i="9" s="1"/>
  <c r="N1166" i="9"/>
  <c r="O1166" i="9" s="1"/>
  <c r="AI1165" i="9"/>
  <c r="AJ1165" i="9" s="1"/>
  <c r="AF1165" i="9"/>
  <c r="AG1165" i="9" s="1"/>
  <c r="AC1165" i="9"/>
  <c r="AD1165" i="9" s="1"/>
  <c r="Z1165" i="9"/>
  <c r="AA1165" i="9" s="1"/>
  <c r="W1165" i="9"/>
  <c r="X1165" i="9" s="1"/>
  <c r="T1165" i="9"/>
  <c r="U1165" i="9" s="1"/>
  <c r="Q1165" i="9"/>
  <c r="R1165" i="9" s="1"/>
  <c r="N1165" i="9"/>
  <c r="O1165" i="9" s="1"/>
  <c r="AI1164" i="9"/>
  <c r="AJ1164" i="9" s="1"/>
  <c r="AF1164" i="9"/>
  <c r="AG1164" i="9" s="1"/>
  <c r="AC1164" i="9"/>
  <c r="AD1164" i="9" s="1"/>
  <c r="Z1164" i="9"/>
  <c r="AA1164" i="9" s="1"/>
  <c r="W1164" i="9"/>
  <c r="X1164" i="9" s="1"/>
  <c r="T1164" i="9"/>
  <c r="U1164" i="9" s="1"/>
  <c r="Q1164" i="9"/>
  <c r="R1164" i="9" s="1"/>
  <c r="N1164" i="9"/>
  <c r="O1164" i="9" s="1"/>
  <c r="AI1163" i="9"/>
  <c r="AJ1163" i="9" s="1"/>
  <c r="AF1163" i="9"/>
  <c r="AG1163" i="9" s="1"/>
  <c r="AC1163" i="9"/>
  <c r="AD1163" i="9" s="1"/>
  <c r="Z1163" i="9"/>
  <c r="AA1163" i="9" s="1"/>
  <c r="W1163" i="9"/>
  <c r="X1163" i="9" s="1"/>
  <c r="T1163" i="9"/>
  <c r="U1163" i="9" s="1"/>
  <c r="Q1163" i="9"/>
  <c r="R1163" i="9" s="1"/>
  <c r="N1163" i="9"/>
  <c r="O1163" i="9" s="1"/>
  <c r="AI1162" i="9"/>
  <c r="AJ1162" i="9" s="1"/>
  <c r="AF1162" i="9"/>
  <c r="AG1162" i="9" s="1"/>
  <c r="AC1162" i="9"/>
  <c r="AD1162" i="9" s="1"/>
  <c r="Z1162" i="9"/>
  <c r="AA1162" i="9" s="1"/>
  <c r="W1162" i="9"/>
  <c r="X1162" i="9" s="1"/>
  <c r="T1162" i="9"/>
  <c r="U1162" i="9" s="1"/>
  <c r="Q1162" i="9"/>
  <c r="R1162" i="9" s="1"/>
  <c r="N1162" i="9"/>
  <c r="O1162" i="9" s="1"/>
  <c r="AI1161" i="9"/>
  <c r="AJ1161" i="9" s="1"/>
  <c r="AF1161" i="9"/>
  <c r="AG1161" i="9" s="1"/>
  <c r="AC1161" i="9"/>
  <c r="AD1161" i="9" s="1"/>
  <c r="Z1161" i="9"/>
  <c r="AA1161" i="9" s="1"/>
  <c r="W1161" i="9"/>
  <c r="X1161" i="9" s="1"/>
  <c r="T1161" i="9"/>
  <c r="U1161" i="9" s="1"/>
  <c r="Q1161" i="9"/>
  <c r="R1161" i="9" s="1"/>
  <c r="N1161" i="9"/>
  <c r="O1161" i="9" s="1"/>
  <c r="AI1160" i="9"/>
  <c r="AJ1160" i="9" s="1"/>
  <c r="AF1160" i="9"/>
  <c r="AG1160" i="9" s="1"/>
  <c r="AC1160" i="9"/>
  <c r="AD1160" i="9" s="1"/>
  <c r="Z1160" i="9"/>
  <c r="AA1160" i="9" s="1"/>
  <c r="W1160" i="9"/>
  <c r="X1160" i="9" s="1"/>
  <c r="T1160" i="9"/>
  <c r="U1160" i="9" s="1"/>
  <c r="Q1160" i="9"/>
  <c r="R1160" i="9" s="1"/>
  <c r="N1160" i="9"/>
  <c r="O1160" i="9" s="1"/>
  <c r="AI1159" i="9"/>
  <c r="AJ1159" i="9" s="1"/>
  <c r="AF1159" i="9"/>
  <c r="AG1159" i="9" s="1"/>
  <c r="AC1159" i="9"/>
  <c r="AD1159" i="9" s="1"/>
  <c r="Z1159" i="9"/>
  <c r="AA1159" i="9" s="1"/>
  <c r="W1159" i="9"/>
  <c r="X1159" i="9" s="1"/>
  <c r="T1159" i="9"/>
  <c r="U1159" i="9" s="1"/>
  <c r="Q1159" i="9"/>
  <c r="R1159" i="9" s="1"/>
  <c r="N1159" i="9"/>
  <c r="O1159" i="9" s="1"/>
  <c r="AI1158" i="9"/>
  <c r="AJ1158" i="9" s="1"/>
  <c r="AF1158" i="9"/>
  <c r="AG1158" i="9" s="1"/>
  <c r="AC1158" i="9"/>
  <c r="AD1158" i="9" s="1"/>
  <c r="Z1158" i="9"/>
  <c r="AA1158" i="9" s="1"/>
  <c r="W1158" i="9"/>
  <c r="X1158" i="9" s="1"/>
  <c r="T1158" i="9"/>
  <c r="U1158" i="9" s="1"/>
  <c r="Q1158" i="9"/>
  <c r="R1158" i="9" s="1"/>
  <c r="N1158" i="9"/>
  <c r="O1158" i="9" s="1"/>
  <c r="AI1157" i="9"/>
  <c r="AJ1157" i="9" s="1"/>
  <c r="AF1157" i="9"/>
  <c r="AG1157" i="9" s="1"/>
  <c r="AC1157" i="9"/>
  <c r="AD1157" i="9" s="1"/>
  <c r="Z1157" i="9"/>
  <c r="AA1157" i="9" s="1"/>
  <c r="W1157" i="9"/>
  <c r="X1157" i="9" s="1"/>
  <c r="T1157" i="9"/>
  <c r="U1157" i="9" s="1"/>
  <c r="Q1157" i="9"/>
  <c r="R1157" i="9" s="1"/>
  <c r="N1157" i="9"/>
  <c r="O1157" i="9" s="1"/>
  <c r="AI1156" i="9"/>
  <c r="AJ1156" i="9" s="1"/>
  <c r="AF1156" i="9"/>
  <c r="AG1156" i="9" s="1"/>
  <c r="AC1156" i="9"/>
  <c r="AD1156" i="9" s="1"/>
  <c r="Z1156" i="9"/>
  <c r="AA1156" i="9" s="1"/>
  <c r="W1156" i="9"/>
  <c r="X1156" i="9" s="1"/>
  <c r="T1156" i="9"/>
  <c r="U1156" i="9" s="1"/>
  <c r="Q1156" i="9"/>
  <c r="R1156" i="9" s="1"/>
  <c r="N1156" i="9"/>
  <c r="O1156" i="9" s="1"/>
  <c r="AI1155" i="9"/>
  <c r="AJ1155" i="9" s="1"/>
  <c r="AF1155" i="9"/>
  <c r="AG1155" i="9" s="1"/>
  <c r="AC1155" i="9"/>
  <c r="AD1155" i="9" s="1"/>
  <c r="Z1155" i="9"/>
  <c r="AA1155" i="9" s="1"/>
  <c r="W1155" i="9"/>
  <c r="X1155" i="9" s="1"/>
  <c r="T1155" i="9"/>
  <c r="U1155" i="9" s="1"/>
  <c r="Q1155" i="9"/>
  <c r="R1155" i="9" s="1"/>
  <c r="N1155" i="9"/>
  <c r="O1155" i="9" s="1"/>
  <c r="AI1154" i="9"/>
  <c r="AJ1154" i="9" s="1"/>
  <c r="AF1154" i="9"/>
  <c r="AG1154" i="9" s="1"/>
  <c r="AC1154" i="9"/>
  <c r="AD1154" i="9" s="1"/>
  <c r="Z1154" i="9"/>
  <c r="AA1154" i="9" s="1"/>
  <c r="W1154" i="9"/>
  <c r="X1154" i="9" s="1"/>
  <c r="T1154" i="9"/>
  <c r="U1154" i="9" s="1"/>
  <c r="Q1154" i="9"/>
  <c r="R1154" i="9" s="1"/>
  <c r="N1154" i="9"/>
  <c r="O1154" i="9" s="1"/>
  <c r="AI1153" i="9"/>
  <c r="AJ1153" i="9" s="1"/>
  <c r="AF1153" i="9"/>
  <c r="AG1153" i="9" s="1"/>
  <c r="AC1153" i="9"/>
  <c r="AD1153" i="9" s="1"/>
  <c r="Z1153" i="9"/>
  <c r="AA1153" i="9" s="1"/>
  <c r="W1153" i="9"/>
  <c r="X1153" i="9" s="1"/>
  <c r="T1153" i="9"/>
  <c r="U1153" i="9" s="1"/>
  <c r="Q1153" i="9"/>
  <c r="R1153" i="9" s="1"/>
  <c r="N1153" i="9"/>
  <c r="O1153" i="9" s="1"/>
  <c r="AI1152" i="9"/>
  <c r="AJ1152" i="9" s="1"/>
  <c r="AF1152" i="9"/>
  <c r="AG1152" i="9" s="1"/>
  <c r="AC1152" i="9"/>
  <c r="AD1152" i="9" s="1"/>
  <c r="Z1152" i="9"/>
  <c r="AA1152" i="9" s="1"/>
  <c r="W1152" i="9"/>
  <c r="X1152" i="9" s="1"/>
  <c r="T1152" i="9"/>
  <c r="U1152" i="9" s="1"/>
  <c r="Q1152" i="9"/>
  <c r="R1152" i="9" s="1"/>
  <c r="N1152" i="9"/>
  <c r="O1152" i="9" s="1"/>
  <c r="AI1151" i="9"/>
  <c r="AJ1151" i="9" s="1"/>
  <c r="AF1151" i="9"/>
  <c r="AG1151" i="9" s="1"/>
  <c r="AC1151" i="9"/>
  <c r="AD1151" i="9" s="1"/>
  <c r="Z1151" i="9"/>
  <c r="AA1151" i="9" s="1"/>
  <c r="W1151" i="9"/>
  <c r="X1151" i="9" s="1"/>
  <c r="T1151" i="9"/>
  <c r="U1151" i="9" s="1"/>
  <c r="Q1151" i="9"/>
  <c r="R1151" i="9" s="1"/>
  <c r="N1151" i="9"/>
  <c r="O1151" i="9" s="1"/>
  <c r="AI1150" i="9"/>
  <c r="AJ1150" i="9" s="1"/>
  <c r="AF1150" i="9"/>
  <c r="AG1150" i="9" s="1"/>
  <c r="AC1150" i="9"/>
  <c r="AD1150" i="9" s="1"/>
  <c r="Z1150" i="9"/>
  <c r="AA1150" i="9" s="1"/>
  <c r="W1150" i="9"/>
  <c r="X1150" i="9" s="1"/>
  <c r="T1150" i="9"/>
  <c r="U1150" i="9" s="1"/>
  <c r="Q1150" i="9"/>
  <c r="R1150" i="9" s="1"/>
  <c r="N1150" i="9"/>
  <c r="O1150" i="9" s="1"/>
  <c r="AI1149" i="9"/>
  <c r="AJ1149" i="9" s="1"/>
  <c r="AF1149" i="9"/>
  <c r="AG1149" i="9" s="1"/>
  <c r="AC1149" i="9"/>
  <c r="AD1149" i="9" s="1"/>
  <c r="Z1149" i="9"/>
  <c r="AA1149" i="9" s="1"/>
  <c r="W1149" i="9"/>
  <c r="X1149" i="9" s="1"/>
  <c r="T1149" i="9"/>
  <c r="U1149" i="9" s="1"/>
  <c r="Q1149" i="9"/>
  <c r="R1149" i="9" s="1"/>
  <c r="N1149" i="9"/>
  <c r="O1149" i="9" s="1"/>
  <c r="AI1148" i="9"/>
  <c r="AJ1148" i="9" s="1"/>
  <c r="AF1148" i="9"/>
  <c r="AG1148" i="9" s="1"/>
  <c r="AC1148" i="9"/>
  <c r="AD1148" i="9" s="1"/>
  <c r="Z1148" i="9"/>
  <c r="AA1148" i="9" s="1"/>
  <c r="W1148" i="9"/>
  <c r="X1148" i="9" s="1"/>
  <c r="T1148" i="9"/>
  <c r="U1148" i="9" s="1"/>
  <c r="Q1148" i="9"/>
  <c r="R1148" i="9" s="1"/>
  <c r="N1148" i="9"/>
  <c r="O1148" i="9" s="1"/>
  <c r="AI1147" i="9"/>
  <c r="AJ1147" i="9" s="1"/>
  <c r="AF1147" i="9"/>
  <c r="AG1147" i="9" s="1"/>
  <c r="AC1147" i="9"/>
  <c r="AD1147" i="9" s="1"/>
  <c r="Z1147" i="9"/>
  <c r="AA1147" i="9" s="1"/>
  <c r="W1147" i="9"/>
  <c r="X1147" i="9" s="1"/>
  <c r="T1147" i="9"/>
  <c r="U1147" i="9" s="1"/>
  <c r="Q1147" i="9"/>
  <c r="R1147" i="9" s="1"/>
  <c r="N1147" i="9"/>
  <c r="O1147" i="9" s="1"/>
  <c r="AI1146" i="9"/>
  <c r="AJ1146" i="9" s="1"/>
  <c r="AF1146" i="9"/>
  <c r="AG1146" i="9" s="1"/>
  <c r="AC1146" i="9"/>
  <c r="AD1146" i="9" s="1"/>
  <c r="Z1146" i="9"/>
  <c r="AA1146" i="9" s="1"/>
  <c r="W1146" i="9"/>
  <c r="X1146" i="9" s="1"/>
  <c r="T1146" i="9"/>
  <c r="U1146" i="9" s="1"/>
  <c r="Q1146" i="9"/>
  <c r="R1146" i="9" s="1"/>
  <c r="N1146" i="9"/>
  <c r="O1146" i="9" s="1"/>
  <c r="AI1145" i="9"/>
  <c r="AJ1145" i="9" s="1"/>
  <c r="AF1145" i="9"/>
  <c r="AG1145" i="9" s="1"/>
  <c r="AC1145" i="9"/>
  <c r="AD1145" i="9" s="1"/>
  <c r="Z1145" i="9"/>
  <c r="AA1145" i="9" s="1"/>
  <c r="W1145" i="9"/>
  <c r="X1145" i="9" s="1"/>
  <c r="T1145" i="9"/>
  <c r="U1145" i="9" s="1"/>
  <c r="Q1145" i="9"/>
  <c r="R1145" i="9" s="1"/>
  <c r="N1145" i="9"/>
  <c r="O1145" i="9" s="1"/>
  <c r="AI1144" i="9"/>
  <c r="AJ1144" i="9" s="1"/>
  <c r="AF1144" i="9"/>
  <c r="AG1144" i="9" s="1"/>
  <c r="AC1144" i="9"/>
  <c r="AD1144" i="9" s="1"/>
  <c r="Z1144" i="9"/>
  <c r="AA1144" i="9" s="1"/>
  <c r="W1144" i="9"/>
  <c r="X1144" i="9" s="1"/>
  <c r="T1144" i="9"/>
  <c r="U1144" i="9" s="1"/>
  <c r="Q1144" i="9"/>
  <c r="R1144" i="9" s="1"/>
  <c r="N1144" i="9"/>
  <c r="O1144" i="9" s="1"/>
  <c r="AI1143" i="9"/>
  <c r="AJ1143" i="9" s="1"/>
  <c r="AF1143" i="9"/>
  <c r="AG1143" i="9" s="1"/>
  <c r="AC1143" i="9"/>
  <c r="AD1143" i="9" s="1"/>
  <c r="Z1143" i="9"/>
  <c r="AA1143" i="9" s="1"/>
  <c r="W1143" i="9"/>
  <c r="X1143" i="9" s="1"/>
  <c r="T1143" i="9"/>
  <c r="U1143" i="9" s="1"/>
  <c r="Q1143" i="9"/>
  <c r="R1143" i="9" s="1"/>
  <c r="N1143" i="9"/>
  <c r="O1143" i="9" s="1"/>
  <c r="AI1142" i="9"/>
  <c r="AJ1142" i="9" s="1"/>
  <c r="AF1142" i="9"/>
  <c r="AG1142" i="9" s="1"/>
  <c r="AC1142" i="9"/>
  <c r="AD1142" i="9" s="1"/>
  <c r="Z1142" i="9"/>
  <c r="AA1142" i="9" s="1"/>
  <c r="W1142" i="9"/>
  <c r="X1142" i="9" s="1"/>
  <c r="T1142" i="9"/>
  <c r="U1142" i="9" s="1"/>
  <c r="Q1142" i="9"/>
  <c r="R1142" i="9" s="1"/>
  <c r="N1142" i="9"/>
  <c r="O1142" i="9" s="1"/>
  <c r="AI1141" i="9"/>
  <c r="AJ1141" i="9" s="1"/>
  <c r="AF1141" i="9"/>
  <c r="AG1141" i="9" s="1"/>
  <c r="AC1141" i="9"/>
  <c r="AD1141" i="9" s="1"/>
  <c r="Z1141" i="9"/>
  <c r="AA1141" i="9" s="1"/>
  <c r="W1141" i="9"/>
  <c r="X1141" i="9" s="1"/>
  <c r="T1141" i="9"/>
  <c r="U1141" i="9" s="1"/>
  <c r="Q1141" i="9"/>
  <c r="R1141" i="9" s="1"/>
  <c r="N1141" i="9"/>
  <c r="O1141" i="9" s="1"/>
  <c r="AI1140" i="9"/>
  <c r="AJ1140" i="9" s="1"/>
  <c r="AF1140" i="9"/>
  <c r="AG1140" i="9" s="1"/>
  <c r="AC1140" i="9"/>
  <c r="AD1140" i="9" s="1"/>
  <c r="Z1140" i="9"/>
  <c r="AA1140" i="9" s="1"/>
  <c r="W1140" i="9"/>
  <c r="X1140" i="9" s="1"/>
  <c r="T1140" i="9"/>
  <c r="U1140" i="9" s="1"/>
  <c r="Q1140" i="9"/>
  <c r="R1140" i="9" s="1"/>
  <c r="N1140" i="9"/>
  <c r="O1140" i="9" s="1"/>
  <c r="AI1139" i="9"/>
  <c r="AJ1139" i="9" s="1"/>
  <c r="AF1139" i="9"/>
  <c r="AG1139" i="9" s="1"/>
  <c r="AC1139" i="9"/>
  <c r="AD1139" i="9" s="1"/>
  <c r="Z1139" i="9"/>
  <c r="AA1139" i="9" s="1"/>
  <c r="W1139" i="9"/>
  <c r="X1139" i="9" s="1"/>
  <c r="T1139" i="9"/>
  <c r="U1139" i="9" s="1"/>
  <c r="Q1139" i="9"/>
  <c r="R1139" i="9" s="1"/>
  <c r="N1139" i="9"/>
  <c r="O1139" i="9" s="1"/>
  <c r="AI1138" i="9"/>
  <c r="AJ1138" i="9" s="1"/>
  <c r="AF1138" i="9"/>
  <c r="AG1138" i="9" s="1"/>
  <c r="AC1138" i="9"/>
  <c r="AD1138" i="9" s="1"/>
  <c r="Z1138" i="9"/>
  <c r="AA1138" i="9" s="1"/>
  <c r="W1138" i="9"/>
  <c r="X1138" i="9" s="1"/>
  <c r="T1138" i="9"/>
  <c r="U1138" i="9" s="1"/>
  <c r="Q1138" i="9"/>
  <c r="R1138" i="9" s="1"/>
  <c r="N1138" i="9"/>
  <c r="O1138" i="9" s="1"/>
  <c r="AI1137" i="9"/>
  <c r="AJ1137" i="9" s="1"/>
  <c r="AF1137" i="9"/>
  <c r="AG1137" i="9" s="1"/>
  <c r="AC1137" i="9"/>
  <c r="AD1137" i="9" s="1"/>
  <c r="Z1137" i="9"/>
  <c r="AA1137" i="9" s="1"/>
  <c r="W1137" i="9"/>
  <c r="X1137" i="9" s="1"/>
  <c r="T1137" i="9"/>
  <c r="U1137" i="9" s="1"/>
  <c r="Q1137" i="9"/>
  <c r="R1137" i="9" s="1"/>
  <c r="N1137" i="9"/>
  <c r="O1137" i="9" s="1"/>
  <c r="AI1136" i="9"/>
  <c r="AJ1136" i="9" s="1"/>
  <c r="AF1136" i="9"/>
  <c r="AG1136" i="9" s="1"/>
  <c r="AC1136" i="9"/>
  <c r="AD1136" i="9" s="1"/>
  <c r="Z1136" i="9"/>
  <c r="AA1136" i="9" s="1"/>
  <c r="W1136" i="9"/>
  <c r="X1136" i="9" s="1"/>
  <c r="T1136" i="9"/>
  <c r="U1136" i="9" s="1"/>
  <c r="Q1136" i="9"/>
  <c r="R1136" i="9" s="1"/>
  <c r="N1136" i="9"/>
  <c r="O1136" i="9" s="1"/>
  <c r="AI1135" i="9"/>
  <c r="AJ1135" i="9" s="1"/>
  <c r="AF1135" i="9"/>
  <c r="AG1135" i="9" s="1"/>
  <c r="AC1135" i="9"/>
  <c r="AD1135" i="9" s="1"/>
  <c r="Z1135" i="9"/>
  <c r="AA1135" i="9" s="1"/>
  <c r="W1135" i="9"/>
  <c r="X1135" i="9" s="1"/>
  <c r="T1135" i="9"/>
  <c r="U1135" i="9" s="1"/>
  <c r="Q1135" i="9"/>
  <c r="R1135" i="9" s="1"/>
  <c r="N1135" i="9"/>
  <c r="O1135" i="9" s="1"/>
  <c r="AI1134" i="9"/>
  <c r="AJ1134" i="9" s="1"/>
  <c r="AF1134" i="9"/>
  <c r="AG1134" i="9" s="1"/>
  <c r="AC1134" i="9"/>
  <c r="AD1134" i="9" s="1"/>
  <c r="Z1134" i="9"/>
  <c r="AA1134" i="9" s="1"/>
  <c r="W1134" i="9"/>
  <c r="X1134" i="9" s="1"/>
  <c r="T1134" i="9"/>
  <c r="U1134" i="9" s="1"/>
  <c r="Q1134" i="9"/>
  <c r="R1134" i="9" s="1"/>
  <c r="N1134" i="9"/>
  <c r="O1134" i="9" s="1"/>
  <c r="AI1133" i="9"/>
  <c r="AJ1133" i="9" s="1"/>
  <c r="AF1133" i="9"/>
  <c r="AG1133" i="9" s="1"/>
  <c r="AC1133" i="9"/>
  <c r="AD1133" i="9" s="1"/>
  <c r="Z1133" i="9"/>
  <c r="AA1133" i="9" s="1"/>
  <c r="W1133" i="9"/>
  <c r="X1133" i="9" s="1"/>
  <c r="T1133" i="9"/>
  <c r="U1133" i="9" s="1"/>
  <c r="Q1133" i="9"/>
  <c r="R1133" i="9" s="1"/>
  <c r="N1133" i="9"/>
  <c r="O1133" i="9" s="1"/>
  <c r="AI1132" i="9"/>
  <c r="AJ1132" i="9" s="1"/>
  <c r="AF1132" i="9"/>
  <c r="AG1132" i="9" s="1"/>
  <c r="AC1132" i="9"/>
  <c r="AD1132" i="9" s="1"/>
  <c r="Z1132" i="9"/>
  <c r="AA1132" i="9" s="1"/>
  <c r="W1132" i="9"/>
  <c r="X1132" i="9" s="1"/>
  <c r="T1132" i="9"/>
  <c r="U1132" i="9" s="1"/>
  <c r="Q1132" i="9"/>
  <c r="R1132" i="9" s="1"/>
  <c r="N1132" i="9"/>
  <c r="O1132" i="9" s="1"/>
  <c r="AI1131" i="9"/>
  <c r="AJ1131" i="9" s="1"/>
  <c r="AF1131" i="9"/>
  <c r="AG1131" i="9" s="1"/>
  <c r="AC1131" i="9"/>
  <c r="AD1131" i="9" s="1"/>
  <c r="Z1131" i="9"/>
  <c r="AA1131" i="9" s="1"/>
  <c r="W1131" i="9"/>
  <c r="X1131" i="9" s="1"/>
  <c r="T1131" i="9"/>
  <c r="U1131" i="9" s="1"/>
  <c r="Q1131" i="9"/>
  <c r="R1131" i="9" s="1"/>
  <c r="N1131" i="9"/>
  <c r="O1131" i="9" s="1"/>
  <c r="AI1130" i="9"/>
  <c r="AJ1130" i="9" s="1"/>
  <c r="AF1130" i="9"/>
  <c r="AG1130" i="9" s="1"/>
  <c r="AC1130" i="9"/>
  <c r="AD1130" i="9" s="1"/>
  <c r="Z1130" i="9"/>
  <c r="AA1130" i="9" s="1"/>
  <c r="W1130" i="9"/>
  <c r="X1130" i="9" s="1"/>
  <c r="T1130" i="9"/>
  <c r="U1130" i="9" s="1"/>
  <c r="Q1130" i="9"/>
  <c r="R1130" i="9" s="1"/>
  <c r="N1130" i="9"/>
  <c r="O1130" i="9" s="1"/>
  <c r="AI1129" i="9"/>
  <c r="AJ1129" i="9" s="1"/>
  <c r="AF1129" i="9"/>
  <c r="AG1129" i="9" s="1"/>
  <c r="AC1129" i="9"/>
  <c r="AD1129" i="9" s="1"/>
  <c r="Z1129" i="9"/>
  <c r="AA1129" i="9" s="1"/>
  <c r="W1129" i="9"/>
  <c r="X1129" i="9" s="1"/>
  <c r="T1129" i="9"/>
  <c r="U1129" i="9" s="1"/>
  <c r="Q1129" i="9"/>
  <c r="R1129" i="9" s="1"/>
  <c r="N1129" i="9"/>
  <c r="O1129" i="9" s="1"/>
  <c r="AI1128" i="9"/>
  <c r="AJ1128" i="9" s="1"/>
  <c r="AF1128" i="9"/>
  <c r="AG1128" i="9" s="1"/>
  <c r="AC1128" i="9"/>
  <c r="AD1128" i="9" s="1"/>
  <c r="Z1128" i="9"/>
  <c r="AA1128" i="9" s="1"/>
  <c r="W1128" i="9"/>
  <c r="X1128" i="9" s="1"/>
  <c r="T1128" i="9"/>
  <c r="U1128" i="9" s="1"/>
  <c r="Q1128" i="9"/>
  <c r="R1128" i="9" s="1"/>
  <c r="N1128" i="9"/>
  <c r="O1128" i="9" s="1"/>
  <c r="AI1127" i="9"/>
  <c r="AJ1127" i="9" s="1"/>
  <c r="AF1127" i="9"/>
  <c r="AG1127" i="9" s="1"/>
  <c r="AC1127" i="9"/>
  <c r="AD1127" i="9" s="1"/>
  <c r="Z1127" i="9"/>
  <c r="AA1127" i="9" s="1"/>
  <c r="W1127" i="9"/>
  <c r="X1127" i="9" s="1"/>
  <c r="T1127" i="9"/>
  <c r="U1127" i="9" s="1"/>
  <c r="Q1127" i="9"/>
  <c r="R1127" i="9" s="1"/>
  <c r="N1127" i="9"/>
  <c r="O1127" i="9" s="1"/>
  <c r="AI1126" i="9"/>
  <c r="AJ1126" i="9" s="1"/>
  <c r="AF1126" i="9"/>
  <c r="AG1126" i="9" s="1"/>
  <c r="AC1126" i="9"/>
  <c r="AD1126" i="9" s="1"/>
  <c r="Z1126" i="9"/>
  <c r="AA1126" i="9" s="1"/>
  <c r="W1126" i="9"/>
  <c r="X1126" i="9" s="1"/>
  <c r="T1126" i="9"/>
  <c r="U1126" i="9" s="1"/>
  <c r="Q1126" i="9"/>
  <c r="R1126" i="9" s="1"/>
  <c r="N1126" i="9"/>
  <c r="O1126" i="9" s="1"/>
  <c r="AI1125" i="9"/>
  <c r="AJ1125" i="9" s="1"/>
  <c r="AF1125" i="9"/>
  <c r="AG1125" i="9" s="1"/>
  <c r="AC1125" i="9"/>
  <c r="AD1125" i="9" s="1"/>
  <c r="Z1125" i="9"/>
  <c r="AA1125" i="9" s="1"/>
  <c r="W1125" i="9"/>
  <c r="X1125" i="9" s="1"/>
  <c r="T1125" i="9"/>
  <c r="U1125" i="9" s="1"/>
  <c r="Q1125" i="9"/>
  <c r="R1125" i="9" s="1"/>
  <c r="N1125" i="9"/>
  <c r="O1125" i="9" s="1"/>
  <c r="AI1124" i="9"/>
  <c r="AJ1124" i="9" s="1"/>
  <c r="AF1124" i="9"/>
  <c r="AG1124" i="9" s="1"/>
  <c r="AC1124" i="9"/>
  <c r="AD1124" i="9" s="1"/>
  <c r="Z1124" i="9"/>
  <c r="AA1124" i="9" s="1"/>
  <c r="W1124" i="9"/>
  <c r="X1124" i="9" s="1"/>
  <c r="T1124" i="9"/>
  <c r="U1124" i="9" s="1"/>
  <c r="Q1124" i="9"/>
  <c r="R1124" i="9" s="1"/>
  <c r="N1124" i="9"/>
  <c r="O1124" i="9" s="1"/>
  <c r="AI1123" i="9"/>
  <c r="AJ1123" i="9" s="1"/>
  <c r="AF1123" i="9"/>
  <c r="AG1123" i="9" s="1"/>
  <c r="AC1123" i="9"/>
  <c r="AD1123" i="9" s="1"/>
  <c r="Z1123" i="9"/>
  <c r="AA1123" i="9" s="1"/>
  <c r="W1123" i="9"/>
  <c r="X1123" i="9" s="1"/>
  <c r="T1123" i="9"/>
  <c r="U1123" i="9" s="1"/>
  <c r="Q1123" i="9"/>
  <c r="R1123" i="9" s="1"/>
  <c r="N1123" i="9"/>
  <c r="O1123" i="9" s="1"/>
  <c r="AI1122" i="9"/>
  <c r="AJ1122" i="9" s="1"/>
  <c r="AF1122" i="9"/>
  <c r="AG1122" i="9" s="1"/>
  <c r="AC1122" i="9"/>
  <c r="AD1122" i="9" s="1"/>
  <c r="Z1122" i="9"/>
  <c r="AA1122" i="9" s="1"/>
  <c r="W1122" i="9"/>
  <c r="X1122" i="9" s="1"/>
  <c r="T1122" i="9"/>
  <c r="U1122" i="9" s="1"/>
  <c r="Q1122" i="9"/>
  <c r="R1122" i="9" s="1"/>
  <c r="N1122" i="9"/>
  <c r="O1122" i="9" s="1"/>
  <c r="AI1121" i="9"/>
  <c r="AJ1121" i="9" s="1"/>
  <c r="AF1121" i="9"/>
  <c r="AG1121" i="9" s="1"/>
  <c r="AC1121" i="9"/>
  <c r="AD1121" i="9" s="1"/>
  <c r="Z1121" i="9"/>
  <c r="AA1121" i="9" s="1"/>
  <c r="W1121" i="9"/>
  <c r="X1121" i="9" s="1"/>
  <c r="T1121" i="9"/>
  <c r="U1121" i="9" s="1"/>
  <c r="Q1121" i="9"/>
  <c r="R1121" i="9" s="1"/>
  <c r="N1121" i="9"/>
  <c r="O1121" i="9" s="1"/>
  <c r="AI1120" i="9"/>
  <c r="AJ1120" i="9" s="1"/>
  <c r="AF1120" i="9"/>
  <c r="AG1120" i="9" s="1"/>
  <c r="AC1120" i="9"/>
  <c r="AD1120" i="9" s="1"/>
  <c r="Z1120" i="9"/>
  <c r="AA1120" i="9" s="1"/>
  <c r="W1120" i="9"/>
  <c r="X1120" i="9" s="1"/>
  <c r="T1120" i="9"/>
  <c r="U1120" i="9" s="1"/>
  <c r="Q1120" i="9"/>
  <c r="R1120" i="9" s="1"/>
  <c r="N1120" i="9"/>
  <c r="O1120" i="9" s="1"/>
  <c r="AI1119" i="9"/>
  <c r="AJ1119" i="9" s="1"/>
  <c r="AF1119" i="9"/>
  <c r="AG1119" i="9" s="1"/>
  <c r="AC1119" i="9"/>
  <c r="AD1119" i="9" s="1"/>
  <c r="Z1119" i="9"/>
  <c r="AA1119" i="9" s="1"/>
  <c r="W1119" i="9"/>
  <c r="X1119" i="9" s="1"/>
  <c r="T1119" i="9"/>
  <c r="U1119" i="9" s="1"/>
  <c r="Q1119" i="9"/>
  <c r="R1119" i="9" s="1"/>
  <c r="N1119" i="9"/>
  <c r="O1119" i="9" s="1"/>
  <c r="AI1118" i="9"/>
  <c r="AJ1118" i="9" s="1"/>
  <c r="AF1118" i="9"/>
  <c r="AG1118" i="9" s="1"/>
  <c r="AC1118" i="9"/>
  <c r="AD1118" i="9" s="1"/>
  <c r="Z1118" i="9"/>
  <c r="AA1118" i="9" s="1"/>
  <c r="W1118" i="9"/>
  <c r="X1118" i="9" s="1"/>
  <c r="T1118" i="9"/>
  <c r="U1118" i="9" s="1"/>
  <c r="Q1118" i="9"/>
  <c r="R1118" i="9" s="1"/>
  <c r="N1118" i="9"/>
  <c r="O1118" i="9" s="1"/>
  <c r="AI1117" i="9"/>
  <c r="AJ1117" i="9" s="1"/>
  <c r="AF1117" i="9"/>
  <c r="AG1117" i="9" s="1"/>
  <c r="AC1117" i="9"/>
  <c r="AD1117" i="9" s="1"/>
  <c r="Z1117" i="9"/>
  <c r="AA1117" i="9" s="1"/>
  <c r="W1117" i="9"/>
  <c r="X1117" i="9" s="1"/>
  <c r="T1117" i="9"/>
  <c r="U1117" i="9" s="1"/>
  <c r="Q1117" i="9"/>
  <c r="R1117" i="9" s="1"/>
  <c r="N1117" i="9"/>
  <c r="O1117" i="9" s="1"/>
  <c r="AI1116" i="9"/>
  <c r="AJ1116" i="9" s="1"/>
  <c r="AF1116" i="9"/>
  <c r="AG1116" i="9" s="1"/>
  <c r="AC1116" i="9"/>
  <c r="AD1116" i="9" s="1"/>
  <c r="Z1116" i="9"/>
  <c r="AA1116" i="9" s="1"/>
  <c r="W1116" i="9"/>
  <c r="X1116" i="9" s="1"/>
  <c r="T1116" i="9"/>
  <c r="U1116" i="9" s="1"/>
  <c r="Q1116" i="9"/>
  <c r="R1116" i="9" s="1"/>
  <c r="N1116" i="9"/>
  <c r="O1116" i="9" s="1"/>
  <c r="AI1115" i="9"/>
  <c r="AJ1115" i="9" s="1"/>
  <c r="AF1115" i="9"/>
  <c r="AG1115" i="9" s="1"/>
  <c r="AC1115" i="9"/>
  <c r="AD1115" i="9" s="1"/>
  <c r="Z1115" i="9"/>
  <c r="AA1115" i="9" s="1"/>
  <c r="W1115" i="9"/>
  <c r="X1115" i="9" s="1"/>
  <c r="T1115" i="9"/>
  <c r="U1115" i="9" s="1"/>
  <c r="Q1115" i="9"/>
  <c r="R1115" i="9" s="1"/>
  <c r="N1115" i="9"/>
  <c r="O1115" i="9" s="1"/>
  <c r="AI1114" i="9"/>
  <c r="AJ1114" i="9" s="1"/>
  <c r="AF1114" i="9"/>
  <c r="AG1114" i="9" s="1"/>
  <c r="AC1114" i="9"/>
  <c r="AD1114" i="9" s="1"/>
  <c r="Z1114" i="9"/>
  <c r="AA1114" i="9" s="1"/>
  <c r="W1114" i="9"/>
  <c r="X1114" i="9" s="1"/>
  <c r="T1114" i="9"/>
  <c r="U1114" i="9" s="1"/>
  <c r="Q1114" i="9"/>
  <c r="R1114" i="9" s="1"/>
  <c r="N1114" i="9"/>
  <c r="O1114" i="9" s="1"/>
  <c r="AI1113" i="9"/>
  <c r="AJ1113" i="9" s="1"/>
  <c r="AF1113" i="9"/>
  <c r="AG1113" i="9" s="1"/>
  <c r="AC1113" i="9"/>
  <c r="AD1113" i="9" s="1"/>
  <c r="Z1113" i="9"/>
  <c r="AA1113" i="9" s="1"/>
  <c r="W1113" i="9"/>
  <c r="X1113" i="9" s="1"/>
  <c r="T1113" i="9"/>
  <c r="U1113" i="9" s="1"/>
  <c r="Q1113" i="9"/>
  <c r="R1113" i="9" s="1"/>
  <c r="N1113" i="9"/>
  <c r="O1113" i="9" s="1"/>
  <c r="AI1112" i="9"/>
  <c r="AJ1112" i="9" s="1"/>
  <c r="AF1112" i="9"/>
  <c r="AG1112" i="9" s="1"/>
  <c r="AC1112" i="9"/>
  <c r="AD1112" i="9" s="1"/>
  <c r="Z1112" i="9"/>
  <c r="AA1112" i="9" s="1"/>
  <c r="W1112" i="9"/>
  <c r="X1112" i="9" s="1"/>
  <c r="T1112" i="9"/>
  <c r="U1112" i="9" s="1"/>
  <c r="Q1112" i="9"/>
  <c r="R1112" i="9" s="1"/>
  <c r="N1112" i="9"/>
  <c r="O1112" i="9" s="1"/>
  <c r="AI1111" i="9"/>
  <c r="AJ1111" i="9" s="1"/>
  <c r="AF1111" i="9"/>
  <c r="AG1111" i="9" s="1"/>
  <c r="AC1111" i="9"/>
  <c r="AD1111" i="9" s="1"/>
  <c r="Z1111" i="9"/>
  <c r="AA1111" i="9" s="1"/>
  <c r="W1111" i="9"/>
  <c r="X1111" i="9" s="1"/>
  <c r="T1111" i="9"/>
  <c r="U1111" i="9" s="1"/>
  <c r="Q1111" i="9"/>
  <c r="R1111" i="9" s="1"/>
  <c r="N1111" i="9"/>
  <c r="O1111" i="9" s="1"/>
  <c r="AI1110" i="9"/>
  <c r="AJ1110" i="9" s="1"/>
  <c r="AF1110" i="9"/>
  <c r="AG1110" i="9" s="1"/>
  <c r="AC1110" i="9"/>
  <c r="AD1110" i="9" s="1"/>
  <c r="Z1110" i="9"/>
  <c r="AA1110" i="9" s="1"/>
  <c r="W1110" i="9"/>
  <c r="X1110" i="9" s="1"/>
  <c r="T1110" i="9"/>
  <c r="U1110" i="9" s="1"/>
  <c r="Q1110" i="9"/>
  <c r="R1110" i="9" s="1"/>
  <c r="N1110" i="9"/>
  <c r="O1110" i="9" s="1"/>
  <c r="AI1109" i="9"/>
  <c r="AJ1109" i="9" s="1"/>
  <c r="AF1109" i="9"/>
  <c r="AG1109" i="9" s="1"/>
  <c r="AC1109" i="9"/>
  <c r="AD1109" i="9" s="1"/>
  <c r="Z1109" i="9"/>
  <c r="AA1109" i="9" s="1"/>
  <c r="W1109" i="9"/>
  <c r="X1109" i="9" s="1"/>
  <c r="T1109" i="9"/>
  <c r="U1109" i="9" s="1"/>
  <c r="Q1109" i="9"/>
  <c r="R1109" i="9" s="1"/>
  <c r="N1109" i="9"/>
  <c r="O1109" i="9" s="1"/>
  <c r="AI1108" i="9"/>
  <c r="AJ1108" i="9" s="1"/>
  <c r="AF1108" i="9"/>
  <c r="AG1108" i="9" s="1"/>
  <c r="AC1108" i="9"/>
  <c r="AD1108" i="9" s="1"/>
  <c r="Z1108" i="9"/>
  <c r="AA1108" i="9" s="1"/>
  <c r="W1108" i="9"/>
  <c r="X1108" i="9" s="1"/>
  <c r="T1108" i="9"/>
  <c r="U1108" i="9" s="1"/>
  <c r="Q1108" i="9"/>
  <c r="R1108" i="9" s="1"/>
  <c r="N1108" i="9"/>
  <c r="O1108" i="9" s="1"/>
  <c r="AI1107" i="9"/>
  <c r="AJ1107" i="9" s="1"/>
  <c r="AF1107" i="9"/>
  <c r="AG1107" i="9" s="1"/>
  <c r="AC1107" i="9"/>
  <c r="AD1107" i="9" s="1"/>
  <c r="Z1107" i="9"/>
  <c r="AA1107" i="9" s="1"/>
  <c r="W1107" i="9"/>
  <c r="X1107" i="9" s="1"/>
  <c r="T1107" i="9"/>
  <c r="U1107" i="9" s="1"/>
  <c r="Q1107" i="9"/>
  <c r="R1107" i="9" s="1"/>
  <c r="N1107" i="9"/>
  <c r="O1107" i="9" s="1"/>
  <c r="AI1106" i="9"/>
  <c r="AJ1106" i="9" s="1"/>
  <c r="AF1106" i="9"/>
  <c r="AG1106" i="9" s="1"/>
  <c r="AC1106" i="9"/>
  <c r="AD1106" i="9" s="1"/>
  <c r="Z1106" i="9"/>
  <c r="AA1106" i="9" s="1"/>
  <c r="W1106" i="9"/>
  <c r="X1106" i="9" s="1"/>
  <c r="T1106" i="9"/>
  <c r="U1106" i="9" s="1"/>
  <c r="Q1106" i="9"/>
  <c r="R1106" i="9" s="1"/>
  <c r="N1106" i="9"/>
  <c r="O1106" i="9" s="1"/>
  <c r="AI1105" i="9"/>
  <c r="AJ1105" i="9" s="1"/>
  <c r="AF1105" i="9"/>
  <c r="AG1105" i="9" s="1"/>
  <c r="AC1105" i="9"/>
  <c r="AD1105" i="9" s="1"/>
  <c r="Z1105" i="9"/>
  <c r="AA1105" i="9" s="1"/>
  <c r="W1105" i="9"/>
  <c r="X1105" i="9" s="1"/>
  <c r="T1105" i="9"/>
  <c r="U1105" i="9" s="1"/>
  <c r="Q1105" i="9"/>
  <c r="R1105" i="9" s="1"/>
  <c r="N1105" i="9"/>
  <c r="O1105" i="9" s="1"/>
  <c r="AI1104" i="9"/>
  <c r="AJ1104" i="9" s="1"/>
  <c r="AF1104" i="9"/>
  <c r="AG1104" i="9" s="1"/>
  <c r="AC1104" i="9"/>
  <c r="AD1104" i="9" s="1"/>
  <c r="Z1104" i="9"/>
  <c r="AA1104" i="9" s="1"/>
  <c r="W1104" i="9"/>
  <c r="X1104" i="9" s="1"/>
  <c r="T1104" i="9"/>
  <c r="U1104" i="9" s="1"/>
  <c r="Q1104" i="9"/>
  <c r="R1104" i="9" s="1"/>
  <c r="N1104" i="9"/>
  <c r="O1104" i="9" s="1"/>
  <c r="AI1103" i="9"/>
  <c r="AJ1103" i="9" s="1"/>
  <c r="AF1103" i="9"/>
  <c r="AG1103" i="9" s="1"/>
  <c r="AC1103" i="9"/>
  <c r="AD1103" i="9" s="1"/>
  <c r="Z1103" i="9"/>
  <c r="AA1103" i="9" s="1"/>
  <c r="W1103" i="9"/>
  <c r="X1103" i="9" s="1"/>
  <c r="T1103" i="9"/>
  <c r="U1103" i="9" s="1"/>
  <c r="Q1103" i="9"/>
  <c r="R1103" i="9" s="1"/>
  <c r="N1103" i="9"/>
  <c r="O1103" i="9" s="1"/>
  <c r="AI1102" i="9"/>
  <c r="AJ1102" i="9" s="1"/>
  <c r="AF1102" i="9"/>
  <c r="AG1102" i="9" s="1"/>
  <c r="AC1102" i="9"/>
  <c r="AD1102" i="9" s="1"/>
  <c r="Z1102" i="9"/>
  <c r="AA1102" i="9" s="1"/>
  <c r="W1102" i="9"/>
  <c r="X1102" i="9" s="1"/>
  <c r="T1102" i="9"/>
  <c r="U1102" i="9" s="1"/>
  <c r="Q1102" i="9"/>
  <c r="R1102" i="9" s="1"/>
  <c r="N1102" i="9"/>
  <c r="O1102" i="9" s="1"/>
  <c r="AI1101" i="9"/>
  <c r="AJ1101" i="9" s="1"/>
  <c r="AF1101" i="9"/>
  <c r="AG1101" i="9" s="1"/>
  <c r="AC1101" i="9"/>
  <c r="AD1101" i="9" s="1"/>
  <c r="Z1101" i="9"/>
  <c r="AA1101" i="9" s="1"/>
  <c r="W1101" i="9"/>
  <c r="X1101" i="9" s="1"/>
  <c r="T1101" i="9"/>
  <c r="U1101" i="9" s="1"/>
  <c r="Q1101" i="9"/>
  <c r="R1101" i="9" s="1"/>
  <c r="N1101" i="9"/>
  <c r="O1101" i="9" s="1"/>
  <c r="AI1100" i="9"/>
  <c r="AJ1100" i="9" s="1"/>
  <c r="AF1100" i="9"/>
  <c r="AG1100" i="9" s="1"/>
  <c r="AC1100" i="9"/>
  <c r="AD1100" i="9" s="1"/>
  <c r="Z1100" i="9"/>
  <c r="AA1100" i="9" s="1"/>
  <c r="W1100" i="9"/>
  <c r="X1100" i="9" s="1"/>
  <c r="T1100" i="9"/>
  <c r="U1100" i="9" s="1"/>
  <c r="Q1100" i="9"/>
  <c r="R1100" i="9" s="1"/>
  <c r="N1100" i="9"/>
  <c r="O1100" i="9" s="1"/>
  <c r="AI1099" i="9"/>
  <c r="AJ1099" i="9" s="1"/>
  <c r="AF1099" i="9"/>
  <c r="AG1099" i="9" s="1"/>
  <c r="AC1099" i="9"/>
  <c r="AD1099" i="9" s="1"/>
  <c r="Z1099" i="9"/>
  <c r="AA1099" i="9" s="1"/>
  <c r="W1099" i="9"/>
  <c r="X1099" i="9" s="1"/>
  <c r="T1099" i="9"/>
  <c r="U1099" i="9" s="1"/>
  <c r="Q1099" i="9"/>
  <c r="R1099" i="9" s="1"/>
  <c r="N1099" i="9"/>
  <c r="O1099" i="9" s="1"/>
  <c r="AI1098" i="9"/>
  <c r="AJ1098" i="9" s="1"/>
  <c r="AF1098" i="9"/>
  <c r="AG1098" i="9" s="1"/>
  <c r="AC1098" i="9"/>
  <c r="AD1098" i="9" s="1"/>
  <c r="Z1098" i="9"/>
  <c r="AA1098" i="9" s="1"/>
  <c r="W1098" i="9"/>
  <c r="X1098" i="9" s="1"/>
  <c r="T1098" i="9"/>
  <c r="U1098" i="9" s="1"/>
  <c r="Q1098" i="9"/>
  <c r="R1098" i="9" s="1"/>
  <c r="N1098" i="9"/>
  <c r="O1098" i="9" s="1"/>
  <c r="AI1097" i="9"/>
  <c r="AJ1097" i="9" s="1"/>
  <c r="AF1097" i="9"/>
  <c r="AG1097" i="9" s="1"/>
  <c r="AC1097" i="9"/>
  <c r="AD1097" i="9" s="1"/>
  <c r="Z1097" i="9"/>
  <c r="AA1097" i="9" s="1"/>
  <c r="W1097" i="9"/>
  <c r="X1097" i="9" s="1"/>
  <c r="T1097" i="9"/>
  <c r="U1097" i="9" s="1"/>
  <c r="Q1097" i="9"/>
  <c r="R1097" i="9" s="1"/>
  <c r="N1097" i="9"/>
  <c r="O1097" i="9" s="1"/>
  <c r="AI1096" i="9"/>
  <c r="AJ1096" i="9" s="1"/>
  <c r="AF1096" i="9"/>
  <c r="AG1096" i="9" s="1"/>
  <c r="AC1096" i="9"/>
  <c r="AD1096" i="9" s="1"/>
  <c r="Z1096" i="9"/>
  <c r="AA1096" i="9" s="1"/>
  <c r="W1096" i="9"/>
  <c r="X1096" i="9" s="1"/>
  <c r="T1096" i="9"/>
  <c r="U1096" i="9" s="1"/>
  <c r="Q1096" i="9"/>
  <c r="R1096" i="9" s="1"/>
  <c r="N1096" i="9"/>
  <c r="O1096" i="9" s="1"/>
  <c r="AI1095" i="9"/>
  <c r="AJ1095" i="9" s="1"/>
  <c r="AF1095" i="9"/>
  <c r="AG1095" i="9" s="1"/>
  <c r="AC1095" i="9"/>
  <c r="AD1095" i="9" s="1"/>
  <c r="Z1095" i="9"/>
  <c r="AA1095" i="9" s="1"/>
  <c r="W1095" i="9"/>
  <c r="X1095" i="9" s="1"/>
  <c r="T1095" i="9"/>
  <c r="U1095" i="9" s="1"/>
  <c r="Q1095" i="9"/>
  <c r="R1095" i="9" s="1"/>
  <c r="N1095" i="9"/>
  <c r="O1095" i="9" s="1"/>
  <c r="AI1094" i="9"/>
  <c r="AJ1094" i="9" s="1"/>
  <c r="AF1094" i="9"/>
  <c r="AG1094" i="9" s="1"/>
  <c r="AC1094" i="9"/>
  <c r="AD1094" i="9" s="1"/>
  <c r="Z1094" i="9"/>
  <c r="AA1094" i="9" s="1"/>
  <c r="W1094" i="9"/>
  <c r="X1094" i="9" s="1"/>
  <c r="T1094" i="9"/>
  <c r="U1094" i="9" s="1"/>
  <c r="Q1094" i="9"/>
  <c r="R1094" i="9" s="1"/>
  <c r="N1094" i="9"/>
  <c r="O1094" i="9" s="1"/>
  <c r="AI1093" i="9"/>
  <c r="AJ1093" i="9" s="1"/>
  <c r="AF1093" i="9"/>
  <c r="AG1093" i="9" s="1"/>
  <c r="AC1093" i="9"/>
  <c r="AD1093" i="9" s="1"/>
  <c r="Z1093" i="9"/>
  <c r="AA1093" i="9" s="1"/>
  <c r="W1093" i="9"/>
  <c r="X1093" i="9" s="1"/>
  <c r="T1093" i="9"/>
  <c r="U1093" i="9" s="1"/>
  <c r="Q1093" i="9"/>
  <c r="R1093" i="9" s="1"/>
  <c r="N1093" i="9"/>
  <c r="O1093" i="9" s="1"/>
  <c r="AI1092" i="9"/>
  <c r="AJ1092" i="9" s="1"/>
  <c r="AF1092" i="9"/>
  <c r="AG1092" i="9" s="1"/>
  <c r="AC1092" i="9"/>
  <c r="AD1092" i="9" s="1"/>
  <c r="Z1092" i="9"/>
  <c r="AA1092" i="9" s="1"/>
  <c r="W1092" i="9"/>
  <c r="X1092" i="9" s="1"/>
  <c r="T1092" i="9"/>
  <c r="U1092" i="9" s="1"/>
  <c r="Q1092" i="9"/>
  <c r="R1092" i="9" s="1"/>
  <c r="N1092" i="9"/>
  <c r="O1092" i="9" s="1"/>
  <c r="AI1091" i="9"/>
  <c r="AJ1091" i="9" s="1"/>
  <c r="AF1091" i="9"/>
  <c r="AG1091" i="9" s="1"/>
  <c r="AC1091" i="9"/>
  <c r="AD1091" i="9" s="1"/>
  <c r="Z1091" i="9"/>
  <c r="AA1091" i="9" s="1"/>
  <c r="W1091" i="9"/>
  <c r="X1091" i="9" s="1"/>
  <c r="T1091" i="9"/>
  <c r="U1091" i="9" s="1"/>
  <c r="Q1091" i="9"/>
  <c r="R1091" i="9" s="1"/>
  <c r="N1091" i="9"/>
  <c r="O1091" i="9" s="1"/>
  <c r="AI1090" i="9"/>
  <c r="AJ1090" i="9" s="1"/>
  <c r="AF1090" i="9"/>
  <c r="AG1090" i="9" s="1"/>
  <c r="AC1090" i="9"/>
  <c r="AD1090" i="9" s="1"/>
  <c r="Z1090" i="9"/>
  <c r="AA1090" i="9" s="1"/>
  <c r="W1090" i="9"/>
  <c r="X1090" i="9" s="1"/>
  <c r="T1090" i="9"/>
  <c r="U1090" i="9" s="1"/>
  <c r="Q1090" i="9"/>
  <c r="R1090" i="9" s="1"/>
  <c r="N1090" i="9"/>
  <c r="O1090" i="9" s="1"/>
  <c r="AI1089" i="9"/>
  <c r="AJ1089" i="9" s="1"/>
  <c r="AF1089" i="9"/>
  <c r="AG1089" i="9" s="1"/>
  <c r="AC1089" i="9"/>
  <c r="AD1089" i="9" s="1"/>
  <c r="Z1089" i="9"/>
  <c r="AA1089" i="9" s="1"/>
  <c r="W1089" i="9"/>
  <c r="X1089" i="9" s="1"/>
  <c r="T1089" i="9"/>
  <c r="U1089" i="9" s="1"/>
  <c r="Q1089" i="9"/>
  <c r="R1089" i="9" s="1"/>
  <c r="N1089" i="9"/>
  <c r="O1089" i="9" s="1"/>
  <c r="AI1088" i="9"/>
  <c r="AJ1088" i="9" s="1"/>
  <c r="AF1088" i="9"/>
  <c r="AG1088" i="9" s="1"/>
  <c r="AC1088" i="9"/>
  <c r="AD1088" i="9" s="1"/>
  <c r="Z1088" i="9"/>
  <c r="AA1088" i="9" s="1"/>
  <c r="W1088" i="9"/>
  <c r="X1088" i="9" s="1"/>
  <c r="T1088" i="9"/>
  <c r="U1088" i="9" s="1"/>
  <c r="Q1088" i="9"/>
  <c r="R1088" i="9" s="1"/>
  <c r="N1088" i="9"/>
  <c r="O1088" i="9" s="1"/>
  <c r="AI1087" i="9"/>
  <c r="AJ1087" i="9" s="1"/>
  <c r="AF1087" i="9"/>
  <c r="AG1087" i="9" s="1"/>
  <c r="AC1087" i="9"/>
  <c r="AD1087" i="9" s="1"/>
  <c r="Z1087" i="9"/>
  <c r="AA1087" i="9" s="1"/>
  <c r="W1087" i="9"/>
  <c r="X1087" i="9" s="1"/>
  <c r="T1087" i="9"/>
  <c r="U1087" i="9" s="1"/>
  <c r="Q1087" i="9"/>
  <c r="R1087" i="9" s="1"/>
  <c r="N1087" i="9"/>
  <c r="O1087" i="9" s="1"/>
  <c r="AI1086" i="9"/>
  <c r="AJ1086" i="9" s="1"/>
  <c r="AF1086" i="9"/>
  <c r="AG1086" i="9" s="1"/>
  <c r="AC1086" i="9"/>
  <c r="AD1086" i="9" s="1"/>
  <c r="Z1086" i="9"/>
  <c r="AA1086" i="9" s="1"/>
  <c r="W1086" i="9"/>
  <c r="X1086" i="9" s="1"/>
  <c r="T1086" i="9"/>
  <c r="U1086" i="9" s="1"/>
  <c r="Q1086" i="9"/>
  <c r="R1086" i="9" s="1"/>
  <c r="N1086" i="9"/>
  <c r="O1086" i="9" s="1"/>
  <c r="AI1085" i="9"/>
  <c r="AJ1085" i="9" s="1"/>
  <c r="AF1085" i="9"/>
  <c r="AG1085" i="9" s="1"/>
  <c r="AC1085" i="9"/>
  <c r="AD1085" i="9" s="1"/>
  <c r="Z1085" i="9"/>
  <c r="AA1085" i="9" s="1"/>
  <c r="W1085" i="9"/>
  <c r="X1085" i="9" s="1"/>
  <c r="T1085" i="9"/>
  <c r="U1085" i="9" s="1"/>
  <c r="Q1085" i="9"/>
  <c r="R1085" i="9" s="1"/>
  <c r="N1085" i="9"/>
  <c r="O1085" i="9" s="1"/>
  <c r="AI1084" i="9"/>
  <c r="AJ1084" i="9" s="1"/>
  <c r="AF1084" i="9"/>
  <c r="AG1084" i="9" s="1"/>
  <c r="AC1084" i="9"/>
  <c r="AD1084" i="9" s="1"/>
  <c r="Z1084" i="9"/>
  <c r="AA1084" i="9" s="1"/>
  <c r="W1084" i="9"/>
  <c r="X1084" i="9" s="1"/>
  <c r="T1084" i="9"/>
  <c r="U1084" i="9" s="1"/>
  <c r="Q1084" i="9"/>
  <c r="R1084" i="9" s="1"/>
  <c r="N1084" i="9"/>
  <c r="O1084" i="9" s="1"/>
  <c r="AI1083" i="9"/>
  <c r="AJ1083" i="9" s="1"/>
  <c r="AF1083" i="9"/>
  <c r="AG1083" i="9" s="1"/>
  <c r="AC1083" i="9"/>
  <c r="AD1083" i="9" s="1"/>
  <c r="Z1083" i="9"/>
  <c r="AA1083" i="9" s="1"/>
  <c r="W1083" i="9"/>
  <c r="X1083" i="9" s="1"/>
  <c r="T1083" i="9"/>
  <c r="U1083" i="9" s="1"/>
  <c r="Q1083" i="9"/>
  <c r="R1083" i="9" s="1"/>
  <c r="N1083" i="9"/>
  <c r="O1083" i="9" s="1"/>
  <c r="AI1082" i="9"/>
  <c r="AJ1082" i="9" s="1"/>
  <c r="AF1082" i="9"/>
  <c r="AG1082" i="9" s="1"/>
  <c r="AC1082" i="9"/>
  <c r="AD1082" i="9" s="1"/>
  <c r="Z1082" i="9"/>
  <c r="AA1082" i="9" s="1"/>
  <c r="W1082" i="9"/>
  <c r="X1082" i="9" s="1"/>
  <c r="T1082" i="9"/>
  <c r="U1082" i="9" s="1"/>
  <c r="Q1082" i="9"/>
  <c r="R1082" i="9" s="1"/>
  <c r="N1082" i="9"/>
  <c r="O1082" i="9" s="1"/>
  <c r="AI1081" i="9"/>
  <c r="AJ1081" i="9" s="1"/>
  <c r="AF1081" i="9"/>
  <c r="AG1081" i="9" s="1"/>
  <c r="AC1081" i="9"/>
  <c r="AD1081" i="9" s="1"/>
  <c r="Z1081" i="9"/>
  <c r="AA1081" i="9" s="1"/>
  <c r="W1081" i="9"/>
  <c r="X1081" i="9" s="1"/>
  <c r="T1081" i="9"/>
  <c r="U1081" i="9" s="1"/>
  <c r="Q1081" i="9"/>
  <c r="R1081" i="9" s="1"/>
  <c r="N1081" i="9"/>
  <c r="O1081" i="9" s="1"/>
  <c r="AI1080" i="9"/>
  <c r="AJ1080" i="9" s="1"/>
  <c r="AF1080" i="9"/>
  <c r="AG1080" i="9" s="1"/>
  <c r="AC1080" i="9"/>
  <c r="AD1080" i="9" s="1"/>
  <c r="Z1080" i="9"/>
  <c r="AA1080" i="9" s="1"/>
  <c r="W1080" i="9"/>
  <c r="X1080" i="9" s="1"/>
  <c r="T1080" i="9"/>
  <c r="U1080" i="9" s="1"/>
  <c r="Q1080" i="9"/>
  <c r="R1080" i="9" s="1"/>
  <c r="N1080" i="9"/>
  <c r="O1080" i="9" s="1"/>
  <c r="AI1079" i="9"/>
  <c r="AJ1079" i="9" s="1"/>
  <c r="AF1079" i="9"/>
  <c r="AG1079" i="9" s="1"/>
  <c r="AC1079" i="9"/>
  <c r="AD1079" i="9" s="1"/>
  <c r="Z1079" i="9"/>
  <c r="AA1079" i="9" s="1"/>
  <c r="W1079" i="9"/>
  <c r="X1079" i="9" s="1"/>
  <c r="T1079" i="9"/>
  <c r="U1079" i="9" s="1"/>
  <c r="Q1079" i="9"/>
  <c r="R1079" i="9" s="1"/>
  <c r="N1079" i="9"/>
  <c r="O1079" i="9" s="1"/>
  <c r="AI1078" i="9"/>
  <c r="AJ1078" i="9" s="1"/>
  <c r="AF1078" i="9"/>
  <c r="AG1078" i="9" s="1"/>
  <c r="AC1078" i="9"/>
  <c r="AD1078" i="9" s="1"/>
  <c r="Z1078" i="9"/>
  <c r="AA1078" i="9" s="1"/>
  <c r="W1078" i="9"/>
  <c r="X1078" i="9" s="1"/>
  <c r="T1078" i="9"/>
  <c r="U1078" i="9" s="1"/>
  <c r="Q1078" i="9"/>
  <c r="R1078" i="9" s="1"/>
  <c r="N1078" i="9"/>
  <c r="O1078" i="9" s="1"/>
  <c r="AI1077" i="9"/>
  <c r="AJ1077" i="9" s="1"/>
  <c r="AF1077" i="9"/>
  <c r="AG1077" i="9" s="1"/>
  <c r="AC1077" i="9"/>
  <c r="AD1077" i="9" s="1"/>
  <c r="Z1077" i="9"/>
  <c r="AA1077" i="9" s="1"/>
  <c r="W1077" i="9"/>
  <c r="X1077" i="9" s="1"/>
  <c r="T1077" i="9"/>
  <c r="U1077" i="9" s="1"/>
  <c r="Q1077" i="9"/>
  <c r="R1077" i="9" s="1"/>
  <c r="N1077" i="9"/>
  <c r="O1077" i="9" s="1"/>
  <c r="AI1076" i="9"/>
  <c r="AJ1076" i="9" s="1"/>
  <c r="AF1076" i="9"/>
  <c r="AG1076" i="9" s="1"/>
  <c r="AC1076" i="9"/>
  <c r="AD1076" i="9" s="1"/>
  <c r="Z1076" i="9"/>
  <c r="AA1076" i="9" s="1"/>
  <c r="W1076" i="9"/>
  <c r="X1076" i="9" s="1"/>
  <c r="T1076" i="9"/>
  <c r="U1076" i="9" s="1"/>
  <c r="Q1076" i="9"/>
  <c r="R1076" i="9" s="1"/>
  <c r="N1076" i="9"/>
  <c r="O1076" i="9" s="1"/>
  <c r="AI1075" i="9"/>
  <c r="AJ1075" i="9" s="1"/>
  <c r="AF1075" i="9"/>
  <c r="AG1075" i="9" s="1"/>
  <c r="AC1075" i="9"/>
  <c r="AD1075" i="9" s="1"/>
  <c r="Z1075" i="9"/>
  <c r="AA1075" i="9" s="1"/>
  <c r="W1075" i="9"/>
  <c r="X1075" i="9" s="1"/>
  <c r="T1075" i="9"/>
  <c r="U1075" i="9" s="1"/>
  <c r="Q1075" i="9"/>
  <c r="R1075" i="9" s="1"/>
  <c r="N1075" i="9"/>
  <c r="O1075" i="9" s="1"/>
  <c r="AJ1074" i="9"/>
  <c r="AF1074" i="9"/>
  <c r="AG1074" i="9" s="1"/>
  <c r="AD1074" i="9"/>
  <c r="Z1074" i="9"/>
  <c r="AA1074" i="9" s="1"/>
  <c r="X1074" i="9"/>
  <c r="T1074" i="9"/>
  <c r="U1074" i="9" s="1"/>
  <c r="R1074" i="9"/>
  <c r="N1074" i="9"/>
  <c r="O1074" i="9" s="1"/>
  <c r="AI1072" i="9"/>
  <c r="AJ1072" i="9" s="1"/>
  <c r="AF1072" i="9"/>
  <c r="AG1072" i="9" s="1"/>
  <c r="AC1072" i="9"/>
  <c r="AD1072" i="9" s="1"/>
  <c r="Z1072" i="9"/>
  <c r="AA1072" i="9" s="1"/>
  <c r="W1072" i="9"/>
  <c r="X1072" i="9" s="1"/>
  <c r="T1072" i="9"/>
  <c r="U1072" i="9" s="1"/>
  <c r="Q1072" i="9"/>
  <c r="R1072" i="9" s="1"/>
  <c r="N1072" i="9"/>
  <c r="O1072" i="9" s="1"/>
  <c r="AI1071" i="9"/>
  <c r="AJ1071" i="9" s="1"/>
  <c r="AF1071" i="9"/>
  <c r="AG1071" i="9" s="1"/>
  <c r="AC1071" i="9"/>
  <c r="AD1071" i="9" s="1"/>
  <c r="Z1071" i="9"/>
  <c r="AA1071" i="9" s="1"/>
  <c r="W1071" i="9"/>
  <c r="X1071" i="9" s="1"/>
  <c r="T1071" i="9"/>
  <c r="U1071" i="9" s="1"/>
  <c r="Q1071" i="9"/>
  <c r="R1071" i="9" s="1"/>
  <c r="N1071" i="9"/>
  <c r="O1071" i="9" s="1"/>
  <c r="AI1070" i="9"/>
  <c r="AJ1070" i="9" s="1"/>
  <c r="AF1070" i="9"/>
  <c r="AG1070" i="9" s="1"/>
  <c r="AC1070" i="9"/>
  <c r="AD1070" i="9" s="1"/>
  <c r="Z1070" i="9"/>
  <c r="AA1070" i="9" s="1"/>
  <c r="W1070" i="9"/>
  <c r="X1070" i="9" s="1"/>
  <c r="T1070" i="9"/>
  <c r="U1070" i="9" s="1"/>
  <c r="Q1070" i="9"/>
  <c r="R1070" i="9" s="1"/>
  <c r="N1070" i="9"/>
  <c r="O1070" i="9" s="1"/>
  <c r="AI1069" i="9"/>
  <c r="AJ1069" i="9" s="1"/>
  <c r="AF1069" i="9"/>
  <c r="AG1069" i="9" s="1"/>
  <c r="AC1069" i="9"/>
  <c r="AD1069" i="9" s="1"/>
  <c r="Z1069" i="9"/>
  <c r="AA1069" i="9" s="1"/>
  <c r="W1069" i="9"/>
  <c r="X1069" i="9" s="1"/>
  <c r="T1069" i="9"/>
  <c r="U1069" i="9" s="1"/>
  <c r="Q1069" i="9"/>
  <c r="R1069" i="9" s="1"/>
  <c r="N1069" i="9"/>
  <c r="O1069" i="9" s="1"/>
  <c r="AI1068" i="9"/>
  <c r="AJ1068" i="9" s="1"/>
  <c r="AF1068" i="9"/>
  <c r="AG1068" i="9" s="1"/>
  <c r="AC1068" i="9"/>
  <c r="AD1068" i="9" s="1"/>
  <c r="Z1068" i="9"/>
  <c r="AA1068" i="9" s="1"/>
  <c r="W1068" i="9"/>
  <c r="X1068" i="9" s="1"/>
  <c r="T1068" i="9"/>
  <c r="U1068" i="9" s="1"/>
  <c r="Q1068" i="9"/>
  <c r="R1068" i="9" s="1"/>
  <c r="N1068" i="9"/>
  <c r="O1068" i="9" s="1"/>
  <c r="AI1067" i="9"/>
  <c r="AJ1067" i="9" s="1"/>
  <c r="AF1067" i="9"/>
  <c r="AG1067" i="9" s="1"/>
  <c r="AC1067" i="9"/>
  <c r="AD1067" i="9" s="1"/>
  <c r="Z1067" i="9"/>
  <c r="AA1067" i="9" s="1"/>
  <c r="W1067" i="9"/>
  <c r="X1067" i="9" s="1"/>
  <c r="T1067" i="9"/>
  <c r="U1067" i="9" s="1"/>
  <c r="Q1067" i="9"/>
  <c r="R1067" i="9" s="1"/>
  <c r="N1067" i="9"/>
  <c r="O1067" i="9" s="1"/>
  <c r="AI1066" i="9"/>
  <c r="AJ1066" i="9" s="1"/>
  <c r="AF1066" i="9"/>
  <c r="AG1066" i="9" s="1"/>
  <c r="AC1066" i="9"/>
  <c r="AD1066" i="9" s="1"/>
  <c r="Z1066" i="9"/>
  <c r="AA1066" i="9" s="1"/>
  <c r="W1066" i="9"/>
  <c r="X1066" i="9" s="1"/>
  <c r="T1066" i="9"/>
  <c r="U1066" i="9" s="1"/>
  <c r="Q1066" i="9"/>
  <c r="R1066" i="9" s="1"/>
  <c r="N1066" i="9"/>
  <c r="O1066" i="9" s="1"/>
  <c r="AI1065" i="9"/>
  <c r="AJ1065" i="9" s="1"/>
  <c r="AF1065" i="9"/>
  <c r="AG1065" i="9" s="1"/>
  <c r="AC1065" i="9"/>
  <c r="AD1065" i="9" s="1"/>
  <c r="Z1065" i="9"/>
  <c r="AA1065" i="9" s="1"/>
  <c r="W1065" i="9"/>
  <c r="X1065" i="9" s="1"/>
  <c r="T1065" i="9"/>
  <c r="U1065" i="9" s="1"/>
  <c r="Q1065" i="9"/>
  <c r="R1065" i="9" s="1"/>
  <c r="N1065" i="9"/>
  <c r="O1065" i="9" s="1"/>
  <c r="AI1064" i="9"/>
  <c r="AJ1064" i="9" s="1"/>
  <c r="AF1064" i="9"/>
  <c r="AG1064" i="9" s="1"/>
  <c r="AC1064" i="9"/>
  <c r="AD1064" i="9" s="1"/>
  <c r="Z1064" i="9"/>
  <c r="AA1064" i="9" s="1"/>
  <c r="W1064" i="9"/>
  <c r="X1064" i="9" s="1"/>
  <c r="T1064" i="9"/>
  <c r="U1064" i="9" s="1"/>
  <c r="Q1064" i="9"/>
  <c r="R1064" i="9" s="1"/>
  <c r="N1064" i="9"/>
  <c r="O1064" i="9" s="1"/>
  <c r="AI1063" i="9"/>
  <c r="AJ1063" i="9" s="1"/>
  <c r="AF1063" i="9"/>
  <c r="AG1063" i="9" s="1"/>
  <c r="AC1063" i="9"/>
  <c r="AD1063" i="9" s="1"/>
  <c r="Z1063" i="9"/>
  <c r="AA1063" i="9" s="1"/>
  <c r="W1063" i="9"/>
  <c r="X1063" i="9" s="1"/>
  <c r="T1063" i="9"/>
  <c r="U1063" i="9" s="1"/>
  <c r="Q1063" i="9"/>
  <c r="R1063" i="9" s="1"/>
  <c r="N1063" i="9"/>
  <c r="O1063" i="9" s="1"/>
  <c r="AI1062" i="9"/>
  <c r="AJ1062" i="9" s="1"/>
  <c r="AF1062" i="9"/>
  <c r="AG1062" i="9" s="1"/>
  <c r="AC1062" i="9"/>
  <c r="AD1062" i="9" s="1"/>
  <c r="Z1062" i="9"/>
  <c r="AA1062" i="9" s="1"/>
  <c r="W1062" i="9"/>
  <c r="X1062" i="9" s="1"/>
  <c r="T1062" i="9"/>
  <c r="U1062" i="9" s="1"/>
  <c r="Q1062" i="9"/>
  <c r="R1062" i="9" s="1"/>
  <c r="N1062" i="9"/>
  <c r="O1062" i="9" s="1"/>
  <c r="AI1061" i="9"/>
  <c r="AJ1061" i="9" s="1"/>
  <c r="AF1061" i="9"/>
  <c r="AG1061" i="9" s="1"/>
  <c r="AC1061" i="9"/>
  <c r="AD1061" i="9" s="1"/>
  <c r="Z1061" i="9"/>
  <c r="AA1061" i="9" s="1"/>
  <c r="W1061" i="9"/>
  <c r="X1061" i="9" s="1"/>
  <c r="T1061" i="9"/>
  <c r="U1061" i="9" s="1"/>
  <c r="Q1061" i="9"/>
  <c r="R1061" i="9" s="1"/>
  <c r="N1061" i="9"/>
  <c r="O1061" i="9" s="1"/>
  <c r="AI1060" i="9"/>
  <c r="AJ1060" i="9" s="1"/>
  <c r="AF1060" i="9"/>
  <c r="AG1060" i="9" s="1"/>
  <c r="AC1060" i="9"/>
  <c r="AD1060" i="9" s="1"/>
  <c r="Z1060" i="9"/>
  <c r="AA1060" i="9" s="1"/>
  <c r="W1060" i="9"/>
  <c r="X1060" i="9" s="1"/>
  <c r="T1060" i="9"/>
  <c r="U1060" i="9" s="1"/>
  <c r="Q1060" i="9"/>
  <c r="R1060" i="9" s="1"/>
  <c r="N1060" i="9"/>
  <c r="O1060" i="9" s="1"/>
  <c r="AI1059" i="9"/>
  <c r="AJ1059" i="9" s="1"/>
  <c r="AF1059" i="9"/>
  <c r="AG1059" i="9" s="1"/>
  <c r="AC1059" i="9"/>
  <c r="AD1059" i="9" s="1"/>
  <c r="Z1059" i="9"/>
  <c r="AA1059" i="9" s="1"/>
  <c r="W1059" i="9"/>
  <c r="X1059" i="9" s="1"/>
  <c r="T1059" i="9"/>
  <c r="U1059" i="9" s="1"/>
  <c r="Q1059" i="9"/>
  <c r="R1059" i="9" s="1"/>
  <c r="N1059" i="9"/>
  <c r="O1059" i="9" s="1"/>
  <c r="AI1058" i="9"/>
  <c r="AJ1058" i="9" s="1"/>
  <c r="AF1058" i="9"/>
  <c r="AG1058" i="9" s="1"/>
  <c r="AC1058" i="9"/>
  <c r="AD1058" i="9" s="1"/>
  <c r="Z1058" i="9"/>
  <c r="AA1058" i="9" s="1"/>
  <c r="W1058" i="9"/>
  <c r="X1058" i="9" s="1"/>
  <c r="T1058" i="9"/>
  <c r="U1058" i="9" s="1"/>
  <c r="Q1058" i="9"/>
  <c r="R1058" i="9" s="1"/>
  <c r="N1058" i="9"/>
  <c r="O1058" i="9" s="1"/>
  <c r="AI1057" i="9"/>
  <c r="AJ1057" i="9" s="1"/>
  <c r="AF1057" i="9"/>
  <c r="AG1057" i="9" s="1"/>
  <c r="AC1057" i="9"/>
  <c r="AD1057" i="9" s="1"/>
  <c r="Z1057" i="9"/>
  <c r="AA1057" i="9" s="1"/>
  <c r="W1057" i="9"/>
  <c r="X1057" i="9" s="1"/>
  <c r="T1057" i="9"/>
  <c r="U1057" i="9" s="1"/>
  <c r="Q1057" i="9"/>
  <c r="R1057" i="9" s="1"/>
  <c r="N1057" i="9"/>
  <c r="O1057" i="9" s="1"/>
  <c r="AI1056" i="9"/>
  <c r="AJ1056" i="9" s="1"/>
  <c r="AF1056" i="9"/>
  <c r="AG1056" i="9" s="1"/>
  <c r="AC1056" i="9"/>
  <c r="AD1056" i="9" s="1"/>
  <c r="Z1056" i="9"/>
  <c r="AA1056" i="9" s="1"/>
  <c r="W1056" i="9"/>
  <c r="X1056" i="9" s="1"/>
  <c r="T1056" i="9"/>
  <c r="U1056" i="9" s="1"/>
  <c r="Q1056" i="9"/>
  <c r="R1056" i="9" s="1"/>
  <c r="N1056" i="9"/>
  <c r="O1056" i="9" s="1"/>
  <c r="AI1055" i="9"/>
  <c r="AJ1055" i="9" s="1"/>
  <c r="AF1055" i="9"/>
  <c r="AG1055" i="9" s="1"/>
  <c r="AC1055" i="9"/>
  <c r="AD1055" i="9" s="1"/>
  <c r="Z1055" i="9"/>
  <c r="AA1055" i="9" s="1"/>
  <c r="W1055" i="9"/>
  <c r="X1055" i="9" s="1"/>
  <c r="T1055" i="9"/>
  <c r="U1055" i="9" s="1"/>
  <c r="Q1055" i="9"/>
  <c r="R1055" i="9" s="1"/>
  <c r="N1055" i="9"/>
  <c r="O1055" i="9" s="1"/>
  <c r="AI1054" i="9"/>
  <c r="AJ1054" i="9" s="1"/>
  <c r="AF1054" i="9"/>
  <c r="AG1054" i="9" s="1"/>
  <c r="AC1054" i="9"/>
  <c r="AD1054" i="9" s="1"/>
  <c r="Z1054" i="9"/>
  <c r="AA1054" i="9" s="1"/>
  <c r="W1054" i="9"/>
  <c r="X1054" i="9" s="1"/>
  <c r="T1054" i="9"/>
  <c r="U1054" i="9" s="1"/>
  <c r="Q1054" i="9"/>
  <c r="R1054" i="9" s="1"/>
  <c r="N1054" i="9"/>
  <c r="O1054" i="9" s="1"/>
  <c r="AI1053" i="9"/>
  <c r="AJ1053" i="9" s="1"/>
  <c r="AF1053" i="9"/>
  <c r="AG1053" i="9" s="1"/>
  <c r="AC1053" i="9"/>
  <c r="AD1053" i="9" s="1"/>
  <c r="Z1053" i="9"/>
  <c r="AA1053" i="9" s="1"/>
  <c r="W1053" i="9"/>
  <c r="X1053" i="9" s="1"/>
  <c r="T1053" i="9"/>
  <c r="U1053" i="9" s="1"/>
  <c r="Q1053" i="9"/>
  <c r="R1053" i="9" s="1"/>
  <c r="N1053" i="9"/>
  <c r="O1053" i="9" s="1"/>
  <c r="AI1052" i="9"/>
  <c r="AJ1052" i="9" s="1"/>
  <c r="AF1052" i="9"/>
  <c r="AG1052" i="9" s="1"/>
  <c r="AC1052" i="9"/>
  <c r="AD1052" i="9" s="1"/>
  <c r="Z1052" i="9"/>
  <c r="AA1052" i="9" s="1"/>
  <c r="W1052" i="9"/>
  <c r="X1052" i="9" s="1"/>
  <c r="T1052" i="9"/>
  <c r="U1052" i="9" s="1"/>
  <c r="Q1052" i="9"/>
  <c r="R1052" i="9" s="1"/>
  <c r="N1052" i="9"/>
  <c r="O1052" i="9" s="1"/>
  <c r="AI1051" i="9"/>
  <c r="AJ1051" i="9" s="1"/>
  <c r="AF1051" i="9"/>
  <c r="AG1051" i="9" s="1"/>
  <c r="AC1051" i="9"/>
  <c r="AD1051" i="9" s="1"/>
  <c r="Z1051" i="9"/>
  <c r="AA1051" i="9" s="1"/>
  <c r="W1051" i="9"/>
  <c r="X1051" i="9" s="1"/>
  <c r="T1051" i="9"/>
  <c r="U1051" i="9" s="1"/>
  <c r="Q1051" i="9"/>
  <c r="R1051" i="9" s="1"/>
  <c r="N1051" i="9"/>
  <c r="O1051" i="9" s="1"/>
  <c r="AI1050" i="9"/>
  <c r="AJ1050" i="9" s="1"/>
  <c r="AF1050" i="9"/>
  <c r="AG1050" i="9" s="1"/>
  <c r="AC1050" i="9"/>
  <c r="AD1050" i="9" s="1"/>
  <c r="Z1050" i="9"/>
  <c r="AA1050" i="9" s="1"/>
  <c r="W1050" i="9"/>
  <c r="X1050" i="9" s="1"/>
  <c r="T1050" i="9"/>
  <c r="U1050" i="9" s="1"/>
  <c r="Q1050" i="9"/>
  <c r="R1050" i="9" s="1"/>
  <c r="N1050" i="9"/>
  <c r="O1050" i="9" s="1"/>
  <c r="AI1049" i="9"/>
  <c r="AJ1049" i="9" s="1"/>
  <c r="AF1049" i="9"/>
  <c r="AG1049" i="9" s="1"/>
  <c r="AC1049" i="9"/>
  <c r="AD1049" i="9" s="1"/>
  <c r="Z1049" i="9"/>
  <c r="AA1049" i="9" s="1"/>
  <c r="W1049" i="9"/>
  <c r="X1049" i="9" s="1"/>
  <c r="T1049" i="9"/>
  <c r="U1049" i="9" s="1"/>
  <c r="Q1049" i="9"/>
  <c r="R1049" i="9" s="1"/>
  <c r="N1049" i="9"/>
  <c r="O1049" i="9" s="1"/>
  <c r="AI1048" i="9"/>
  <c r="AJ1048" i="9" s="1"/>
  <c r="AF1048" i="9"/>
  <c r="AG1048" i="9" s="1"/>
  <c r="AC1048" i="9"/>
  <c r="AD1048" i="9" s="1"/>
  <c r="Z1048" i="9"/>
  <c r="AA1048" i="9" s="1"/>
  <c r="W1048" i="9"/>
  <c r="X1048" i="9" s="1"/>
  <c r="T1048" i="9"/>
  <c r="U1048" i="9" s="1"/>
  <c r="Q1048" i="9"/>
  <c r="R1048" i="9" s="1"/>
  <c r="N1048" i="9"/>
  <c r="O1048" i="9" s="1"/>
  <c r="AI1047" i="9"/>
  <c r="AJ1047" i="9" s="1"/>
  <c r="AF1047" i="9"/>
  <c r="AG1047" i="9" s="1"/>
  <c r="AC1047" i="9"/>
  <c r="AD1047" i="9" s="1"/>
  <c r="Z1047" i="9"/>
  <c r="AA1047" i="9" s="1"/>
  <c r="W1047" i="9"/>
  <c r="X1047" i="9" s="1"/>
  <c r="T1047" i="9"/>
  <c r="U1047" i="9" s="1"/>
  <c r="Q1047" i="9"/>
  <c r="R1047" i="9" s="1"/>
  <c r="N1047" i="9"/>
  <c r="O1047" i="9" s="1"/>
  <c r="AI1046" i="9"/>
  <c r="AJ1046" i="9" s="1"/>
  <c r="AF1046" i="9"/>
  <c r="AG1046" i="9" s="1"/>
  <c r="AC1046" i="9"/>
  <c r="AD1046" i="9" s="1"/>
  <c r="Z1046" i="9"/>
  <c r="AA1046" i="9" s="1"/>
  <c r="W1046" i="9"/>
  <c r="X1046" i="9" s="1"/>
  <c r="T1046" i="9"/>
  <c r="U1046" i="9" s="1"/>
  <c r="Q1046" i="9"/>
  <c r="R1046" i="9" s="1"/>
  <c r="N1046" i="9"/>
  <c r="O1046" i="9" s="1"/>
  <c r="AI1045" i="9"/>
  <c r="AJ1045" i="9" s="1"/>
  <c r="AF1045" i="9"/>
  <c r="AG1045" i="9" s="1"/>
  <c r="AC1045" i="9"/>
  <c r="AD1045" i="9" s="1"/>
  <c r="Z1045" i="9"/>
  <c r="AA1045" i="9" s="1"/>
  <c r="W1045" i="9"/>
  <c r="X1045" i="9" s="1"/>
  <c r="T1045" i="9"/>
  <c r="U1045" i="9" s="1"/>
  <c r="Q1045" i="9"/>
  <c r="R1045" i="9" s="1"/>
  <c r="N1045" i="9"/>
  <c r="O1045" i="9" s="1"/>
  <c r="AI1044" i="9"/>
  <c r="AJ1044" i="9" s="1"/>
  <c r="AF1044" i="9"/>
  <c r="AG1044" i="9" s="1"/>
  <c r="AC1044" i="9"/>
  <c r="AD1044" i="9" s="1"/>
  <c r="Z1044" i="9"/>
  <c r="AA1044" i="9" s="1"/>
  <c r="W1044" i="9"/>
  <c r="X1044" i="9" s="1"/>
  <c r="T1044" i="9"/>
  <c r="U1044" i="9" s="1"/>
  <c r="Q1044" i="9"/>
  <c r="R1044" i="9" s="1"/>
  <c r="N1044" i="9"/>
  <c r="O1044" i="9" s="1"/>
  <c r="AI1043" i="9"/>
  <c r="AJ1043" i="9" s="1"/>
  <c r="AF1043" i="9"/>
  <c r="AG1043" i="9" s="1"/>
  <c r="AC1043" i="9"/>
  <c r="AD1043" i="9" s="1"/>
  <c r="Z1043" i="9"/>
  <c r="AA1043" i="9" s="1"/>
  <c r="W1043" i="9"/>
  <c r="X1043" i="9" s="1"/>
  <c r="T1043" i="9"/>
  <c r="U1043" i="9" s="1"/>
  <c r="Q1043" i="9"/>
  <c r="R1043" i="9" s="1"/>
  <c r="N1043" i="9"/>
  <c r="O1043" i="9" s="1"/>
  <c r="AI1042" i="9"/>
  <c r="AJ1042" i="9" s="1"/>
  <c r="AF1042" i="9"/>
  <c r="AG1042" i="9" s="1"/>
  <c r="AC1042" i="9"/>
  <c r="AD1042" i="9" s="1"/>
  <c r="Z1042" i="9"/>
  <c r="AA1042" i="9" s="1"/>
  <c r="W1042" i="9"/>
  <c r="X1042" i="9" s="1"/>
  <c r="T1042" i="9"/>
  <c r="U1042" i="9" s="1"/>
  <c r="Q1042" i="9"/>
  <c r="R1042" i="9" s="1"/>
  <c r="N1042" i="9"/>
  <c r="O1042" i="9" s="1"/>
  <c r="AI1041" i="9"/>
  <c r="AJ1041" i="9" s="1"/>
  <c r="AF1041" i="9"/>
  <c r="AG1041" i="9" s="1"/>
  <c r="AC1041" i="9"/>
  <c r="AD1041" i="9" s="1"/>
  <c r="Z1041" i="9"/>
  <c r="AA1041" i="9" s="1"/>
  <c r="W1041" i="9"/>
  <c r="X1041" i="9" s="1"/>
  <c r="T1041" i="9"/>
  <c r="U1041" i="9" s="1"/>
  <c r="Q1041" i="9"/>
  <c r="R1041" i="9" s="1"/>
  <c r="N1041" i="9"/>
  <c r="O1041" i="9" s="1"/>
  <c r="AI1040" i="9"/>
  <c r="AJ1040" i="9" s="1"/>
  <c r="AF1040" i="9"/>
  <c r="AG1040" i="9" s="1"/>
  <c r="AC1040" i="9"/>
  <c r="AD1040" i="9" s="1"/>
  <c r="Z1040" i="9"/>
  <c r="AA1040" i="9" s="1"/>
  <c r="W1040" i="9"/>
  <c r="X1040" i="9" s="1"/>
  <c r="T1040" i="9"/>
  <c r="U1040" i="9" s="1"/>
  <c r="Q1040" i="9"/>
  <c r="R1040" i="9" s="1"/>
  <c r="N1040" i="9"/>
  <c r="O1040" i="9" s="1"/>
  <c r="AI1039" i="9"/>
  <c r="AJ1039" i="9" s="1"/>
  <c r="AF1039" i="9"/>
  <c r="AG1039" i="9" s="1"/>
  <c r="AC1039" i="9"/>
  <c r="AD1039" i="9" s="1"/>
  <c r="Z1039" i="9"/>
  <c r="AA1039" i="9" s="1"/>
  <c r="W1039" i="9"/>
  <c r="X1039" i="9" s="1"/>
  <c r="T1039" i="9"/>
  <c r="U1039" i="9" s="1"/>
  <c r="Q1039" i="9"/>
  <c r="R1039" i="9" s="1"/>
  <c r="N1039" i="9"/>
  <c r="O1039" i="9" s="1"/>
  <c r="AI1038" i="9"/>
  <c r="AJ1038" i="9" s="1"/>
  <c r="AF1038" i="9"/>
  <c r="AG1038" i="9" s="1"/>
  <c r="AC1038" i="9"/>
  <c r="AD1038" i="9" s="1"/>
  <c r="Z1038" i="9"/>
  <c r="AA1038" i="9" s="1"/>
  <c r="W1038" i="9"/>
  <c r="X1038" i="9" s="1"/>
  <c r="T1038" i="9"/>
  <c r="U1038" i="9" s="1"/>
  <c r="Q1038" i="9"/>
  <c r="R1038" i="9" s="1"/>
  <c r="N1038" i="9"/>
  <c r="O1038" i="9" s="1"/>
  <c r="AI1037" i="9"/>
  <c r="AJ1037" i="9" s="1"/>
  <c r="AF1037" i="9"/>
  <c r="AG1037" i="9" s="1"/>
  <c r="AC1037" i="9"/>
  <c r="AD1037" i="9" s="1"/>
  <c r="Z1037" i="9"/>
  <c r="AA1037" i="9" s="1"/>
  <c r="W1037" i="9"/>
  <c r="X1037" i="9" s="1"/>
  <c r="T1037" i="9"/>
  <c r="U1037" i="9" s="1"/>
  <c r="Q1037" i="9"/>
  <c r="R1037" i="9" s="1"/>
  <c r="N1037" i="9"/>
  <c r="O1037" i="9" s="1"/>
  <c r="AI1036" i="9"/>
  <c r="AJ1036" i="9" s="1"/>
  <c r="AF1036" i="9"/>
  <c r="AG1036" i="9" s="1"/>
  <c r="AC1036" i="9"/>
  <c r="AD1036" i="9" s="1"/>
  <c r="Z1036" i="9"/>
  <c r="AA1036" i="9" s="1"/>
  <c r="W1036" i="9"/>
  <c r="X1036" i="9" s="1"/>
  <c r="T1036" i="9"/>
  <c r="U1036" i="9" s="1"/>
  <c r="Q1036" i="9"/>
  <c r="R1036" i="9" s="1"/>
  <c r="N1036" i="9"/>
  <c r="O1036" i="9" s="1"/>
  <c r="AI1035" i="9"/>
  <c r="AJ1035" i="9" s="1"/>
  <c r="AF1035" i="9"/>
  <c r="AG1035" i="9" s="1"/>
  <c r="AC1035" i="9"/>
  <c r="AD1035" i="9" s="1"/>
  <c r="Z1035" i="9"/>
  <c r="AA1035" i="9" s="1"/>
  <c r="W1035" i="9"/>
  <c r="X1035" i="9" s="1"/>
  <c r="T1035" i="9"/>
  <c r="U1035" i="9" s="1"/>
  <c r="Q1035" i="9"/>
  <c r="R1035" i="9" s="1"/>
  <c r="N1035" i="9"/>
  <c r="O1035" i="9" s="1"/>
  <c r="AI1034" i="9"/>
  <c r="AJ1034" i="9" s="1"/>
  <c r="AF1034" i="9"/>
  <c r="AG1034" i="9" s="1"/>
  <c r="AC1034" i="9"/>
  <c r="AD1034" i="9" s="1"/>
  <c r="Z1034" i="9"/>
  <c r="AA1034" i="9" s="1"/>
  <c r="W1034" i="9"/>
  <c r="X1034" i="9" s="1"/>
  <c r="T1034" i="9"/>
  <c r="U1034" i="9" s="1"/>
  <c r="Q1034" i="9"/>
  <c r="R1034" i="9" s="1"/>
  <c r="N1034" i="9"/>
  <c r="O1034" i="9" s="1"/>
  <c r="AI1033" i="9"/>
  <c r="AC1033" i="9"/>
  <c r="W1033" i="9"/>
  <c r="Q1033" i="9"/>
  <c r="AI1032" i="9"/>
  <c r="AJ1032" i="9" s="1"/>
  <c r="AF1032" i="9"/>
  <c r="AG1032" i="9" s="1"/>
  <c r="AC1032" i="9"/>
  <c r="AD1032" i="9" s="1"/>
  <c r="Z1032" i="9"/>
  <c r="AA1032" i="9" s="1"/>
  <c r="W1032" i="9"/>
  <c r="X1032" i="9" s="1"/>
  <c r="T1032" i="9"/>
  <c r="U1032" i="9" s="1"/>
  <c r="Q1032" i="9"/>
  <c r="R1032" i="9" s="1"/>
  <c r="N1032" i="9"/>
  <c r="O1032" i="9" s="1"/>
  <c r="AI1031" i="9"/>
  <c r="AJ1031" i="9" s="1"/>
  <c r="AF1031" i="9"/>
  <c r="AG1031" i="9" s="1"/>
  <c r="AC1031" i="9"/>
  <c r="AD1031" i="9" s="1"/>
  <c r="Z1031" i="9"/>
  <c r="AA1031" i="9" s="1"/>
  <c r="W1031" i="9"/>
  <c r="X1031" i="9" s="1"/>
  <c r="T1031" i="9"/>
  <c r="U1031" i="9" s="1"/>
  <c r="Q1031" i="9"/>
  <c r="R1031" i="9" s="1"/>
  <c r="N1031" i="9"/>
  <c r="O1031" i="9" s="1"/>
  <c r="AI1030" i="9"/>
  <c r="AJ1030" i="9" s="1"/>
  <c r="AF1030" i="9"/>
  <c r="AG1030" i="9" s="1"/>
  <c r="AC1030" i="9"/>
  <c r="AD1030" i="9" s="1"/>
  <c r="Z1030" i="9"/>
  <c r="AA1030" i="9" s="1"/>
  <c r="W1030" i="9"/>
  <c r="X1030" i="9" s="1"/>
  <c r="T1030" i="9"/>
  <c r="U1030" i="9" s="1"/>
  <c r="Q1030" i="9"/>
  <c r="R1030" i="9" s="1"/>
  <c r="N1030" i="9"/>
  <c r="O1030" i="9" s="1"/>
  <c r="AI1029" i="9"/>
  <c r="AJ1029" i="9" s="1"/>
  <c r="AF1029" i="9"/>
  <c r="AG1029" i="9" s="1"/>
  <c r="AC1029" i="9"/>
  <c r="AD1029" i="9" s="1"/>
  <c r="Z1029" i="9"/>
  <c r="AA1029" i="9" s="1"/>
  <c r="W1029" i="9"/>
  <c r="X1029" i="9" s="1"/>
  <c r="T1029" i="9"/>
  <c r="U1029" i="9" s="1"/>
  <c r="Q1029" i="9"/>
  <c r="R1029" i="9" s="1"/>
  <c r="N1029" i="9"/>
  <c r="O1029" i="9" s="1"/>
  <c r="AI1028" i="9"/>
  <c r="AJ1028" i="9" s="1"/>
  <c r="AF1028" i="9"/>
  <c r="AG1028" i="9" s="1"/>
  <c r="AC1028" i="9"/>
  <c r="AD1028" i="9" s="1"/>
  <c r="Z1028" i="9"/>
  <c r="AA1028" i="9" s="1"/>
  <c r="W1028" i="9"/>
  <c r="X1028" i="9" s="1"/>
  <c r="T1028" i="9"/>
  <c r="U1028" i="9" s="1"/>
  <c r="Q1028" i="9"/>
  <c r="R1028" i="9" s="1"/>
  <c r="N1028" i="9"/>
  <c r="O1028" i="9" s="1"/>
  <c r="AI1027" i="9"/>
  <c r="AJ1027" i="9" s="1"/>
  <c r="AF1027" i="9"/>
  <c r="AG1027" i="9" s="1"/>
  <c r="AC1027" i="9"/>
  <c r="AD1027" i="9" s="1"/>
  <c r="Z1027" i="9"/>
  <c r="AA1027" i="9" s="1"/>
  <c r="W1027" i="9"/>
  <c r="X1027" i="9" s="1"/>
  <c r="T1027" i="9"/>
  <c r="U1027" i="9" s="1"/>
  <c r="Q1027" i="9"/>
  <c r="R1027" i="9" s="1"/>
  <c r="N1027" i="9"/>
  <c r="O1027" i="9" s="1"/>
  <c r="AI1026" i="9"/>
  <c r="AJ1026" i="9" s="1"/>
  <c r="AF1026" i="9"/>
  <c r="AG1026" i="9" s="1"/>
  <c r="AC1026" i="9"/>
  <c r="AD1026" i="9" s="1"/>
  <c r="Z1026" i="9"/>
  <c r="AA1026" i="9" s="1"/>
  <c r="W1026" i="9"/>
  <c r="X1026" i="9" s="1"/>
  <c r="T1026" i="9"/>
  <c r="U1026" i="9" s="1"/>
  <c r="Q1026" i="9"/>
  <c r="R1026" i="9" s="1"/>
  <c r="N1026" i="9"/>
  <c r="O1026" i="9" s="1"/>
  <c r="AI1025" i="9"/>
  <c r="AJ1025" i="9" s="1"/>
  <c r="AF1025" i="9"/>
  <c r="AG1025" i="9" s="1"/>
  <c r="AC1025" i="9"/>
  <c r="AD1025" i="9" s="1"/>
  <c r="Z1025" i="9"/>
  <c r="AA1025" i="9" s="1"/>
  <c r="W1025" i="9"/>
  <c r="X1025" i="9" s="1"/>
  <c r="T1025" i="9"/>
  <c r="U1025" i="9" s="1"/>
  <c r="Q1025" i="9"/>
  <c r="R1025" i="9" s="1"/>
  <c r="N1025" i="9"/>
  <c r="O1025" i="9" s="1"/>
  <c r="AI1024" i="9"/>
  <c r="AJ1024" i="9" s="1"/>
  <c r="AF1024" i="9"/>
  <c r="AG1024" i="9" s="1"/>
  <c r="AC1024" i="9"/>
  <c r="AD1024" i="9" s="1"/>
  <c r="Z1024" i="9"/>
  <c r="AA1024" i="9" s="1"/>
  <c r="W1024" i="9"/>
  <c r="X1024" i="9" s="1"/>
  <c r="T1024" i="9"/>
  <c r="U1024" i="9" s="1"/>
  <c r="Q1024" i="9"/>
  <c r="R1024" i="9" s="1"/>
  <c r="N1024" i="9"/>
  <c r="O1024" i="9" s="1"/>
  <c r="AI1023" i="9"/>
  <c r="AJ1023" i="9" s="1"/>
  <c r="AF1023" i="9"/>
  <c r="AG1023" i="9" s="1"/>
  <c r="AC1023" i="9"/>
  <c r="AD1023" i="9" s="1"/>
  <c r="Z1023" i="9"/>
  <c r="AA1023" i="9" s="1"/>
  <c r="W1023" i="9"/>
  <c r="X1023" i="9" s="1"/>
  <c r="T1023" i="9"/>
  <c r="U1023" i="9" s="1"/>
  <c r="Q1023" i="9"/>
  <c r="R1023" i="9" s="1"/>
  <c r="N1023" i="9"/>
  <c r="O1023" i="9" s="1"/>
  <c r="AI1022" i="9"/>
  <c r="AJ1022" i="9" s="1"/>
  <c r="AF1022" i="9"/>
  <c r="AG1022" i="9" s="1"/>
  <c r="AC1022" i="9"/>
  <c r="AD1022" i="9" s="1"/>
  <c r="Z1022" i="9"/>
  <c r="AA1022" i="9" s="1"/>
  <c r="W1022" i="9"/>
  <c r="X1022" i="9" s="1"/>
  <c r="T1022" i="9"/>
  <c r="U1022" i="9" s="1"/>
  <c r="Q1022" i="9"/>
  <c r="R1022" i="9" s="1"/>
  <c r="N1022" i="9"/>
  <c r="O1022" i="9" s="1"/>
  <c r="AI1021" i="9"/>
  <c r="AJ1021" i="9" s="1"/>
  <c r="AF1021" i="9"/>
  <c r="AG1021" i="9" s="1"/>
  <c r="AC1021" i="9"/>
  <c r="AD1021" i="9" s="1"/>
  <c r="Z1021" i="9"/>
  <c r="AA1021" i="9" s="1"/>
  <c r="W1021" i="9"/>
  <c r="X1021" i="9" s="1"/>
  <c r="T1021" i="9"/>
  <c r="U1021" i="9" s="1"/>
  <c r="Q1021" i="9"/>
  <c r="R1021" i="9" s="1"/>
  <c r="N1021" i="9"/>
  <c r="O1021" i="9" s="1"/>
  <c r="AI1020" i="9"/>
  <c r="AJ1020" i="9" s="1"/>
  <c r="AF1020" i="9"/>
  <c r="AG1020" i="9" s="1"/>
  <c r="AC1020" i="9"/>
  <c r="AD1020" i="9" s="1"/>
  <c r="Z1020" i="9"/>
  <c r="AA1020" i="9" s="1"/>
  <c r="W1020" i="9"/>
  <c r="X1020" i="9" s="1"/>
  <c r="T1020" i="9"/>
  <c r="U1020" i="9" s="1"/>
  <c r="Q1020" i="9"/>
  <c r="R1020" i="9" s="1"/>
  <c r="N1020" i="9"/>
  <c r="O1020" i="9" s="1"/>
  <c r="AI1019" i="9"/>
  <c r="AJ1019" i="9" s="1"/>
  <c r="AF1019" i="9"/>
  <c r="AG1019" i="9" s="1"/>
  <c r="AC1019" i="9"/>
  <c r="AD1019" i="9" s="1"/>
  <c r="Z1019" i="9"/>
  <c r="AA1019" i="9" s="1"/>
  <c r="W1019" i="9"/>
  <c r="X1019" i="9" s="1"/>
  <c r="T1019" i="9"/>
  <c r="U1019" i="9" s="1"/>
  <c r="Q1019" i="9"/>
  <c r="R1019" i="9" s="1"/>
  <c r="N1019" i="9"/>
  <c r="O1019" i="9" s="1"/>
  <c r="AI1018" i="9"/>
  <c r="AJ1018" i="9" s="1"/>
  <c r="AF1018" i="9"/>
  <c r="AG1018" i="9" s="1"/>
  <c r="AC1018" i="9"/>
  <c r="AD1018" i="9" s="1"/>
  <c r="Z1018" i="9"/>
  <c r="AA1018" i="9" s="1"/>
  <c r="W1018" i="9"/>
  <c r="X1018" i="9" s="1"/>
  <c r="T1018" i="9"/>
  <c r="U1018" i="9" s="1"/>
  <c r="Q1018" i="9"/>
  <c r="R1018" i="9" s="1"/>
  <c r="N1018" i="9"/>
  <c r="O1018" i="9" s="1"/>
  <c r="AI1017" i="9"/>
  <c r="AJ1017" i="9" s="1"/>
  <c r="AF1017" i="9"/>
  <c r="AG1017" i="9" s="1"/>
  <c r="AC1017" i="9"/>
  <c r="AD1017" i="9" s="1"/>
  <c r="Z1017" i="9"/>
  <c r="AA1017" i="9" s="1"/>
  <c r="W1017" i="9"/>
  <c r="X1017" i="9" s="1"/>
  <c r="T1017" i="9"/>
  <c r="U1017" i="9" s="1"/>
  <c r="Q1017" i="9"/>
  <c r="R1017" i="9" s="1"/>
  <c r="N1017" i="9"/>
  <c r="O1017" i="9" s="1"/>
  <c r="AI1016" i="9"/>
  <c r="AJ1016" i="9" s="1"/>
  <c r="AF1016" i="9"/>
  <c r="AG1016" i="9" s="1"/>
  <c r="AC1016" i="9"/>
  <c r="AD1016" i="9" s="1"/>
  <c r="Z1016" i="9"/>
  <c r="AA1016" i="9" s="1"/>
  <c r="W1016" i="9"/>
  <c r="X1016" i="9" s="1"/>
  <c r="T1016" i="9"/>
  <c r="U1016" i="9" s="1"/>
  <c r="Q1016" i="9"/>
  <c r="R1016" i="9" s="1"/>
  <c r="N1016" i="9"/>
  <c r="O1016" i="9" s="1"/>
  <c r="AI1015" i="9"/>
  <c r="AJ1015" i="9" s="1"/>
  <c r="AF1015" i="9"/>
  <c r="AG1015" i="9" s="1"/>
  <c r="AC1015" i="9"/>
  <c r="AD1015" i="9" s="1"/>
  <c r="Z1015" i="9"/>
  <c r="AA1015" i="9" s="1"/>
  <c r="W1015" i="9"/>
  <c r="X1015" i="9" s="1"/>
  <c r="T1015" i="9"/>
  <c r="U1015" i="9" s="1"/>
  <c r="Q1015" i="9"/>
  <c r="R1015" i="9" s="1"/>
  <c r="N1015" i="9"/>
  <c r="O1015" i="9" s="1"/>
  <c r="AI1014" i="9"/>
  <c r="AJ1014" i="9" s="1"/>
  <c r="AF1014" i="9"/>
  <c r="AG1014" i="9" s="1"/>
  <c r="AC1014" i="9"/>
  <c r="AD1014" i="9" s="1"/>
  <c r="Z1014" i="9"/>
  <c r="AA1014" i="9" s="1"/>
  <c r="W1014" i="9"/>
  <c r="X1014" i="9" s="1"/>
  <c r="T1014" i="9"/>
  <c r="U1014" i="9" s="1"/>
  <c r="Q1014" i="9"/>
  <c r="R1014" i="9" s="1"/>
  <c r="N1014" i="9"/>
  <c r="O1014" i="9" s="1"/>
  <c r="AI1013" i="9"/>
  <c r="AJ1013" i="9" s="1"/>
  <c r="AF1013" i="9"/>
  <c r="AG1013" i="9" s="1"/>
  <c r="AC1013" i="9"/>
  <c r="AD1013" i="9" s="1"/>
  <c r="Z1013" i="9"/>
  <c r="AA1013" i="9" s="1"/>
  <c r="W1013" i="9"/>
  <c r="X1013" i="9" s="1"/>
  <c r="T1013" i="9"/>
  <c r="U1013" i="9" s="1"/>
  <c r="Q1013" i="9"/>
  <c r="R1013" i="9" s="1"/>
  <c r="N1013" i="9"/>
  <c r="O1013" i="9" s="1"/>
  <c r="AI1012" i="9"/>
  <c r="AJ1012" i="9" s="1"/>
  <c r="AF1012" i="9"/>
  <c r="AG1012" i="9" s="1"/>
  <c r="AC1012" i="9"/>
  <c r="AD1012" i="9" s="1"/>
  <c r="Z1012" i="9"/>
  <c r="AA1012" i="9" s="1"/>
  <c r="W1012" i="9"/>
  <c r="X1012" i="9" s="1"/>
  <c r="T1012" i="9"/>
  <c r="U1012" i="9" s="1"/>
  <c r="Q1012" i="9"/>
  <c r="R1012" i="9" s="1"/>
  <c r="N1012" i="9"/>
  <c r="O1012" i="9" s="1"/>
  <c r="AI1011" i="9"/>
  <c r="AJ1011" i="9" s="1"/>
  <c r="AF1011" i="9"/>
  <c r="AG1011" i="9" s="1"/>
  <c r="AC1011" i="9"/>
  <c r="AD1011" i="9" s="1"/>
  <c r="Z1011" i="9"/>
  <c r="AA1011" i="9" s="1"/>
  <c r="W1011" i="9"/>
  <c r="X1011" i="9" s="1"/>
  <c r="T1011" i="9"/>
  <c r="U1011" i="9" s="1"/>
  <c r="Q1011" i="9"/>
  <c r="R1011" i="9" s="1"/>
  <c r="N1011" i="9"/>
  <c r="O1011" i="9" s="1"/>
  <c r="AI1010" i="9"/>
  <c r="AJ1010" i="9" s="1"/>
  <c r="AF1010" i="9"/>
  <c r="AG1010" i="9" s="1"/>
  <c r="AC1010" i="9"/>
  <c r="AD1010" i="9" s="1"/>
  <c r="Z1010" i="9"/>
  <c r="AA1010" i="9" s="1"/>
  <c r="W1010" i="9"/>
  <c r="X1010" i="9" s="1"/>
  <c r="T1010" i="9"/>
  <c r="U1010" i="9" s="1"/>
  <c r="Q1010" i="9"/>
  <c r="R1010" i="9" s="1"/>
  <c r="N1010" i="9"/>
  <c r="O1010" i="9" s="1"/>
  <c r="AI1009" i="9"/>
  <c r="AJ1009" i="9" s="1"/>
  <c r="AF1009" i="9"/>
  <c r="AG1009" i="9" s="1"/>
  <c r="AC1009" i="9"/>
  <c r="AD1009" i="9" s="1"/>
  <c r="Z1009" i="9"/>
  <c r="AA1009" i="9" s="1"/>
  <c r="W1009" i="9"/>
  <c r="X1009" i="9" s="1"/>
  <c r="T1009" i="9"/>
  <c r="U1009" i="9" s="1"/>
  <c r="Q1009" i="9"/>
  <c r="R1009" i="9" s="1"/>
  <c r="N1009" i="9"/>
  <c r="O1009" i="9" s="1"/>
  <c r="AI1008" i="9"/>
  <c r="AJ1008" i="9" s="1"/>
  <c r="AF1008" i="9"/>
  <c r="AG1008" i="9" s="1"/>
  <c r="AC1008" i="9"/>
  <c r="AD1008" i="9" s="1"/>
  <c r="Z1008" i="9"/>
  <c r="AA1008" i="9" s="1"/>
  <c r="W1008" i="9"/>
  <c r="X1008" i="9" s="1"/>
  <c r="T1008" i="9"/>
  <c r="U1008" i="9" s="1"/>
  <c r="Q1008" i="9"/>
  <c r="R1008" i="9" s="1"/>
  <c r="N1008" i="9"/>
  <c r="O1008" i="9" s="1"/>
  <c r="AI1007" i="9"/>
  <c r="AJ1007" i="9" s="1"/>
  <c r="AF1007" i="9"/>
  <c r="AG1007" i="9" s="1"/>
  <c r="AC1007" i="9"/>
  <c r="AD1007" i="9" s="1"/>
  <c r="Z1007" i="9"/>
  <c r="AA1007" i="9" s="1"/>
  <c r="W1007" i="9"/>
  <c r="X1007" i="9" s="1"/>
  <c r="T1007" i="9"/>
  <c r="U1007" i="9" s="1"/>
  <c r="Q1007" i="9"/>
  <c r="R1007" i="9" s="1"/>
  <c r="N1007" i="9"/>
  <c r="O1007" i="9" s="1"/>
  <c r="AI1006" i="9"/>
  <c r="AJ1006" i="9" s="1"/>
  <c r="AF1006" i="9"/>
  <c r="AG1006" i="9" s="1"/>
  <c r="AC1006" i="9"/>
  <c r="AD1006" i="9" s="1"/>
  <c r="Z1006" i="9"/>
  <c r="AA1006" i="9" s="1"/>
  <c r="W1006" i="9"/>
  <c r="X1006" i="9" s="1"/>
  <c r="T1006" i="9"/>
  <c r="U1006" i="9" s="1"/>
  <c r="Q1006" i="9"/>
  <c r="R1006" i="9" s="1"/>
  <c r="N1006" i="9"/>
  <c r="O1006" i="9" s="1"/>
  <c r="AI1005" i="9"/>
  <c r="AJ1005" i="9" s="1"/>
  <c r="AF1005" i="9"/>
  <c r="AG1005" i="9" s="1"/>
  <c r="AC1005" i="9"/>
  <c r="AD1005" i="9" s="1"/>
  <c r="Z1005" i="9"/>
  <c r="AA1005" i="9" s="1"/>
  <c r="W1005" i="9"/>
  <c r="X1005" i="9" s="1"/>
  <c r="T1005" i="9"/>
  <c r="U1005" i="9" s="1"/>
  <c r="Q1005" i="9"/>
  <c r="R1005" i="9" s="1"/>
  <c r="N1005" i="9"/>
  <c r="O1005" i="9" s="1"/>
  <c r="AI1004" i="9"/>
  <c r="AJ1004" i="9" s="1"/>
  <c r="AF1004" i="9"/>
  <c r="AG1004" i="9" s="1"/>
  <c r="AC1004" i="9"/>
  <c r="AD1004" i="9" s="1"/>
  <c r="Z1004" i="9"/>
  <c r="AA1004" i="9" s="1"/>
  <c r="W1004" i="9"/>
  <c r="X1004" i="9" s="1"/>
  <c r="T1004" i="9"/>
  <c r="U1004" i="9" s="1"/>
  <c r="Q1004" i="9"/>
  <c r="R1004" i="9" s="1"/>
  <c r="N1004" i="9"/>
  <c r="O1004" i="9" s="1"/>
  <c r="AI1003" i="9"/>
  <c r="AJ1003" i="9" s="1"/>
  <c r="AF1003" i="9"/>
  <c r="AG1003" i="9" s="1"/>
  <c r="AC1003" i="9"/>
  <c r="AD1003" i="9" s="1"/>
  <c r="Z1003" i="9"/>
  <c r="AA1003" i="9" s="1"/>
  <c r="W1003" i="9"/>
  <c r="X1003" i="9" s="1"/>
  <c r="T1003" i="9"/>
  <c r="U1003" i="9" s="1"/>
  <c r="Q1003" i="9"/>
  <c r="R1003" i="9" s="1"/>
  <c r="N1003" i="9"/>
  <c r="O1003" i="9" s="1"/>
  <c r="AI1002" i="9"/>
  <c r="AJ1002" i="9" s="1"/>
  <c r="AF1002" i="9"/>
  <c r="AG1002" i="9" s="1"/>
  <c r="AC1002" i="9"/>
  <c r="AD1002" i="9" s="1"/>
  <c r="Z1002" i="9"/>
  <c r="AA1002" i="9" s="1"/>
  <c r="W1002" i="9"/>
  <c r="X1002" i="9" s="1"/>
  <c r="T1002" i="9"/>
  <c r="U1002" i="9" s="1"/>
  <c r="Q1002" i="9"/>
  <c r="R1002" i="9" s="1"/>
  <c r="N1002" i="9"/>
  <c r="O1002" i="9" s="1"/>
  <c r="AI1001" i="9"/>
  <c r="AJ1001" i="9" s="1"/>
  <c r="AF1001" i="9"/>
  <c r="AG1001" i="9" s="1"/>
  <c r="AC1001" i="9"/>
  <c r="AD1001" i="9" s="1"/>
  <c r="Z1001" i="9"/>
  <c r="AA1001" i="9" s="1"/>
  <c r="W1001" i="9"/>
  <c r="X1001" i="9" s="1"/>
  <c r="T1001" i="9"/>
  <c r="U1001" i="9" s="1"/>
  <c r="Q1001" i="9"/>
  <c r="R1001" i="9" s="1"/>
  <c r="N1001" i="9"/>
  <c r="O1001" i="9" s="1"/>
  <c r="AI1000" i="9"/>
  <c r="AJ1000" i="9" s="1"/>
  <c r="AF1000" i="9"/>
  <c r="AG1000" i="9" s="1"/>
  <c r="AC1000" i="9"/>
  <c r="AD1000" i="9" s="1"/>
  <c r="Z1000" i="9"/>
  <c r="AA1000" i="9" s="1"/>
  <c r="W1000" i="9"/>
  <c r="X1000" i="9" s="1"/>
  <c r="T1000" i="9"/>
  <c r="U1000" i="9" s="1"/>
  <c r="Q1000" i="9"/>
  <c r="R1000" i="9" s="1"/>
  <c r="N1000" i="9"/>
  <c r="O1000" i="9" s="1"/>
  <c r="AI999" i="9"/>
  <c r="AJ999" i="9" s="1"/>
  <c r="AF999" i="9"/>
  <c r="AG999" i="9" s="1"/>
  <c r="AC999" i="9"/>
  <c r="AD999" i="9" s="1"/>
  <c r="Z999" i="9"/>
  <c r="AA999" i="9" s="1"/>
  <c r="W999" i="9"/>
  <c r="X999" i="9" s="1"/>
  <c r="T999" i="9"/>
  <c r="U999" i="9" s="1"/>
  <c r="Q999" i="9"/>
  <c r="R999" i="9" s="1"/>
  <c r="N999" i="9"/>
  <c r="O999" i="9" s="1"/>
  <c r="AI998" i="9"/>
  <c r="AJ998" i="9" s="1"/>
  <c r="AF998" i="9"/>
  <c r="AG998" i="9" s="1"/>
  <c r="AC998" i="9"/>
  <c r="AD998" i="9" s="1"/>
  <c r="Z998" i="9"/>
  <c r="AA998" i="9" s="1"/>
  <c r="W998" i="9"/>
  <c r="X998" i="9" s="1"/>
  <c r="T998" i="9"/>
  <c r="U998" i="9" s="1"/>
  <c r="Q998" i="9"/>
  <c r="R998" i="9" s="1"/>
  <c r="N998" i="9"/>
  <c r="O998" i="9" s="1"/>
  <c r="AI997" i="9"/>
  <c r="AJ997" i="9" s="1"/>
  <c r="AF997" i="9"/>
  <c r="AG997" i="9" s="1"/>
  <c r="AC997" i="9"/>
  <c r="AD997" i="9" s="1"/>
  <c r="Z997" i="9"/>
  <c r="AA997" i="9" s="1"/>
  <c r="W997" i="9"/>
  <c r="X997" i="9" s="1"/>
  <c r="T997" i="9"/>
  <c r="U997" i="9" s="1"/>
  <c r="Q997" i="9"/>
  <c r="R997" i="9" s="1"/>
  <c r="N997" i="9"/>
  <c r="O997" i="9" s="1"/>
  <c r="AI996" i="9"/>
  <c r="AC996" i="9"/>
  <c r="W996" i="9"/>
  <c r="Q996" i="9"/>
  <c r="AI995" i="9"/>
  <c r="AJ995" i="9" s="1"/>
  <c r="AF995" i="9"/>
  <c r="AG995" i="9" s="1"/>
  <c r="AC995" i="9"/>
  <c r="AD995" i="9" s="1"/>
  <c r="Z995" i="9"/>
  <c r="AA995" i="9" s="1"/>
  <c r="W995" i="9"/>
  <c r="X995" i="9" s="1"/>
  <c r="T995" i="9"/>
  <c r="U995" i="9" s="1"/>
  <c r="Q995" i="9"/>
  <c r="R995" i="9" s="1"/>
  <c r="N995" i="9"/>
  <c r="O995" i="9" s="1"/>
  <c r="AI994" i="9"/>
  <c r="AJ994" i="9" s="1"/>
  <c r="AF994" i="9"/>
  <c r="AG994" i="9" s="1"/>
  <c r="AC994" i="9"/>
  <c r="AD994" i="9" s="1"/>
  <c r="Z994" i="9"/>
  <c r="AA994" i="9" s="1"/>
  <c r="W994" i="9"/>
  <c r="X994" i="9" s="1"/>
  <c r="T994" i="9"/>
  <c r="U994" i="9" s="1"/>
  <c r="Q994" i="9"/>
  <c r="R994" i="9" s="1"/>
  <c r="N994" i="9"/>
  <c r="O994" i="9" s="1"/>
  <c r="AI993" i="9"/>
  <c r="AJ993" i="9" s="1"/>
  <c r="AF993" i="9"/>
  <c r="AG993" i="9" s="1"/>
  <c r="AC993" i="9"/>
  <c r="AD993" i="9" s="1"/>
  <c r="Z993" i="9"/>
  <c r="AA993" i="9" s="1"/>
  <c r="W993" i="9"/>
  <c r="X993" i="9" s="1"/>
  <c r="T993" i="9"/>
  <c r="U993" i="9" s="1"/>
  <c r="Q993" i="9"/>
  <c r="R993" i="9" s="1"/>
  <c r="N993" i="9"/>
  <c r="O993" i="9" s="1"/>
  <c r="AI992" i="9"/>
  <c r="AJ992" i="9" s="1"/>
  <c r="AF992" i="9"/>
  <c r="AG992" i="9" s="1"/>
  <c r="AC992" i="9"/>
  <c r="AD992" i="9" s="1"/>
  <c r="Z992" i="9"/>
  <c r="AA992" i="9" s="1"/>
  <c r="W992" i="9"/>
  <c r="X992" i="9" s="1"/>
  <c r="T992" i="9"/>
  <c r="U992" i="9" s="1"/>
  <c r="Q992" i="9"/>
  <c r="R992" i="9" s="1"/>
  <c r="N992" i="9"/>
  <c r="O992" i="9" s="1"/>
  <c r="AI991" i="9"/>
  <c r="AJ991" i="9" s="1"/>
  <c r="AF991" i="9"/>
  <c r="AG991" i="9" s="1"/>
  <c r="AC991" i="9"/>
  <c r="AD991" i="9" s="1"/>
  <c r="Z991" i="9"/>
  <c r="AA991" i="9" s="1"/>
  <c r="W991" i="9"/>
  <c r="X991" i="9" s="1"/>
  <c r="T991" i="9"/>
  <c r="U991" i="9" s="1"/>
  <c r="Q991" i="9"/>
  <c r="R991" i="9" s="1"/>
  <c r="N991" i="9"/>
  <c r="O991" i="9" s="1"/>
  <c r="AI990" i="9"/>
  <c r="AJ990" i="9" s="1"/>
  <c r="AF990" i="9"/>
  <c r="AG990" i="9" s="1"/>
  <c r="AC990" i="9"/>
  <c r="AD990" i="9" s="1"/>
  <c r="Z990" i="9"/>
  <c r="AA990" i="9" s="1"/>
  <c r="W990" i="9"/>
  <c r="X990" i="9" s="1"/>
  <c r="T990" i="9"/>
  <c r="U990" i="9" s="1"/>
  <c r="Q990" i="9"/>
  <c r="R990" i="9" s="1"/>
  <c r="N990" i="9"/>
  <c r="O990" i="9" s="1"/>
  <c r="AI989" i="9"/>
  <c r="AJ989" i="9" s="1"/>
  <c r="AF989" i="9"/>
  <c r="AG989" i="9" s="1"/>
  <c r="AC989" i="9"/>
  <c r="AD989" i="9" s="1"/>
  <c r="Z989" i="9"/>
  <c r="AA989" i="9" s="1"/>
  <c r="W989" i="9"/>
  <c r="X989" i="9" s="1"/>
  <c r="T989" i="9"/>
  <c r="U989" i="9" s="1"/>
  <c r="Q989" i="9"/>
  <c r="R989" i="9" s="1"/>
  <c r="N989" i="9"/>
  <c r="O989" i="9" s="1"/>
  <c r="AI988" i="9"/>
  <c r="AJ988" i="9" s="1"/>
  <c r="AF988" i="9"/>
  <c r="AG988" i="9" s="1"/>
  <c r="AC988" i="9"/>
  <c r="AD988" i="9" s="1"/>
  <c r="Z988" i="9"/>
  <c r="AA988" i="9" s="1"/>
  <c r="W988" i="9"/>
  <c r="X988" i="9" s="1"/>
  <c r="T988" i="9"/>
  <c r="U988" i="9" s="1"/>
  <c r="Q988" i="9"/>
  <c r="R988" i="9" s="1"/>
  <c r="N988" i="9"/>
  <c r="O988" i="9" s="1"/>
  <c r="AI987" i="9"/>
  <c r="AJ987" i="9" s="1"/>
  <c r="AF987" i="9"/>
  <c r="AG987" i="9" s="1"/>
  <c r="AC987" i="9"/>
  <c r="AD987" i="9" s="1"/>
  <c r="Z987" i="9"/>
  <c r="AA987" i="9" s="1"/>
  <c r="W987" i="9"/>
  <c r="X987" i="9" s="1"/>
  <c r="T987" i="9"/>
  <c r="U987" i="9" s="1"/>
  <c r="Q987" i="9"/>
  <c r="R987" i="9" s="1"/>
  <c r="N987" i="9"/>
  <c r="O987" i="9" s="1"/>
  <c r="AI986" i="9"/>
  <c r="AJ986" i="9" s="1"/>
  <c r="AF986" i="9"/>
  <c r="AG986" i="9" s="1"/>
  <c r="AC986" i="9"/>
  <c r="AD986" i="9" s="1"/>
  <c r="Z986" i="9"/>
  <c r="AA986" i="9" s="1"/>
  <c r="W986" i="9"/>
  <c r="X986" i="9" s="1"/>
  <c r="T986" i="9"/>
  <c r="U986" i="9" s="1"/>
  <c r="Q986" i="9"/>
  <c r="R986" i="9" s="1"/>
  <c r="N986" i="9"/>
  <c r="O986" i="9" s="1"/>
  <c r="AI985" i="9"/>
  <c r="AJ985" i="9" s="1"/>
  <c r="AF985" i="9"/>
  <c r="AG985" i="9" s="1"/>
  <c r="AC985" i="9"/>
  <c r="AD985" i="9" s="1"/>
  <c r="Z985" i="9"/>
  <c r="AA985" i="9" s="1"/>
  <c r="W985" i="9"/>
  <c r="X985" i="9" s="1"/>
  <c r="T985" i="9"/>
  <c r="U985" i="9" s="1"/>
  <c r="Q985" i="9"/>
  <c r="R985" i="9" s="1"/>
  <c r="N985" i="9"/>
  <c r="O985" i="9" s="1"/>
  <c r="AI984" i="9"/>
  <c r="AJ984" i="9" s="1"/>
  <c r="AF984" i="9"/>
  <c r="AG984" i="9" s="1"/>
  <c r="AC984" i="9"/>
  <c r="AD984" i="9" s="1"/>
  <c r="Z984" i="9"/>
  <c r="AA984" i="9" s="1"/>
  <c r="W984" i="9"/>
  <c r="X984" i="9" s="1"/>
  <c r="T984" i="9"/>
  <c r="U984" i="9" s="1"/>
  <c r="Q984" i="9"/>
  <c r="R984" i="9" s="1"/>
  <c r="N984" i="9"/>
  <c r="O984" i="9" s="1"/>
  <c r="AI983" i="9"/>
  <c r="AJ983" i="9" s="1"/>
  <c r="AF983" i="9"/>
  <c r="AG983" i="9" s="1"/>
  <c r="AC983" i="9"/>
  <c r="AD983" i="9" s="1"/>
  <c r="Z983" i="9"/>
  <c r="AA983" i="9" s="1"/>
  <c r="W983" i="9"/>
  <c r="X983" i="9" s="1"/>
  <c r="T983" i="9"/>
  <c r="U983" i="9" s="1"/>
  <c r="Q983" i="9"/>
  <c r="R983" i="9" s="1"/>
  <c r="N983" i="9"/>
  <c r="O983" i="9" s="1"/>
  <c r="AI982" i="9"/>
  <c r="AJ982" i="9" s="1"/>
  <c r="AF982" i="9"/>
  <c r="AG982" i="9" s="1"/>
  <c r="AC982" i="9"/>
  <c r="AD982" i="9" s="1"/>
  <c r="Z982" i="9"/>
  <c r="AA982" i="9" s="1"/>
  <c r="W982" i="9"/>
  <c r="X982" i="9" s="1"/>
  <c r="T982" i="9"/>
  <c r="U982" i="9" s="1"/>
  <c r="Q982" i="9"/>
  <c r="R982" i="9" s="1"/>
  <c r="N982" i="9"/>
  <c r="O982" i="9" s="1"/>
  <c r="AI981" i="9"/>
  <c r="AJ981" i="9" s="1"/>
  <c r="AF981" i="9"/>
  <c r="AG981" i="9" s="1"/>
  <c r="AC981" i="9"/>
  <c r="AD981" i="9" s="1"/>
  <c r="Z981" i="9"/>
  <c r="AA981" i="9" s="1"/>
  <c r="W981" i="9"/>
  <c r="X981" i="9" s="1"/>
  <c r="T981" i="9"/>
  <c r="U981" i="9" s="1"/>
  <c r="Q981" i="9"/>
  <c r="R981" i="9" s="1"/>
  <c r="N981" i="9"/>
  <c r="O981" i="9" s="1"/>
  <c r="AI980" i="9"/>
  <c r="AJ980" i="9" s="1"/>
  <c r="AF980" i="9"/>
  <c r="AG980" i="9" s="1"/>
  <c r="AC980" i="9"/>
  <c r="AD980" i="9" s="1"/>
  <c r="Z980" i="9"/>
  <c r="AA980" i="9" s="1"/>
  <c r="W980" i="9"/>
  <c r="X980" i="9" s="1"/>
  <c r="T980" i="9"/>
  <c r="U980" i="9" s="1"/>
  <c r="Q980" i="9"/>
  <c r="R980" i="9" s="1"/>
  <c r="N980" i="9"/>
  <c r="O980" i="9" s="1"/>
  <c r="AI979" i="9"/>
  <c r="AJ979" i="9" s="1"/>
  <c r="AF979" i="9"/>
  <c r="AG979" i="9" s="1"/>
  <c r="AC979" i="9"/>
  <c r="AD979" i="9" s="1"/>
  <c r="Z979" i="9"/>
  <c r="AA979" i="9" s="1"/>
  <c r="W979" i="9"/>
  <c r="X979" i="9" s="1"/>
  <c r="T979" i="9"/>
  <c r="U979" i="9" s="1"/>
  <c r="Q979" i="9"/>
  <c r="R979" i="9" s="1"/>
  <c r="N979" i="9"/>
  <c r="O979" i="9" s="1"/>
  <c r="AI978" i="9"/>
  <c r="AJ978" i="9" s="1"/>
  <c r="AF978" i="9"/>
  <c r="AG978" i="9" s="1"/>
  <c r="AC978" i="9"/>
  <c r="AD978" i="9" s="1"/>
  <c r="Z978" i="9"/>
  <c r="AA978" i="9" s="1"/>
  <c r="W978" i="9"/>
  <c r="X978" i="9" s="1"/>
  <c r="T978" i="9"/>
  <c r="U978" i="9" s="1"/>
  <c r="Q978" i="9"/>
  <c r="R978" i="9" s="1"/>
  <c r="N978" i="9"/>
  <c r="O978" i="9" s="1"/>
  <c r="AI977" i="9"/>
  <c r="AJ977" i="9" s="1"/>
  <c r="AF977" i="9"/>
  <c r="AG977" i="9" s="1"/>
  <c r="AC977" i="9"/>
  <c r="AD977" i="9" s="1"/>
  <c r="Z977" i="9"/>
  <c r="AA977" i="9" s="1"/>
  <c r="W977" i="9"/>
  <c r="X977" i="9" s="1"/>
  <c r="T977" i="9"/>
  <c r="U977" i="9" s="1"/>
  <c r="Q977" i="9"/>
  <c r="R977" i="9" s="1"/>
  <c r="N977" i="9"/>
  <c r="O977" i="9" s="1"/>
  <c r="AI976" i="9"/>
  <c r="AJ976" i="9" s="1"/>
  <c r="AF976" i="9"/>
  <c r="AG976" i="9" s="1"/>
  <c r="AC976" i="9"/>
  <c r="AD976" i="9" s="1"/>
  <c r="Z976" i="9"/>
  <c r="AA976" i="9" s="1"/>
  <c r="W976" i="9"/>
  <c r="X976" i="9" s="1"/>
  <c r="T976" i="9"/>
  <c r="U976" i="9" s="1"/>
  <c r="Q976" i="9"/>
  <c r="R976" i="9" s="1"/>
  <c r="N976" i="9"/>
  <c r="O976" i="9" s="1"/>
  <c r="AI975" i="9"/>
  <c r="AJ975" i="9" s="1"/>
  <c r="AF975" i="9"/>
  <c r="AG975" i="9" s="1"/>
  <c r="AC975" i="9"/>
  <c r="AD975" i="9" s="1"/>
  <c r="Z975" i="9"/>
  <c r="AA975" i="9" s="1"/>
  <c r="W975" i="9"/>
  <c r="X975" i="9" s="1"/>
  <c r="T975" i="9"/>
  <c r="U975" i="9" s="1"/>
  <c r="Q975" i="9"/>
  <c r="R975" i="9" s="1"/>
  <c r="N975" i="9"/>
  <c r="O975" i="9" s="1"/>
  <c r="AI974" i="9"/>
  <c r="AJ974" i="9" s="1"/>
  <c r="AF974" i="9"/>
  <c r="AG974" i="9" s="1"/>
  <c r="AC974" i="9"/>
  <c r="AD974" i="9" s="1"/>
  <c r="Z974" i="9"/>
  <c r="AA974" i="9" s="1"/>
  <c r="W974" i="9"/>
  <c r="X974" i="9" s="1"/>
  <c r="T974" i="9"/>
  <c r="U974" i="9" s="1"/>
  <c r="Q974" i="9"/>
  <c r="R974" i="9" s="1"/>
  <c r="N974" i="9"/>
  <c r="O974" i="9" s="1"/>
  <c r="AI973" i="9"/>
  <c r="AJ973" i="9" s="1"/>
  <c r="AF973" i="9"/>
  <c r="AG973" i="9" s="1"/>
  <c r="AC973" i="9"/>
  <c r="AD973" i="9" s="1"/>
  <c r="Z973" i="9"/>
  <c r="AA973" i="9" s="1"/>
  <c r="W973" i="9"/>
  <c r="X973" i="9" s="1"/>
  <c r="T973" i="9"/>
  <c r="U973" i="9" s="1"/>
  <c r="Q973" i="9"/>
  <c r="R973" i="9" s="1"/>
  <c r="N973" i="9"/>
  <c r="O973" i="9" s="1"/>
  <c r="AI972" i="9"/>
  <c r="AJ972" i="9" s="1"/>
  <c r="AF972" i="9"/>
  <c r="AG972" i="9" s="1"/>
  <c r="AC972" i="9"/>
  <c r="AD972" i="9" s="1"/>
  <c r="Z972" i="9"/>
  <c r="AA972" i="9" s="1"/>
  <c r="W972" i="9"/>
  <c r="X972" i="9" s="1"/>
  <c r="T972" i="9"/>
  <c r="U972" i="9" s="1"/>
  <c r="Q972" i="9"/>
  <c r="R972" i="9" s="1"/>
  <c r="N972" i="9"/>
  <c r="O972" i="9" s="1"/>
  <c r="AI971" i="9"/>
  <c r="AJ971" i="9" s="1"/>
  <c r="AF971" i="9"/>
  <c r="AG971" i="9" s="1"/>
  <c r="AC971" i="9"/>
  <c r="AD971" i="9" s="1"/>
  <c r="Z971" i="9"/>
  <c r="AA971" i="9" s="1"/>
  <c r="W971" i="9"/>
  <c r="X971" i="9" s="1"/>
  <c r="T971" i="9"/>
  <c r="U971" i="9" s="1"/>
  <c r="Q971" i="9"/>
  <c r="R971" i="9" s="1"/>
  <c r="N971" i="9"/>
  <c r="O971" i="9" s="1"/>
  <c r="AI970" i="9"/>
  <c r="AJ970" i="9" s="1"/>
  <c r="AF970" i="9"/>
  <c r="AG970" i="9" s="1"/>
  <c r="AC970" i="9"/>
  <c r="AD970" i="9" s="1"/>
  <c r="Z970" i="9"/>
  <c r="AA970" i="9" s="1"/>
  <c r="W970" i="9"/>
  <c r="X970" i="9" s="1"/>
  <c r="T970" i="9"/>
  <c r="U970" i="9" s="1"/>
  <c r="Q970" i="9"/>
  <c r="R970" i="9" s="1"/>
  <c r="N970" i="9"/>
  <c r="O970" i="9" s="1"/>
  <c r="AI969" i="9"/>
  <c r="AJ969" i="9" s="1"/>
  <c r="AF969" i="9"/>
  <c r="AG969" i="9" s="1"/>
  <c r="AC969" i="9"/>
  <c r="AD969" i="9" s="1"/>
  <c r="Z969" i="9"/>
  <c r="AA969" i="9" s="1"/>
  <c r="W969" i="9"/>
  <c r="X969" i="9" s="1"/>
  <c r="T969" i="9"/>
  <c r="U969" i="9" s="1"/>
  <c r="Q969" i="9"/>
  <c r="R969" i="9" s="1"/>
  <c r="N969" i="9"/>
  <c r="O969" i="9" s="1"/>
  <c r="AI968" i="9"/>
  <c r="AJ968" i="9" s="1"/>
  <c r="AF968" i="9"/>
  <c r="AG968" i="9" s="1"/>
  <c r="AC968" i="9"/>
  <c r="AD968" i="9" s="1"/>
  <c r="Z968" i="9"/>
  <c r="AA968" i="9" s="1"/>
  <c r="W968" i="9"/>
  <c r="X968" i="9" s="1"/>
  <c r="T968" i="9"/>
  <c r="U968" i="9" s="1"/>
  <c r="Q968" i="9"/>
  <c r="R968" i="9" s="1"/>
  <c r="N968" i="9"/>
  <c r="O968" i="9" s="1"/>
  <c r="AI967" i="9"/>
  <c r="AJ967" i="9" s="1"/>
  <c r="AF967" i="9"/>
  <c r="AG967" i="9" s="1"/>
  <c r="AC967" i="9"/>
  <c r="AD967" i="9" s="1"/>
  <c r="Z967" i="9"/>
  <c r="AA967" i="9" s="1"/>
  <c r="W967" i="9"/>
  <c r="X967" i="9" s="1"/>
  <c r="T967" i="9"/>
  <c r="U967" i="9" s="1"/>
  <c r="Q967" i="9"/>
  <c r="R967" i="9" s="1"/>
  <c r="N967" i="9"/>
  <c r="O967" i="9" s="1"/>
  <c r="AI966" i="9"/>
  <c r="AJ966" i="9" s="1"/>
  <c r="AF966" i="9"/>
  <c r="AG966" i="9" s="1"/>
  <c r="AC966" i="9"/>
  <c r="AD966" i="9" s="1"/>
  <c r="Z966" i="9"/>
  <c r="AA966" i="9" s="1"/>
  <c r="W966" i="9"/>
  <c r="X966" i="9" s="1"/>
  <c r="T966" i="9"/>
  <c r="U966" i="9" s="1"/>
  <c r="Q966" i="9"/>
  <c r="R966" i="9" s="1"/>
  <c r="N966" i="9"/>
  <c r="O966" i="9" s="1"/>
  <c r="AI965" i="9"/>
  <c r="AJ965" i="9" s="1"/>
  <c r="AF965" i="9"/>
  <c r="AG965" i="9" s="1"/>
  <c r="AC965" i="9"/>
  <c r="AD965" i="9" s="1"/>
  <c r="Z965" i="9"/>
  <c r="AA965" i="9" s="1"/>
  <c r="W965" i="9"/>
  <c r="X965" i="9" s="1"/>
  <c r="T965" i="9"/>
  <c r="U965" i="9" s="1"/>
  <c r="Q965" i="9"/>
  <c r="R965" i="9" s="1"/>
  <c r="N965" i="9"/>
  <c r="O965" i="9" s="1"/>
  <c r="AI964" i="9"/>
  <c r="AJ964" i="9" s="1"/>
  <c r="AF964" i="9"/>
  <c r="AG964" i="9" s="1"/>
  <c r="AC964" i="9"/>
  <c r="AD964" i="9" s="1"/>
  <c r="Z964" i="9"/>
  <c r="AA964" i="9" s="1"/>
  <c r="W964" i="9"/>
  <c r="X964" i="9" s="1"/>
  <c r="T964" i="9"/>
  <c r="U964" i="9" s="1"/>
  <c r="Q964" i="9"/>
  <c r="R964" i="9" s="1"/>
  <c r="N964" i="9"/>
  <c r="O964" i="9" s="1"/>
  <c r="AI963" i="9"/>
  <c r="AJ963" i="9" s="1"/>
  <c r="AF963" i="9"/>
  <c r="AG963" i="9" s="1"/>
  <c r="AC963" i="9"/>
  <c r="AD963" i="9" s="1"/>
  <c r="Z963" i="9"/>
  <c r="AA963" i="9" s="1"/>
  <c r="W963" i="9"/>
  <c r="X963" i="9" s="1"/>
  <c r="T963" i="9"/>
  <c r="U963" i="9" s="1"/>
  <c r="Q963" i="9"/>
  <c r="R963" i="9" s="1"/>
  <c r="N963" i="9"/>
  <c r="O963" i="9" s="1"/>
  <c r="AI962" i="9"/>
  <c r="AJ962" i="9" s="1"/>
  <c r="AF962" i="9"/>
  <c r="AG962" i="9" s="1"/>
  <c r="AC962" i="9"/>
  <c r="AD962" i="9" s="1"/>
  <c r="Z962" i="9"/>
  <c r="AA962" i="9" s="1"/>
  <c r="W962" i="9"/>
  <c r="X962" i="9" s="1"/>
  <c r="T962" i="9"/>
  <c r="U962" i="9" s="1"/>
  <c r="Q962" i="9"/>
  <c r="R962" i="9" s="1"/>
  <c r="N962" i="9"/>
  <c r="O962" i="9" s="1"/>
  <c r="AI961" i="9"/>
  <c r="AJ961" i="9" s="1"/>
  <c r="AF961" i="9"/>
  <c r="AG961" i="9" s="1"/>
  <c r="AC961" i="9"/>
  <c r="AD961" i="9" s="1"/>
  <c r="Z961" i="9"/>
  <c r="AA961" i="9" s="1"/>
  <c r="W961" i="9"/>
  <c r="X961" i="9" s="1"/>
  <c r="T961" i="9"/>
  <c r="U961" i="9" s="1"/>
  <c r="Q961" i="9"/>
  <c r="R961" i="9" s="1"/>
  <c r="N961" i="9"/>
  <c r="O961" i="9" s="1"/>
  <c r="AI960" i="9"/>
  <c r="AJ960" i="9" s="1"/>
  <c r="AF960" i="9"/>
  <c r="AG960" i="9" s="1"/>
  <c r="AC960" i="9"/>
  <c r="AD960" i="9" s="1"/>
  <c r="Z960" i="9"/>
  <c r="AA960" i="9" s="1"/>
  <c r="W960" i="9"/>
  <c r="X960" i="9" s="1"/>
  <c r="T960" i="9"/>
  <c r="U960" i="9" s="1"/>
  <c r="Q960" i="9"/>
  <c r="R960" i="9" s="1"/>
  <c r="N960" i="9"/>
  <c r="O960" i="9" s="1"/>
  <c r="AI959" i="9"/>
  <c r="AJ959" i="9" s="1"/>
  <c r="AF959" i="9"/>
  <c r="AG959" i="9" s="1"/>
  <c r="AC959" i="9"/>
  <c r="AD959" i="9" s="1"/>
  <c r="Z959" i="9"/>
  <c r="AA959" i="9" s="1"/>
  <c r="W959" i="9"/>
  <c r="X959" i="9" s="1"/>
  <c r="T959" i="9"/>
  <c r="U959" i="9" s="1"/>
  <c r="Q959" i="9"/>
  <c r="R959" i="9" s="1"/>
  <c r="N959" i="9"/>
  <c r="O959" i="9" s="1"/>
  <c r="AI958" i="9"/>
  <c r="AJ958" i="9" s="1"/>
  <c r="AF958" i="9"/>
  <c r="AG958" i="9" s="1"/>
  <c r="AC958" i="9"/>
  <c r="AD958" i="9" s="1"/>
  <c r="Z958" i="9"/>
  <c r="AA958" i="9" s="1"/>
  <c r="W958" i="9"/>
  <c r="X958" i="9" s="1"/>
  <c r="T958" i="9"/>
  <c r="U958" i="9" s="1"/>
  <c r="Q958" i="9"/>
  <c r="R958" i="9" s="1"/>
  <c r="N958" i="9"/>
  <c r="O958" i="9" s="1"/>
  <c r="AI957" i="9"/>
  <c r="AJ957" i="9" s="1"/>
  <c r="AF957" i="9"/>
  <c r="AG957" i="9" s="1"/>
  <c r="AC957" i="9"/>
  <c r="AD957" i="9" s="1"/>
  <c r="Z957" i="9"/>
  <c r="AA957" i="9" s="1"/>
  <c r="W957" i="9"/>
  <c r="X957" i="9" s="1"/>
  <c r="T957" i="9"/>
  <c r="U957" i="9" s="1"/>
  <c r="Q957" i="9"/>
  <c r="R957" i="9" s="1"/>
  <c r="N957" i="9"/>
  <c r="O957" i="9" s="1"/>
  <c r="AI956" i="9"/>
  <c r="AJ956" i="9" s="1"/>
  <c r="AF956" i="9"/>
  <c r="AG956" i="9" s="1"/>
  <c r="AC956" i="9"/>
  <c r="AD956" i="9" s="1"/>
  <c r="Z956" i="9"/>
  <c r="AA956" i="9" s="1"/>
  <c r="W956" i="9"/>
  <c r="X956" i="9" s="1"/>
  <c r="T956" i="9"/>
  <c r="U956" i="9" s="1"/>
  <c r="Q956" i="9"/>
  <c r="R956" i="9" s="1"/>
  <c r="N956" i="9"/>
  <c r="O956" i="9" s="1"/>
  <c r="AI955" i="9"/>
  <c r="AJ955" i="9" s="1"/>
  <c r="AF955" i="9"/>
  <c r="AG955" i="9" s="1"/>
  <c r="AC955" i="9"/>
  <c r="AD955" i="9" s="1"/>
  <c r="Z955" i="9"/>
  <c r="AA955" i="9" s="1"/>
  <c r="W955" i="9"/>
  <c r="X955" i="9" s="1"/>
  <c r="T955" i="9"/>
  <c r="U955" i="9" s="1"/>
  <c r="Q955" i="9"/>
  <c r="R955" i="9" s="1"/>
  <c r="N955" i="9"/>
  <c r="O955" i="9" s="1"/>
  <c r="AI954" i="9"/>
  <c r="AJ954" i="9" s="1"/>
  <c r="AF954" i="9"/>
  <c r="AG954" i="9" s="1"/>
  <c r="AC954" i="9"/>
  <c r="AD954" i="9" s="1"/>
  <c r="Z954" i="9"/>
  <c r="AA954" i="9" s="1"/>
  <c r="W954" i="9"/>
  <c r="X954" i="9" s="1"/>
  <c r="T954" i="9"/>
  <c r="U954" i="9" s="1"/>
  <c r="Q954" i="9"/>
  <c r="R954" i="9" s="1"/>
  <c r="N954" i="9"/>
  <c r="O954" i="9" s="1"/>
  <c r="AI953" i="9"/>
  <c r="AJ953" i="9" s="1"/>
  <c r="AF953" i="9"/>
  <c r="AG953" i="9" s="1"/>
  <c r="AC953" i="9"/>
  <c r="AD953" i="9" s="1"/>
  <c r="Z953" i="9"/>
  <c r="AA953" i="9" s="1"/>
  <c r="W953" i="9"/>
  <c r="X953" i="9" s="1"/>
  <c r="T953" i="9"/>
  <c r="U953" i="9" s="1"/>
  <c r="Q953" i="9"/>
  <c r="R953" i="9" s="1"/>
  <c r="N953" i="9"/>
  <c r="O953" i="9" s="1"/>
  <c r="AI952" i="9"/>
  <c r="AJ952" i="9" s="1"/>
  <c r="AF952" i="9"/>
  <c r="AG952" i="9" s="1"/>
  <c r="AC952" i="9"/>
  <c r="AD952" i="9" s="1"/>
  <c r="Z952" i="9"/>
  <c r="AA952" i="9" s="1"/>
  <c r="W952" i="9"/>
  <c r="X952" i="9" s="1"/>
  <c r="T952" i="9"/>
  <c r="U952" i="9" s="1"/>
  <c r="Q952" i="9"/>
  <c r="R952" i="9" s="1"/>
  <c r="N952" i="9"/>
  <c r="O952" i="9" s="1"/>
  <c r="AI951" i="9"/>
  <c r="Q951" i="9"/>
  <c r="AI950" i="9"/>
  <c r="AJ950" i="9" s="1"/>
  <c r="AF950" i="9"/>
  <c r="AG950" i="9" s="1"/>
  <c r="AC950" i="9"/>
  <c r="AD950" i="9" s="1"/>
  <c r="Z950" i="9"/>
  <c r="AA950" i="9" s="1"/>
  <c r="W950" i="9"/>
  <c r="X950" i="9" s="1"/>
  <c r="T950" i="9"/>
  <c r="U950" i="9" s="1"/>
  <c r="Q950" i="9"/>
  <c r="R950" i="9" s="1"/>
  <c r="N950" i="9"/>
  <c r="O950" i="9" s="1"/>
  <c r="AI949" i="9"/>
  <c r="AJ949" i="9" s="1"/>
  <c r="AF949" i="9"/>
  <c r="AG949" i="9" s="1"/>
  <c r="AC949" i="9"/>
  <c r="AD949" i="9" s="1"/>
  <c r="Z949" i="9"/>
  <c r="AA949" i="9" s="1"/>
  <c r="W949" i="9"/>
  <c r="X949" i="9" s="1"/>
  <c r="T949" i="9"/>
  <c r="U949" i="9" s="1"/>
  <c r="Q949" i="9"/>
  <c r="R949" i="9" s="1"/>
  <c r="N949" i="9"/>
  <c r="O949" i="9" s="1"/>
  <c r="AI948" i="9"/>
  <c r="AJ948" i="9" s="1"/>
  <c r="AF948" i="9"/>
  <c r="AG948" i="9" s="1"/>
  <c r="AC948" i="9"/>
  <c r="AD948" i="9" s="1"/>
  <c r="Z948" i="9"/>
  <c r="AA948" i="9" s="1"/>
  <c r="W948" i="9"/>
  <c r="X948" i="9" s="1"/>
  <c r="T948" i="9"/>
  <c r="U948" i="9" s="1"/>
  <c r="Q948" i="9"/>
  <c r="R948" i="9" s="1"/>
  <c r="N948" i="9"/>
  <c r="O948" i="9" s="1"/>
  <c r="AI947" i="9"/>
  <c r="AJ947" i="9" s="1"/>
  <c r="AF947" i="9"/>
  <c r="AG947" i="9" s="1"/>
  <c r="AC947" i="9"/>
  <c r="AD947" i="9" s="1"/>
  <c r="Z947" i="9"/>
  <c r="AA947" i="9" s="1"/>
  <c r="W947" i="9"/>
  <c r="X947" i="9" s="1"/>
  <c r="T947" i="9"/>
  <c r="U947" i="9" s="1"/>
  <c r="Q947" i="9"/>
  <c r="R947" i="9" s="1"/>
  <c r="N947" i="9"/>
  <c r="O947" i="9" s="1"/>
  <c r="AI946" i="9"/>
  <c r="AJ946" i="9" s="1"/>
  <c r="AF946" i="9"/>
  <c r="AG946" i="9" s="1"/>
  <c r="AC946" i="9"/>
  <c r="AD946" i="9" s="1"/>
  <c r="Z946" i="9"/>
  <c r="AA946" i="9" s="1"/>
  <c r="W946" i="9"/>
  <c r="X946" i="9" s="1"/>
  <c r="T946" i="9"/>
  <c r="U946" i="9" s="1"/>
  <c r="Q946" i="9"/>
  <c r="R946" i="9" s="1"/>
  <c r="N946" i="9"/>
  <c r="O946" i="9" s="1"/>
  <c r="AI945" i="9"/>
  <c r="AJ945" i="9" s="1"/>
  <c r="AF945" i="9"/>
  <c r="AG945" i="9" s="1"/>
  <c r="AC945" i="9"/>
  <c r="AD945" i="9" s="1"/>
  <c r="Z945" i="9"/>
  <c r="AA945" i="9" s="1"/>
  <c r="W945" i="9"/>
  <c r="X945" i="9" s="1"/>
  <c r="T945" i="9"/>
  <c r="U945" i="9" s="1"/>
  <c r="Q945" i="9"/>
  <c r="R945" i="9" s="1"/>
  <c r="N945" i="9"/>
  <c r="O945" i="9" s="1"/>
  <c r="AI944" i="9"/>
  <c r="AJ944" i="9" s="1"/>
  <c r="AF944" i="9"/>
  <c r="AG944" i="9" s="1"/>
  <c r="AC944" i="9"/>
  <c r="AD944" i="9" s="1"/>
  <c r="Z944" i="9"/>
  <c r="AA944" i="9" s="1"/>
  <c r="W944" i="9"/>
  <c r="X944" i="9" s="1"/>
  <c r="T944" i="9"/>
  <c r="U944" i="9" s="1"/>
  <c r="Q944" i="9"/>
  <c r="R944" i="9" s="1"/>
  <c r="N944" i="9"/>
  <c r="O944" i="9" s="1"/>
  <c r="AI943" i="9"/>
  <c r="AJ943" i="9" s="1"/>
  <c r="AF943" i="9"/>
  <c r="AG943" i="9" s="1"/>
  <c r="AC943" i="9"/>
  <c r="AD943" i="9" s="1"/>
  <c r="Z943" i="9"/>
  <c r="AA943" i="9" s="1"/>
  <c r="W943" i="9"/>
  <c r="X943" i="9" s="1"/>
  <c r="T943" i="9"/>
  <c r="U943" i="9" s="1"/>
  <c r="Q943" i="9"/>
  <c r="R943" i="9" s="1"/>
  <c r="N943" i="9"/>
  <c r="O943" i="9" s="1"/>
  <c r="AI942" i="9"/>
  <c r="AJ942" i="9" s="1"/>
  <c r="AF942" i="9"/>
  <c r="AG942" i="9" s="1"/>
  <c r="AC942" i="9"/>
  <c r="AD942" i="9" s="1"/>
  <c r="Z942" i="9"/>
  <c r="AA942" i="9" s="1"/>
  <c r="W942" i="9"/>
  <c r="X942" i="9" s="1"/>
  <c r="T942" i="9"/>
  <c r="U942" i="9" s="1"/>
  <c r="Q942" i="9"/>
  <c r="R942" i="9" s="1"/>
  <c r="N942" i="9"/>
  <c r="O942" i="9" s="1"/>
  <c r="AI941" i="9"/>
  <c r="AJ941" i="9" s="1"/>
  <c r="AF941" i="9"/>
  <c r="AG941" i="9" s="1"/>
  <c r="AC941" i="9"/>
  <c r="AD941" i="9" s="1"/>
  <c r="Z941" i="9"/>
  <c r="AA941" i="9" s="1"/>
  <c r="W941" i="9"/>
  <c r="X941" i="9" s="1"/>
  <c r="T941" i="9"/>
  <c r="U941" i="9" s="1"/>
  <c r="Q941" i="9"/>
  <c r="R941" i="9" s="1"/>
  <c r="N941" i="9"/>
  <c r="O941" i="9" s="1"/>
  <c r="AI940" i="9"/>
  <c r="AJ940" i="9" s="1"/>
  <c r="AF940" i="9"/>
  <c r="AG940" i="9" s="1"/>
  <c r="AC940" i="9"/>
  <c r="AD940" i="9" s="1"/>
  <c r="Z940" i="9"/>
  <c r="AA940" i="9" s="1"/>
  <c r="W940" i="9"/>
  <c r="X940" i="9" s="1"/>
  <c r="T940" i="9"/>
  <c r="U940" i="9" s="1"/>
  <c r="Q940" i="9"/>
  <c r="R940" i="9" s="1"/>
  <c r="N940" i="9"/>
  <c r="O940" i="9" s="1"/>
  <c r="AI939" i="9"/>
  <c r="AJ939" i="9" s="1"/>
  <c r="AF939" i="9"/>
  <c r="AG939" i="9" s="1"/>
  <c r="AC939" i="9"/>
  <c r="AD939" i="9" s="1"/>
  <c r="Z939" i="9"/>
  <c r="AA939" i="9" s="1"/>
  <c r="W939" i="9"/>
  <c r="X939" i="9" s="1"/>
  <c r="T939" i="9"/>
  <c r="U939" i="9" s="1"/>
  <c r="Q939" i="9"/>
  <c r="R939" i="9" s="1"/>
  <c r="N939" i="9"/>
  <c r="O939" i="9" s="1"/>
  <c r="AI938" i="9"/>
  <c r="AJ938" i="9" s="1"/>
  <c r="AF938" i="9"/>
  <c r="AG938" i="9" s="1"/>
  <c r="AC938" i="9"/>
  <c r="AD938" i="9" s="1"/>
  <c r="Z938" i="9"/>
  <c r="AA938" i="9" s="1"/>
  <c r="W938" i="9"/>
  <c r="X938" i="9" s="1"/>
  <c r="T938" i="9"/>
  <c r="U938" i="9" s="1"/>
  <c r="Q938" i="9"/>
  <c r="R938" i="9" s="1"/>
  <c r="N938" i="9"/>
  <c r="O938" i="9" s="1"/>
  <c r="AI937" i="9"/>
  <c r="AJ937" i="9" s="1"/>
  <c r="AF937" i="9"/>
  <c r="AG937" i="9" s="1"/>
  <c r="AC937" i="9"/>
  <c r="AD937" i="9" s="1"/>
  <c r="Z937" i="9"/>
  <c r="AA937" i="9" s="1"/>
  <c r="W937" i="9"/>
  <c r="X937" i="9" s="1"/>
  <c r="T937" i="9"/>
  <c r="U937" i="9" s="1"/>
  <c r="Q937" i="9"/>
  <c r="R937" i="9" s="1"/>
  <c r="N937" i="9"/>
  <c r="O937" i="9" s="1"/>
  <c r="AI936" i="9"/>
  <c r="AJ936" i="9" s="1"/>
  <c r="AF936" i="9"/>
  <c r="AG936" i="9" s="1"/>
  <c r="AC936" i="9"/>
  <c r="AD936" i="9" s="1"/>
  <c r="Z936" i="9"/>
  <c r="AA936" i="9" s="1"/>
  <c r="W936" i="9"/>
  <c r="X936" i="9" s="1"/>
  <c r="T936" i="9"/>
  <c r="U936" i="9" s="1"/>
  <c r="Q936" i="9"/>
  <c r="R936" i="9" s="1"/>
  <c r="N936" i="9"/>
  <c r="O936" i="9" s="1"/>
  <c r="AI935" i="9"/>
  <c r="AJ935" i="9" s="1"/>
  <c r="AF935" i="9"/>
  <c r="AG935" i="9" s="1"/>
  <c r="AC935" i="9"/>
  <c r="AD935" i="9" s="1"/>
  <c r="Z935" i="9"/>
  <c r="AA935" i="9" s="1"/>
  <c r="W935" i="9"/>
  <c r="X935" i="9" s="1"/>
  <c r="T935" i="9"/>
  <c r="U935" i="9" s="1"/>
  <c r="Q935" i="9"/>
  <c r="R935" i="9" s="1"/>
  <c r="N935" i="9"/>
  <c r="O935" i="9" s="1"/>
  <c r="AI934" i="9"/>
  <c r="AJ934" i="9" s="1"/>
  <c r="AF934" i="9"/>
  <c r="AG934" i="9" s="1"/>
  <c r="AC934" i="9"/>
  <c r="AD934" i="9" s="1"/>
  <c r="Z934" i="9"/>
  <c r="AA934" i="9" s="1"/>
  <c r="W934" i="9"/>
  <c r="X934" i="9" s="1"/>
  <c r="T934" i="9"/>
  <c r="U934" i="9" s="1"/>
  <c r="Q934" i="9"/>
  <c r="R934" i="9" s="1"/>
  <c r="N934" i="9"/>
  <c r="O934" i="9" s="1"/>
  <c r="AI933" i="9"/>
  <c r="AJ933" i="9" s="1"/>
  <c r="AF933" i="9"/>
  <c r="AG933" i="9" s="1"/>
  <c r="AC933" i="9"/>
  <c r="AD933" i="9" s="1"/>
  <c r="Z933" i="9"/>
  <c r="AA933" i="9" s="1"/>
  <c r="W933" i="9"/>
  <c r="X933" i="9" s="1"/>
  <c r="T933" i="9"/>
  <c r="U933" i="9" s="1"/>
  <c r="Q933" i="9"/>
  <c r="R933" i="9" s="1"/>
  <c r="N933" i="9"/>
  <c r="O933" i="9" s="1"/>
  <c r="AI932" i="9"/>
  <c r="AJ932" i="9" s="1"/>
  <c r="AF932" i="9"/>
  <c r="AG932" i="9" s="1"/>
  <c r="AC932" i="9"/>
  <c r="AD932" i="9" s="1"/>
  <c r="Z932" i="9"/>
  <c r="AA932" i="9" s="1"/>
  <c r="W932" i="9"/>
  <c r="X932" i="9" s="1"/>
  <c r="T932" i="9"/>
  <c r="U932" i="9" s="1"/>
  <c r="Q932" i="9"/>
  <c r="R932" i="9" s="1"/>
  <c r="N932" i="9"/>
  <c r="O932" i="9" s="1"/>
  <c r="AI931" i="9"/>
  <c r="AJ931" i="9" s="1"/>
  <c r="AF931" i="9"/>
  <c r="AG931" i="9" s="1"/>
  <c r="AC931" i="9"/>
  <c r="AD931" i="9" s="1"/>
  <c r="Z931" i="9"/>
  <c r="AA931" i="9" s="1"/>
  <c r="W931" i="9"/>
  <c r="X931" i="9" s="1"/>
  <c r="T931" i="9"/>
  <c r="U931" i="9" s="1"/>
  <c r="Q931" i="9"/>
  <c r="R931" i="9" s="1"/>
  <c r="N931" i="9"/>
  <c r="O931" i="9" s="1"/>
  <c r="AI930" i="9"/>
  <c r="AJ930" i="9" s="1"/>
  <c r="AF930" i="9"/>
  <c r="AG930" i="9" s="1"/>
  <c r="AC930" i="9"/>
  <c r="AD930" i="9" s="1"/>
  <c r="Z930" i="9"/>
  <c r="AA930" i="9" s="1"/>
  <c r="W930" i="9"/>
  <c r="X930" i="9" s="1"/>
  <c r="T930" i="9"/>
  <c r="U930" i="9" s="1"/>
  <c r="Q930" i="9"/>
  <c r="R930" i="9" s="1"/>
  <c r="N930" i="9"/>
  <c r="O930" i="9" s="1"/>
  <c r="AI929" i="9"/>
  <c r="AJ929" i="9" s="1"/>
  <c r="AF929" i="9"/>
  <c r="AG929" i="9" s="1"/>
  <c r="AC929" i="9"/>
  <c r="AD929" i="9" s="1"/>
  <c r="Z929" i="9"/>
  <c r="AA929" i="9" s="1"/>
  <c r="W929" i="9"/>
  <c r="X929" i="9" s="1"/>
  <c r="T929" i="9"/>
  <c r="U929" i="9" s="1"/>
  <c r="Q929" i="9"/>
  <c r="R929" i="9" s="1"/>
  <c r="N929" i="9"/>
  <c r="O929" i="9" s="1"/>
  <c r="AI928" i="9"/>
  <c r="AJ928" i="9" s="1"/>
  <c r="AF928" i="9"/>
  <c r="AG928" i="9" s="1"/>
  <c r="AC928" i="9"/>
  <c r="AD928" i="9" s="1"/>
  <c r="Z928" i="9"/>
  <c r="AA928" i="9" s="1"/>
  <c r="W928" i="9"/>
  <c r="X928" i="9" s="1"/>
  <c r="T928" i="9"/>
  <c r="U928" i="9" s="1"/>
  <c r="Q928" i="9"/>
  <c r="R928" i="9" s="1"/>
  <c r="N928" i="9"/>
  <c r="O928" i="9" s="1"/>
  <c r="AI927" i="9"/>
  <c r="AJ927" i="9" s="1"/>
  <c r="AF927" i="9"/>
  <c r="AG927" i="9" s="1"/>
  <c r="AC927" i="9"/>
  <c r="AD927" i="9" s="1"/>
  <c r="Z927" i="9"/>
  <c r="AA927" i="9" s="1"/>
  <c r="W927" i="9"/>
  <c r="X927" i="9" s="1"/>
  <c r="T927" i="9"/>
  <c r="U927" i="9" s="1"/>
  <c r="Q927" i="9"/>
  <c r="R927" i="9" s="1"/>
  <c r="N927" i="9"/>
  <c r="O927" i="9" s="1"/>
  <c r="AI926" i="9"/>
  <c r="AJ926" i="9" s="1"/>
  <c r="AF926" i="9"/>
  <c r="AG926" i="9" s="1"/>
  <c r="AC926" i="9"/>
  <c r="AD926" i="9" s="1"/>
  <c r="Z926" i="9"/>
  <c r="AA926" i="9" s="1"/>
  <c r="W926" i="9"/>
  <c r="X926" i="9" s="1"/>
  <c r="T926" i="9"/>
  <c r="U926" i="9" s="1"/>
  <c r="Q926" i="9"/>
  <c r="R926" i="9" s="1"/>
  <c r="N926" i="9"/>
  <c r="O926" i="9" s="1"/>
  <c r="AI925" i="9"/>
  <c r="AJ925" i="9" s="1"/>
  <c r="AF925" i="9"/>
  <c r="AG925" i="9" s="1"/>
  <c r="AC925" i="9"/>
  <c r="AD925" i="9" s="1"/>
  <c r="Z925" i="9"/>
  <c r="AA925" i="9" s="1"/>
  <c r="W925" i="9"/>
  <c r="X925" i="9" s="1"/>
  <c r="T925" i="9"/>
  <c r="U925" i="9" s="1"/>
  <c r="Q925" i="9"/>
  <c r="R925" i="9" s="1"/>
  <c r="N925" i="9"/>
  <c r="O925" i="9" s="1"/>
  <c r="AI924" i="9"/>
  <c r="AJ924" i="9" s="1"/>
  <c r="AF924" i="9"/>
  <c r="AG924" i="9" s="1"/>
  <c r="AC924" i="9"/>
  <c r="AD924" i="9" s="1"/>
  <c r="Z924" i="9"/>
  <c r="AA924" i="9" s="1"/>
  <c r="W924" i="9"/>
  <c r="X924" i="9" s="1"/>
  <c r="T924" i="9"/>
  <c r="U924" i="9" s="1"/>
  <c r="Q924" i="9"/>
  <c r="R924" i="9" s="1"/>
  <c r="N924" i="9"/>
  <c r="O924" i="9" s="1"/>
  <c r="AI923" i="9"/>
  <c r="AJ923" i="9" s="1"/>
  <c r="AF923" i="9"/>
  <c r="AG923" i="9" s="1"/>
  <c r="AC923" i="9"/>
  <c r="AD923" i="9" s="1"/>
  <c r="Z923" i="9"/>
  <c r="AA923" i="9" s="1"/>
  <c r="W923" i="9"/>
  <c r="X923" i="9" s="1"/>
  <c r="T923" i="9"/>
  <c r="U923" i="9" s="1"/>
  <c r="Q923" i="9"/>
  <c r="R923" i="9" s="1"/>
  <c r="N923" i="9"/>
  <c r="O923" i="9" s="1"/>
  <c r="AI922" i="9"/>
  <c r="AJ922" i="9" s="1"/>
  <c r="AF922" i="9"/>
  <c r="AG922" i="9" s="1"/>
  <c r="AC922" i="9"/>
  <c r="AD922" i="9" s="1"/>
  <c r="Z922" i="9"/>
  <c r="AA922" i="9" s="1"/>
  <c r="W922" i="9"/>
  <c r="X922" i="9" s="1"/>
  <c r="T922" i="9"/>
  <c r="U922" i="9" s="1"/>
  <c r="Q922" i="9"/>
  <c r="R922" i="9" s="1"/>
  <c r="N922" i="9"/>
  <c r="O922" i="9" s="1"/>
  <c r="AI921" i="9"/>
  <c r="AJ921" i="9" s="1"/>
  <c r="AF921" i="9"/>
  <c r="AG921" i="9" s="1"/>
  <c r="AC921" i="9"/>
  <c r="AD921" i="9" s="1"/>
  <c r="Z921" i="9"/>
  <c r="AA921" i="9" s="1"/>
  <c r="W921" i="9"/>
  <c r="X921" i="9" s="1"/>
  <c r="T921" i="9"/>
  <c r="U921" i="9" s="1"/>
  <c r="Q921" i="9"/>
  <c r="R921" i="9" s="1"/>
  <c r="N921" i="9"/>
  <c r="O921" i="9" s="1"/>
  <c r="AI920" i="9"/>
  <c r="AJ920" i="9" s="1"/>
  <c r="AF920" i="9"/>
  <c r="AG920" i="9" s="1"/>
  <c r="AC920" i="9"/>
  <c r="AD920" i="9" s="1"/>
  <c r="Z920" i="9"/>
  <c r="AA920" i="9" s="1"/>
  <c r="W920" i="9"/>
  <c r="X920" i="9" s="1"/>
  <c r="T920" i="9"/>
  <c r="U920" i="9" s="1"/>
  <c r="Q920" i="9"/>
  <c r="R920" i="9" s="1"/>
  <c r="N920" i="9"/>
  <c r="O920" i="9" s="1"/>
  <c r="AI919" i="9"/>
  <c r="AJ919" i="9" s="1"/>
  <c r="AF919" i="9"/>
  <c r="AG919" i="9" s="1"/>
  <c r="AC919" i="9"/>
  <c r="AD919" i="9" s="1"/>
  <c r="Z919" i="9"/>
  <c r="AA919" i="9" s="1"/>
  <c r="W919" i="9"/>
  <c r="X919" i="9" s="1"/>
  <c r="T919" i="9"/>
  <c r="U919" i="9" s="1"/>
  <c r="Q919" i="9"/>
  <c r="R919" i="9" s="1"/>
  <c r="N919" i="9"/>
  <c r="O919" i="9" s="1"/>
  <c r="AI918" i="9"/>
  <c r="AJ918" i="9" s="1"/>
  <c r="AF918" i="9"/>
  <c r="AG918" i="9" s="1"/>
  <c r="AC918" i="9"/>
  <c r="AD918" i="9" s="1"/>
  <c r="Z918" i="9"/>
  <c r="AA918" i="9" s="1"/>
  <c r="W918" i="9"/>
  <c r="X918" i="9" s="1"/>
  <c r="T918" i="9"/>
  <c r="U918" i="9" s="1"/>
  <c r="Q918" i="9"/>
  <c r="R918" i="9" s="1"/>
  <c r="N918" i="9"/>
  <c r="O918" i="9" s="1"/>
  <c r="AI917" i="9"/>
  <c r="AJ917" i="9" s="1"/>
  <c r="AF917" i="9"/>
  <c r="AG917" i="9" s="1"/>
  <c r="AC917" i="9"/>
  <c r="AD917" i="9" s="1"/>
  <c r="Z917" i="9"/>
  <c r="AA917" i="9" s="1"/>
  <c r="W917" i="9"/>
  <c r="X917" i="9" s="1"/>
  <c r="T917" i="9"/>
  <c r="U917" i="9" s="1"/>
  <c r="Q917" i="9"/>
  <c r="R917" i="9" s="1"/>
  <c r="N917" i="9"/>
  <c r="O917" i="9" s="1"/>
  <c r="AI916" i="9"/>
  <c r="AJ916" i="9" s="1"/>
  <c r="AF916" i="9"/>
  <c r="AG916" i="9" s="1"/>
  <c r="AC916" i="9"/>
  <c r="AD916" i="9" s="1"/>
  <c r="Z916" i="9"/>
  <c r="AA916" i="9" s="1"/>
  <c r="W916" i="9"/>
  <c r="X916" i="9" s="1"/>
  <c r="T916" i="9"/>
  <c r="U916" i="9" s="1"/>
  <c r="Q916" i="9"/>
  <c r="R916" i="9" s="1"/>
  <c r="N916" i="9"/>
  <c r="O916" i="9" s="1"/>
  <c r="AI915" i="9"/>
  <c r="AJ915" i="9" s="1"/>
  <c r="AF915" i="9"/>
  <c r="AG915" i="9" s="1"/>
  <c r="AC915" i="9"/>
  <c r="AD915" i="9" s="1"/>
  <c r="Z915" i="9"/>
  <c r="AA915" i="9" s="1"/>
  <c r="W915" i="9"/>
  <c r="X915" i="9" s="1"/>
  <c r="T915" i="9"/>
  <c r="U915" i="9" s="1"/>
  <c r="Q915" i="9"/>
  <c r="R915" i="9" s="1"/>
  <c r="N915" i="9"/>
  <c r="O915" i="9" s="1"/>
  <c r="AI914" i="9"/>
  <c r="AJ914" i="9" s="1"/>
  <c r="AF914" i="9"/>
  <c r="AG914" i="9" s="1"/>
  <c r="AC914" i="9"/>
  <c r="AD914" i="9" s="1"/>
  <c r="Z914" i="9"/>
  <c r="AA914" i="9" s="1"/>
  <c r="W914" i="9"/>
  <c r="X914" i="9" s="1"/>
  <c r="T914" i="9"/>
  <c r="U914" i="9" s="1"/>
  <c r="Q914" i="9"/>
  <c r="R914" i="9" s="1"/>
  <c r="N914" i="9"/>
  <c r="O914" i="9" s="1"/>
  <c r="AI913" i="9"/>
  <c r="AJ913" i="9" s="1"/>
  <c r="AF913" i="9"/>
  <c r="AG913" i="9" s="1"/>
  <c r="AC913" i="9"/>
  <c r="AD913" i="9" s="1"/>
  <c r="Z913" i="9"/>
  <c r="AA913" i="9" s="1"/>
  <c r="W913" i="9"/>
  <c r="X913" i="9" s="1"/>
  <c r="T913" i="9"/>
  <c r="U913" i="9" s="1"/>
  <c r="Q913" i="9"/>
  <c r="R913" i="9" s="1"/>
  <c r="N913" i="9"/>
  <c r="O913" i="9" s="1"/>
  <c r="AJ758" i="9"/>
  <c r="AF758" i="9"/>
  <c r="AG758" i="9" s="1"/>
  <c r="AD758" i="9"/>
  <c r="Z758" i="9"/>
  <c r="AA758" i="9" s="1"/>
  <c r="X758" i="9"/>
  <c r="T758" i="9"/>
  <c r="U758" i="9" s="1"/>
  <c r="R758" i="9"/>
  <c r="N758" i="9"/>
  <c r="O758" i="9" s="1"/>
  <c r="AJ757" i="9"/>
  <c r="AF757" i="9"/>
  <c r="AG757" i="9" s="1"/>
  <c r="AD757" i="9"/>
  <c r="Z757" i="9"/>
  <c r="AA757" i="9" s="1"/>
  <c r="X757" i="9"/>
  <c r="T757" i="9"/>
  <c r="U757" i="9" s="1"/>
  <c r="R757" i="9"/>
  <c r="N757" i="9"/>
  <c r="O757" i="9" s="1"/>
  <c r="AJ756" i="9"/>
  <c r="AF756" i="9"/>
  <c r="AG756" i="9" s="1"/>
  <c r="AD756" i="9"/>
  <c r="Z756" i="9"/>
  <c r="AA756" i="9" s="1"/>
  <c r="X756" i="9"/>
  <c r="T756" i="9"/>
  <c r="U756" i="9" s="1"/>
  <c r="R756" i="9"/>
  <c r="N756" i="9"/>
  <c r="O756" i="9" s="1"/>
  <c r="AJ755" i="9"/>
  <c r="AF755" i="9"/>
  <c r="AG755" i="9" s="1"/>
  <c r="AD755" i="9"/>
  <c r="Z755" i="9"/>
  <c r="AA755" i="9" s="1"/>
  <c r="X755" i="9"/>
  <c r="T755" i="9"/>
  <c r="U755" i="9" s="1"/>
  <c r="R755" i="9"/>
  <c r="N755" i="9"/>
  <c r="O755" i="9" s="1"/>
  <c r="AJ754" i="9"/>
  <c r="AF754" i="9"/>
  <c r="AG754" i="9" s="1"/>
  <c r="AD754" i="9"/>
  <c r="Z754" i="9"/>
  <c r="AA754" i="9" s="1"/>
  <c r="X754" i="9"/>
  <c r="T754" i="9"/>
  <c r="U754" i="9" s="1"/>
  <c r="R754" i="9"/>
  <c r="N754" i="9"/>
  <c r="O754" i="9" s="1"/>
  <c r="AJ753" i="9"/>
  <c r="AF753" i="9"/>
  <c r="AG753" i="9" s="1"/>
  <c r="AD753" i="9"/>
  <c r="Z753" i="9"/>
  <c r="AA753" i="9" s="1"/>
  <c r="X753" i="9"/>
  <c r="T753" i="9"/>
  <c r="U753" i="9" s="1"/>
  <c r="R753" i="9"/>
  <c r="N753" i="9"/>
  <c r="O753" i="9" s="1"/>
  <c r="AJ752" i="9"/>
  <c r="AF752" i="9"/>
  <c r="AG752" i="9" s="1"/>
  <c r="AD752" i="9"/>
  <c r="Z752" i="9"/>
  <c r="AA752" i="9" s="1"/>
  <c r="X752" i="9"/>
  <c r="T752" i="9"/>
  <c r="U752" i="9" s="1"/>
  <c r="R752" i="9"/>
  <c r="N752" i="9"/>
  <c r="O752" i="9" s="1"/>
  <c r="AJ751" i="9"/>
  <c r="AF751" i="9"/>
  <c r="AG751" i="9" s="1"/>
  <c r="AD751" i="9"/>
  <c r="Z751" i="9"/>
  <c r="AA751" i="9" s="1"/>
  <c r="X751" i="9"/>
  <c r="T751" i="9"/>
  <c r="U751" i="9" s="1"/>
  <c r="R751" i="9"/>
  <c r="N751" i="9"/>
  <c r="O751" i="9" s="1"/>
  <c r="AJ750" i="9"/>
  <c r="AF750" i="9"/>
  <c r="AG750" i="9" s="1"/>
  <c r="AD750" i="9"/>
  <c r="Z750" i="9"/>
  <c r="AA750" i="9" s="1"/>
  <c r="X750" i="9"/>
  <c r="T750" i="9"/>
  <c r="U750" i="9" s="1"/>
  <c r="R750" i="9"/>
  <c r="N750" i="9"/>
  <c r="O750" i="9" s="1"/>
  <c r="AJ749" i="9"/>
  <c r="AF749" i="9"/>
  <c r="AG749" i="9" s="1"/>
  <c r="AD749" i="9"/>
  <c r="Z749" i="9"/>
  <c r="AA749" i="9" s="1"/>
  <c r="X749" i="9"/>
  <c r="T749" i="9"/>
  <c r="U749" i="9" s="1"/>
  <c r="R749" i="9"/>
  <c r="N749" i="9"/>
  <c r="O749" i="9" s="1"/>
  <c r="AJ748" i="9"/>
  <c r="AF748" i="9"/>
  <c r="AG748" i="9" s="1"/>
  <c r="AD748" i="9"/>
  <c r="Z748" i="9"/>
  <c r="AA748" i="9" s="1"/>
  <c r="X748" i="9"/>
  <c r="T748" i="9"/>
  <c r="U748" i="9" s="1"/>
  <c r="R748" i="9"/>
  <c r="N748" i="9"/>
  <c r="O748" i="9" s="1"/>
  <c r="AJ746" i="9"/>
  <c r="AF746" i="9"/>
  <c r="AG746" i="9" s="1"/>
  <c r="AD746" i="9"/>
  <c r="Z746" i="9"/>
  <c r="AA746" i="9" s="1"/>
  <c r="X746" i="9"/>
  <c r="T746" i="9"/>
  <c r="U746" i="9" s="1"/>
  <c r="R746" i="9"/>
  <c r="N746" i="9"/>
  <c r="O746" i="9" s="1"/>
  <c r="AJ745" i="9"/>
  <c r="AF745" i="9"/>
  <c r="AG745" i="9" s="1"/>
  <c r="AD745" i="9"/>
  <c r="Z745" i="9"/>
  <c r="AA745" i="9" s="1"/>
  <c r="X745" i="9"/>
  <c r="T745" i="9"/>
  <c r="U745" i="9" s="1"/>
  <c r="R745" i="9"/>
  <c r="N745" i="9"/>
  <c r="O745" i="9" s="1"/>
  <c r="AJ744" i="9"/>
  <c r="AF744" i="9"/>
  <c r="AG744" i="9" s="1"/>
  <c r="AD744" i="9"/>
  <c r="Z744" i="9"/>
  <c r="AA744" i="9" s="1"/>
  <c r="X744" i="9"/>
  <c r="T744" i="9"/>
  <c r="U744" i="9" s="1"/>
  <c r="R744" i="9"/>
  <c r="N744" i="9"/>
  <c r="O744" i="9" s="1"/>
  <c r="AJ743" i="9"/>
  <c r="AF743" i="9"/>
  <c r="AG743" i="9" s="1"/>
  <c r="AD743" i="9"/>
  <c r="Z743" i="9"/>
  <c r="AA743" i="9" s="1"/>
  <c r="X743" i="9"/>
  <c r="T743" i="9"/>
  <c r="U743" i="9" s="1"/>
  <c r="R743" i="9"/>
  <c r="N743" i="9"/>
  <c r="O743" i="9" s="1"/>
  <c r="AJ742" i="9"/>
  <c r="AF742" i="9"/>
  <c r="AG742" i="9" s="1"/>
  <c r="AD742" i="9"/>
  <c r="Z742" i="9"/>
  <c r="AA742" i="9" s="1"/>
  <c r="X742" i="9"/>
  <c r="T742" i="9"/>
  <c r="U742" i="9" s="1"/>
  <c r="R742" i="9"/>
  <c r="N742" i="9"/>
  <c r="O742" i="9" s="1"/>
  <c r="AJ741" i="9"/>
  <c r="AF741" i="9"/>
  <c r="AG741" i="9" s="1"/>
  <c r="AD741" i="9"/>
  <c r="Z741" i="9"/>
  <c r="AA741" i="9" s="1"/>
  <c r="X741" i="9"/>
  <c r="T741" i="9"/>
  <c r="U741" i="9" s="1"/>
  <c r="R741" i="9"/>
  <c r="N741" i="9"/>
  <c r="O741" i="9" s="1"/>
  <c r="AJ740" i="9"/>
  <c r="AF740" i="9"/>
  <c r="AG740" i="9" s="1"/>
  <c r="AD740" i="9"/>
  <c r="Z740" i="9"/>
  <c r="AA740" i="9" s="1"/>
  <c r="X740" i="9"/>
  <c r="T740" i="9"/>
  <c r="U740" i="9" s="1"/>
  <c r="R740" i="9"/>
  <c r="N740" i="9"/>
  <c r="O740" i="9" s="1"/>
  <c r="AJ739" i="9"/>
  <c r="AF739" i="9"/>
  <c r="AG739" i="9" s="1"/>
  <c r="AD739" i="9"/>
  <c r="Z739" i="9"/>
  <c r="AA739" i="9" s="1"/>
  <c r="X739" i="9"/>
  <c r="T739" i="9"/>
  <c r="U739" i="9" s="1"/>
  <c r="R739" i="9"/>
  <c r="N739" i="9"/>
  <c r="O739" i="9" s="1"/>
  <c r="AJ738" i="9"/>
  <c r="AF738" i="9"/>
  <c r="AG738" i="9" s="1"/>
  <c r="AD738" i="9"/>
  <c r="Z738" i="9"/>
  <c r="AA738" i="9" s="1"/>
  <c r="X738" i="9"/>
  <c r="T738" i="9"/>
  <c r="U738" i="9" s="1"/>
  <c r="R738" i="9"/>
  <c r="N738" i="9"/>
  <c r="O738" i="9" s="1"/>
  <c r="AJ737" i="9"/>
  <c r="AF737" i="9"/>
  <c r="AG737" i="9" s="1"/>
  <c r="AD737" i="9"/>
  <c r="Z737" i="9"/>
  <c r="AA737" i="9" s="1"/>
  <c r="X737" i="9"/>
  <c r="T737" i="9"/>
  <c r="U737" i="9" s="1"/>
  <c r="R737" i="9"/>
  <c r="N737" i="9"/>
  <c r="O737" i="9" s="1"/>
  <c r="AJ736" i="9"/>
  <c r="AF736" i="9"/>
  <c r="AG736" i="9" s="1"/>
  <c r="AD736" i="9"/>
  <c r="Z736" i="9"/>
  <c r="AA736" i="9" s="1"/>
  <c r="X736" i="9"/>
  <c r="T736" i="9"/>
  <c r="U736" i="9" s="1"/>
  <c r="R736" i="9"/>
  <c r="N736" i="9"/>
  <c r="O736" i="9" s="1"/>
  <c r="AJ735" i="9"/>
  <c r="AF735" i="9"/>
  <c r="AG735" i="9" s="1"/>
  <c r="AD735" i="9"/>
  <c r="Z735" i="9"/>
  <c r="AA735" i="9" s="1"/>
  <c r="X735" i="9"/>
  <c r="T735" i="9"/>
  <c r="U735" i="9" s="1"/>
  <c r="R735" i="9"/>
  <c r="N735" i="9"/>
  <c r="O735" i="9" s="1"/>
  <c r="AJ734" i="9"/>
  <c r="AF734" i="9"/>
  <c r="AG734" i="9" s="1"/>
  <c r="AD734" i="9"/>
  <c r="Z734" i="9"/>
  <c r="AA734" i="9" s="1"/>
  <c r="X734" i="9"/>
  <c r="T734" i="9"/>
  <c r="U734" i="9" s="1"/>
  <c r="R734" i="9"/>
  <c r="N734" i="9"/>
  <c r="O734" i="9" s="1"/>
  <c r="AJ733" i="9"/>
  <c r="AF733" i="9"/>
  <c r="AG733" i="9" s="1"/>
  <c r="AD733" i="9"/>
  <c r="Z733" i="9"/>
  <c r="AA733" i="9" s="1"/>
  <c r="X733" i="9"/>
  <c r="T733" i="9"/>
  <c r="U733" i="9" s="1"/>
  <c r="R733" i="9"/>
  <c r="N733" i="9"/>
  <c r="O733" i="9" s="1"/>
  <c r="AJ732" i="9"/>
  <c r="AF732" i="9"/>
  <c r="AG732" i="9" s="1"/>
  <c r="AD732" i="9"/>
  <c r="Z732" i="9"/>
  <c r="AA732" i="9" s="1"/>
  <c r="X732" i="9"/>
  <c r="T732" i="9"/>
  <c r="U732" i="9" s="1"/>
  <c r="R732" i="9"/>
  <c r="N732" i="9"/>
  <c r="O732" i="9" s="1"/>
  <c r="AJ731" i="9"/>
  <c r="AF731" i="9"/>
  <c r="AG731" i="9" s="1"/>
  <c r="AD731" i="9"/>
  <c r="Z731" i="9"/>
  <c r="AA731" i="9" s="1"/>
  <c r="X731" i="9"/>
  <c r="T731" i="9"/>
  <c r="U731" i="9" s="1"/>
  <c r="R731" i="9"/>
  <c r="N731" i="9"/>
  <c r="O731" i="9" s="1"/>
  <c r="AJ730" i="9"/>
  <c r="AF730" i="9"/>
  <c r="AG730" i="9" s="1"/>
  <c r="AD730" i="9"/>
  <c r="Z730" i="9"/>
  <c r="AA730" i="9" s="1"/>
  <c r="X730" i="9"/>
  <c r="T730" i="9"/>
  <c r="U730" i="9" s="1"/>
  <c r="R730" i="9"/>
  <c r="N730" i="9"/>
  <c r="O730" i="9" s="1"/>
  <c r="AJ729" i="9"/>
  <c r="AF729" i="9"/>
  <c r="AG729" i="9" s="1"/>
  <c r="AD729" i="9"/>
  <c r="Z729" i="9"/>
  <c r="AA729" i="9" s="1"/>
  <c r="X729" i="9"/>
  <c r="T729" i="9"/>
  <c r="U729" i="9" s="1"/>
  <c r="R729" i="9"/>
  <c r="N729" i="9"/>
  <c r="O729" i="9" s="1"/>
  <c r="AJ728" i="9"/>
  <c r="AF728" i="9"/>
  <c r="AG728" i="9" s="1"/>
  <c r="AD728" i="9"/>
  <c r="Z728" i="9"/>
  <c r="AA728" i="9" s="1"/>
  <c r="X728" i="9"/>
  <c r="T728" i="9"/>
  <c r="U728" i="9" s="1"/>
  <c r="R728" i="9"/>
  <c r="N728" i="9"/>
  <c r="O728" i="9" s="1"/>
  <c r="AJ727" i="9"/>
  <c r="AF727" i="9"/>
  <c r="AG727" i="9" s="1"/>
  <c r="AD727" i="9"/>
  <c r="Z727" i="9"/>
  <c r="AA727" i="9" s="1"/>
  <c r="X727" i="9"/>
  <c r="T727" i="9"/>
  <c r="U727" i="9" s="1"/>
  <c r="R727" i="9"/>
  <c r="N727" i="9"/>
  <c r="O727" i="9" s="1"/>
  <c r="AJ726" i="9"/>
  <c r="AF726" i="9"/>
  <c r="AG726" i="9" s="1"/>
  <c r="AD726" i="9"/>
  <c r="Z726" i="9"/>
  <c r="AA726" i="9" s="1"/>
  <c r="X726" i="9"/>
  <c r="T726" i="9"/>
  <c r="U726" i="9" s="1"/>
  <c r="R726" i="9"/>
  <c r="N726" i="9"/>
  <c r="O726" i="9" s="1"/>
  <c r="AJ725" i="9"/>
  <c r="AF725" i="9"/>
  <c r="AG725" i="9" s="1"/>
  <c r="AD725" i="9"/>
  <c r="Z725" i="9"/>
  <c r="AA725" i="9" s="1"/>
  <c r="X725" i="9"/>
  <c r="T725" i="9"/>
  <c r="U725" i="9" s="1"/>
  <c r="R725" i="9"/>
  <c r="N725" i="9"/>
  <c r="O725" i="9" s="1"/>
  <c r="AJ724" i="9"/>
  <c r="AF724" i="9"/>
  <c r="AG724" i="9" s="1"/>
  <c r="AD724" i="9"/>
  <c r="Z724" i="9"/>
  <c r="AA724" i="9" s="1"/>
  <c r="X724" i="9"/>
  <c r="T724" i="9"/>
  <c r="U724" i="9" s="1"/>
  <c r="R724" i="9"/>
  <c r="N724" i="9"/>
  <c r="O724" i="9" s="1"/>
  <c r="AJ723" i="9"/>
  <c r="AF723" i="9"/>
  <c r="AG723" i="9" s="1"/>
  <c r="AD723" i="9"/>
  <c r="Z723" i="9"/>
  <c r="AA723" i="9" s="1"/>
  <c r="X723" i="9"/>
  <c r="T723" i="9"/>
  <c r="U723" i="9" s="1"/>
  <c r="R723" i="9"/>
  <c r="N723" i="9"/>
  <c r="O723" i="9" s="1"/>
  <c r="AJ722" i="9"/>
  <c r="AF722" i="9"/>
  <c r="AG722" i="9" s="1"/>
  <c r="AD722" i="9"/>
  <c r="Z722" i="9"/>
  <c r="AA722" i="9" s="1"/>
  <c r="X722" i="9"/>
  <c r="T722" i="9"/>
  <c r="U722" i="9" s="1"/>
  <c r="R722" i="9"/>
  <c r="N722" i="9"/>
  <c r="O722" i="9" s="1"/>
  <c r="AJ721" i="9"/>
  <c r="AF721" i="9"/>
  <c r="AG721" i="9" s="1"/>
  <c r="AD721" i="9"/>
  <c r="Z721" i="9"/>
  <c r="AA721" i="9" s="1"/>
  <c r="X721" i="9"/>
  <c r="T721" i="9"/>
  <c r="U721" i="9" s="1"/>
  <c r="R721" i="9"/>
  <c r="N721" i="9"/>
  <c r="O721" i="9" s="1"/>
  <c r="AJ720" i="9"/>
  <c r="AF720" i="9"/>
  <c r="AG720" i="9" s="1"/>
  <c r="AD720" i="9"/>
  <c r="Z720" i="9"/>
  <c r="AA720" i="9" s="1"/>
  <c r="X720" i="9"/>
  <c r="T720" i="9"/>
  <c r="U720" i="9" s="1"/>
  <c r="R720" i="9"/>
  <c r="N720" i="9"/>
  <c r="O720" i="9" s="1"/>
  <c r="AJ719" i="9"/>
  <c r="AF719" i="9"/>
  <c r="AG719" i="9" s="1"/>
  <c r="AD719" i="9"/>
  <c r="Z719" i="9"/>
  <c r="AA719" i="9" s="1"/>
  <c r="X719" i="9"/>
  <c r="T719" i="9"/>
  <c r="U719" i="9" s="1"/>
  <c r="R719" i="9"/>
  <c r="N719" i="9"/>
  <c r="O719" i="9" s="1"/>
  <c r="AJ718" i="9"/>
  <c r="AF718" i="9"/>
  <c r="AG718" i="9" s="1"/>
  <c r="AD718" i="9"/>
  <c r="Z718" i="9"/>
  <c r="AA718" i="9" s="1"/>
  <c r="X718" i="9"/>
  <c r="T718" i="9"/>
  <c r="U718" i="9" s="1"/>
  <c r="R718" i="9"/>
  <c r="N718" i="9"/>
  <c r="O718" i="9" s="1"/>
  <c r="AJ717" i="9"/>
  <c r="AF717" i="9"/>
  <c r="AG717" i="9" s="1"/>
  <c r="AD717" i="9"/>
  <c r="Z717" i="9"/>
  <c r="AA717" i="9" s="1"/>
  <c r="X717" i="9"/>
  <c r="T717" i="9"/>
  <c r="U717" i="9" s="1"/>
  <c r="R717" i="9"/>
  <c r="N717" i="9"/>
  <c r="O717" i="9" s="1"/>
  <c r="AJ716" i="9"/>
  <c r="AF716" i="9"/>
  <c r="AG716" i="9" s="1"/>
  <c r="AD716" i="9"/>
  <c r="Z716" i="9"/>
  <c r="AA716" i="9" s="1"/>
  <c r="X716" i="9"/>
  <c r="T716" i="9"/>
  <c r="U716" i="9" s="1"/>
  <c r="R716" i="9"/>
  <c r="N716" i="9"/>
  <c r="O716" i="9" s="1"/>
  <c r="AJ715" i="9"/>
  <c r="AF715" i="9"/>
  <c r="AG715" i="9" s="1"/>
  <c r="AD715" i="9"/>
  <c r="Z715" i="9"/>
  <c r="AA715" i="9" s="1"/>
  <c r="X715" i="9"/>
  <c r="T715" i="9"/>
  <c r="U715" i="9" s="1"/>
  <c r="R715" i="9"/>
  <c r="N715" i="9"/>
  <c r="O715" i="9" s="1"/>
  <c r="AJ714" i="9"/>
  <c r="AF714" i="9"/>
  <c r="AG714" i="9" s="1"/>
  <c r="AD714" i="9"/>
  <c r="Z714" i="9"/>
  <c r="AA714" i="9" s="1"/>
  <c r="X714" i="9"/>
  <c r="T714" i="9"/>
  <c r="U714" i="9" s="1"/>
  <c r="R714" i="9"/>
  <c r="N714" i="9"/>
  <c r="O714" i="9" s="1"/>
  <c r="AJ713" i="9"/>
  <c r="AF713" i="9"/>
  <c r="AG713" i="9" s="1"/>
  <c r="AD713" i="9"/>
  <c r="Z713" i="9"/>
  <c r="AA713" i="9" s="1"/>
  <c r="X713" i="9"/>
  <c r="T713" i="9"/>
  <c r="U713" i="9" s="1"/>
  <c r="R713" i="9"/>
  <c r="N713" i="9"/>
  <c r="O713" i="9" s="1"/>
  <c r="AJ712" i="9"/>
  <c r="AF712" i="9"/>
  <c r="AG712" i="9" s="1"/>
  <c r="AD712" i="9"/>
  <c r="Z712" i="9"/>
  <c r="AA712" i="9" s="1"/>
  <c r="X712" i="9"/>
  <c r="T712" i="9"/>
  <c r="U712" i="9" s="1"/>
  <c r="R712" i="9"/>
  <c r="N712" i="9"/>
  <c r="O712" i="9" s="1"/>
  <c r="AJ711" i="9"/>
  <c r="AF711" i="9"/>
  <c r="AG711" i="9" s="1"/>
  <c r="AD711" i="9"/>
  <c r="Z711" i="9"/>
  <c r="AA711" i="9" s="1"/>
  <c r="X711" i="9"/>
  <c r="T711" i="9"/>
  <c r="U711" i="9" s="1"/>
  <c r="R711" i="9"/>
  <c r="N711" i="9"/>
  <c r="O711" i="9" s="1"/>
  <c r="AJ710" i="9"/>
  <c r="AF710" i="9"/>
  <c r="AG710" i="9" s="1"/>
  <c r="AD710" i="9"/>
  <c r="Z710" i="9"/>
  <c r="AA710" i="9" s="1"/>
  <c r="X710" i="9"/>
  <c r="T710" i="9"/>
  <c r="U710" i="9" s="1"/>
  <c r="R710" i="9"/>
  <c r="N710" i="9"/>
  <c r="O710" i="9" s="1"/>
  <c r="AJ709" i="9"/>
  <c r="AF709" i="9"/>
  <c r="AG709" i="9" s="1"/>
  <c r="AD709" i="9"/>
  <c r="Z709" i="9"/>
  <c r="AA709" i="9" s="1"/>
  <c r="X709" i="9"/>
  <c r="T709" i="9"/>
  <c r="U709" i="9" s="1"/>
  <c r="R709" i="9"/>
  <c r="N709" i="9"/>
  <c r="O709" i="9" s="1"/>
  <c r="AJ708" i="9"/>
  <c r="AF708" i="9"/>
  <c r="AG708" i="9" s="1"/>
  <c r="AD708" i="9"/>
  <c r="Z708" i="9"/>
  <c r="AA708" i="9" s="1"/>
  <c r="X708" i="9"/>
  <c r="T708" i="9"/>
  <c r="U708" i="9" s="1"/>
  <c r="R708" i="9"/>
  <c r="N708" i="9"/>
  <c r="O708" i="9" s="1"/>
  <c r="AJ707" i="9"/>
  <c r="AF707" i="9"/>
  <c r="AG707" i="9" s="1"/>
  <c r="AD707" i="9"/>
  <c r="Z707" i="9"/>
  <c r="AA707" i="9" s="1"/>
  <c r="X707" i="9"/>
  <c r="T707" i="9"/>
  <c r="U707" i="9" s="1"/>
  <c r="R707" i="9"/>
  <c r="N707" i="9"/>
  <c r="O707" i="9" s="1"/>
  <c r="AJ706" i="9"/>
  <c r="AF706" i="9"/>
  <c r="AG706" i="9" s="1"/>
  <c r="AD706" i="9"/>
  <c r="Z706" i="9"/>
  <c r="AA706" i="9" s="1"/>
  <c r="X706" i="9"/>
  <c r="T706" i="9"/>
  <c r="U706" i="9" s="1"/>
  <c r="R706" i="9"/>
  <c r="N706" i="9"/>
  <c r="O706" i="9" s="1"/>
  <c r="AJ705" i="9"/>
  <c r="AF705" i="9"/>
  <c r="AG705" i="9" s="1"/>
  <c r="AD705" i="9"/>
  <c r="Z705" i="9"/>
  <c r="AA705" i="9" s="1"/>
  <c r="X705" i="9"/>
  <c r="T705" i="9"/>
  <c r="U705" i="9" s="1"/>
  <c r="R705" i="9"/>
  <c r="N705" i="9"/>
  <c r="O705" i="9" s="1"/>
  <c r="AJ704" i="9"/>
  <c r="AF704" i="9"/>
  <c r="AG704" i="9" s="1"/>
  <c r="AD704" i="9"/>
  <c r="Z704" i="9"/>
  <c r="AA704" i="9" s="1"/>
  <c r="X704" i="9"/>
  <c r="T704" i="9"/>
  <c r="U704" i="9" s="1"/>
  <c r="R704" i="9"/>
  <c r="N704" i="9"/>
  <c r="O704" i="9" s="1"/>
  <c r="AJ703" i="9"/>
  <c r="AF703" i="9"/>
  <c r="AG703" i="9" s="1"/>
  <c r="AD703" i="9"/>
  <c r="Z703" i="9"/>
  <c r="AA703" i="9" s="1"/>
  <c r="X703" i="9"/>
  <c r="T703" i="9"/>
  <c r="U703" i="9" s="1"/>
  <c r="R703" i="9"/>
  <c r="N703" i="9"/>
  <c r="O703" i="9" s="1"/>
  <c r="AJ702" i="9"/>
  <c r="AF702" i="9"/>
  <c r="AG702" i="9" s="1"/>
  <c r="AD702" i="9"/>
  <c r="Z702" i="9"/>
  <c r="AA702" i="9" s="1"/>
  <c r="X702" i="9"/>
  <c r="T702" i="9"/>
  <c r="U702" i="9" s="1"/>
  <c r="R702" i="9"/>
  <c r="N702" i="9"/>
  <c r="O702" i="9" s="1"/>
  <c r="AJ701" i="9"/>
  <c r="AF701" i="9"/>
  <c r="AG701" i="9" s="1"/>
  <c r="AD701" i="9"/>
  <c r="Z701" i="9"/>
  <c r="AA701" i="9" s="1"/>
  <c r="X701" i="9"/>
  <c r="T701" i="9"/>
  <c r="U701" i="9" s="1"/>
  <c r="R701" i="9"/>
  <c r="N701" i="9"/>
  <c r="O701" i="9" s="1"/>
  <c r="AJ700" i="9"/>
  <c r="AF700" i="9"/>
  <c r="AG700" i="9" s="1"/>
  <c r="AD700" i="9"/>
  <c r="Z700" i="9"/>
  <c r="AA700" i="9" s="1"/>
  <c r="X700" i="9"/>
  <c r="T700" i="9"/>
  <c r="U700" i="9" s="1"/>
  <c r="R700" i="9"/>
  <c r="N700" i="9"/>
  <c r="O700" i="9" s="1"/>
  <c r="AJ698" i="9"/>
  <c r="AF698" i="9"/>
  <c r="AG698" i="9" s="1"/>
  <c r="AD698" i="9"/>
  <c r="Z698" i="9"/>
  <c r="AA698" i="9" s="1"/>
  <c r="X698" i="9"/>
  <c r="T698" i="9"/>
  <c r="U698" i="9" s="1"/>
  <c r="R698" i="9"/>
  <c r="N698" i="9"/>
  <c r="O698" i="9" s="1"/>
  <c r="AJ697" i="9"/>
  <c r="AF697" i="9"/>
  <c r="AG697" i="9" s="1"/>
  <c r="AD697" i="9"/>
  <c r="Z697" i="9"/>
  <c r="AA697" i="9" s="1"/>
  <c r="X697" i="9"/>
  <c r="T697" i="9"/>
  <c r="U697" i="9" s="1"/>
  <c r="R697" i="9"/>
  <c r="N697" i="9"/>
  <c r="O697" i="9" s="1"/>
  <c r="AJ696" i="9"/>
  <c r="AF696" i="9"/>
  <c r="AG696" i="9" s="1"/>
  <c r="AD696" i="9"/>
  <c r="Z696" i="9"/>
  <c r="AA696" i="9" s="1"/>
  <c r="X696" i="9"/>
  <c r="T696" i="9"/>
  <c r="U696" i="9" s="1"/>
  <c r="R696" i="9"/>
  <c r="N696" i="9"/>
  <c r="O696" i="9" s="1"/>
  <c r="AJ694" i="9"/>
  <c r="AF694" i="9"/>
  <c r="AG694" i="9" s="1"/>
  <c r="AD694" i="9"/>
  <c r="Z694" i="9"/>
  <c r="AA694" i="9" s="1"/>
  <c r="X694" i="9"/>
  <c r="T694" i="9"/>
  <c r="U694" i="9" s="1"/>
  <c r="R694" i="9"/>
  <c r="N694" i="9"/>
  <c r="O694" i="9" s="1"/>
  <c r="AJ693" i="9"/>
  <c r="AF693" i="9"/>
  <c r="AG693" i="9" s="1"/>
  <c r="AD693" i="9"/>
  <c r="Z693" i="9"/>
  <c r="AA693" i="9" s="1"/>
  <c r="X693" i="9"/>
  <c r="T693" i="9"/>
  <c r="U693" i="9" s="1"/>
  <c r="R693" i="9"/>
  <c r="N693" i="9"/>
  <c r="O693" i="9" s="1"/>
  <c r="AJ692" i="9"/>
  <c r="AF692" i="9"/>
  <c r="AG692" i="9" s="1"/>
  <c r="AD692" i="9"/>
  <c r="Z692" i="9"/>
  <c r="AA692" i="9" s="1"/>
  <c r="X692" i="9"/>
  <c r="T692" i="9"/>
  <c r="U692" i="9" s="1"/>
  <c r="R692" i="9"/>
  <c r="N692" i="9"/>
  <c r="O692" i="9" s="1"/>
  <c r="AJ691" i="9"/>
  <c r="AF691" i="9"/>
  <c r="AG691" i="9" s="1"/>
  <c r="AD691" i="9"/>
  <c r="Z691" i="9"/>
  <c r="AA691" i="9" s="1"/>
  <c r="X691" i="9"/>
  <c r="T691" i="9"/>
  <c r="U691" i="9" s="1"/>
  <c r="R691" i="9"/>
  <c r="N691" i="9"/>
  <c r="O691" i="9" s="1"/>
  <c r="AJ690" i="9"/>
  <c r="AF690" i="9"/>
  <c r="AG690" i="9" s="1"/>
  <c r="AD690" i="9"/>
  <c r="Z690" i="9"/>
  <c r="AA690" i="9" s="1"/>
  <c r="X690" i="9"/>
  <c r="T690" i="9"/>
  <c r="U690" i="9" s="1"/>
  <c r="R690" i="9"/>
  <c r="N690" i="9"/>
  <c r="O690" i="9" s="1"/>
  <c r="AJ689" i="9"/>
  <c r="AF689" i="9"/>
  <c r="AG689" i="9" s="1"/>
  <c r="AD689" i="9"/>
  <c r="Z689" i="9"/>
  <c r="AA689" i="9" s="1"/>
  <c r="X689" i="9"/>
  <c r="T689" i="9"/>
  <c r="U689" i="9" s="1"/>
  <c r="R689" i="9"/>
  <c r="N689" i="9"/>
  <c r="O689" i="9" s="1"/>
  <c r="AJ688" i="9"/>
  <c r="AF688" i="9"/>
  <c r="AG688" i="9" s="1"/>
  <c r="AD688" i="9"/>
  <c r="Z688" i="9"/>
  <c r="AA688" i="9" s="1"/>
  <c r="X688" i="9"/>
  <c r="T688" i="9"/>
  <c r="U688" i="9" s="1"/>
  <c r="R688" i="9"/>
  <c r="N688" i="9"/>
  <c r="O688" i="9" s="1"/>
  <c r="AJ687" i="9"/>
  <c r="AF687" i="9"/>
  <c r="AG687" i="9" s="1"/>
  <c r="AD687" i="9"/>
  <c r="Z687" i="9"/>
  <c r="AA687" i="9" s="1"/>
  <c r="X687" i="9"/>
  <c r="T687" i="9"/>
  <c r="U687" i="9" s="1"/>
  <c r="R687" i="9"/>
  <c r="N687" i="9"/>
  <c r="O687" i="9" s="1"/>
  <c r="AJ686" i="9"/>
  <c r="AF686" i="9"/>
  <c r="AG686" i="9" s="1"/>
  <c r="AD686" i="9"/>
  <c r="Z686" i="9"/>
  <c r="AA686" i="9" s="1"/>
  <c r="X686" i="9"/>
  <c r="T686" i="9"/>
  <c r="U686" i="9" s="1"/>
  <c r="R686" i="9"/>
  <c r="N686" i="9"/>
  <c r="O686" i="9" s="1"/>
  <c r="AJ685" i="9"/>
  <c r="AF685" i="9"/>
  <c r="AG685" i="9" s="1"/>
  <c r="AD685" i="9"/>
  <c r="Z685" i="9"/>
  <c r="AA685" i="9" s="1"/>
  <c r="X685" i="9"/>
  <c r="T685" i="9"/>
  <c r="U685" i="9" s="1"/>
  <c r="R685" i="9"/>
  <c r="N685" i="9"/>
  <c r="O685" i="9" s="1"/>
  <c r="AJ684" i="9"/>
  <c r="AF684" i="9"/>
  <c r="AG684" i="9" s="1"/>
  <c r="AD684" i="9"/>
  <c r="Z684" i="9"/>
  <c r="AA684" i="9" s="1"/>
  <c r="X684" i="9"/>
  <c r="T684" i="9"/>
  <c r="U684" i="9" s="1"/>
  <c r="R684" i="9"/>
  <c r="N684" i="9"/>
  <c r="O684" i="9" s="1"/>
  <c r="AJ683" i="9"/>
  <c r="AF683" i="9"/>
  <c r="AG683" i="9" s="1"/>
  <c r="AD683" i="9"/>
  <c r="Z683" i="9"/>
  <c r="AA683" i="9" s="1"/>
  <c r="X683" i="9"/>
  <c r="T683" i="9"/>
  <c r="U683" i="9" s="1"/>
  <c r="R683" i="9"/>
  <c r="N683" i="9"/>
  <c r="O683" i="9" s="1"/>
  <c r="AJ682" i="9"/>
  <c r="AF682" i="9"/>
  <c r="AG682" i="9" s="1"/>
  <c r="AD682" i="9"/>
  <c r="Z682" i="9"/>
  <c r="AA682" i="9" s="1"/>
  <c r="X682" i="9"/>
  <c r="T682" i="9"/>
  <c r="U682" i="9" s="1"/>
  <c r="R682" i="9"/>
  <c r="N682" i="9"/>
  <c r="O682" i="9" s="1"/>
  <c r="AJ681" i="9"/>
  <c r="AF681" i="9"/>
  <c r="AG681" i="9" s="1"/>
  <c r="AD681" i="9"/>
  <c r="Z681" i="9"/>
  <c r="AA681" i="9" s="1"/>
  <c r="X681" i="9"/>
  <c r="T681" i="9"/>
  <c r="U681" i="9" s="1"/>
  <c r="R681" i="9"/>
  <c r="N681" i="9"/>
  <c r="O681" i="9" s="1"/>
  <c r="AJ680" i="9"/>
  <c r="AF680" i="9"/>
  <c r="AG680" i="9" s="1"/>
  <c r="AD680" i="9"/>
  <c r="Z680" i="9"/>
  <c r="AA680" i="9" s="1"/>
  <c r="X680" i="9"/>
  <c r="T680" i="9"/>
  <c r="U680" i="9" s="1"/>
  <c r="R680" i="9"/>
  <c r="N680" i="9"/>
  <c r="O680" i="9" s="1"/>
  <c r="AJ678" i="9"/>
  <c r="AF678" i="9"/>
  <c r="AG678" i="9" s="1"/>
  <c r="AD678" i="9"/>
  <c r="Z678" i="9"/>
  <c r="AA678" i="9" s="1"/>
  <c r="X678" i="9"/>
  <c r="T678" i="9"/>
  <c r="U678" i="9" s="1"/>
  <c r="R678" i="9"/>
  <c r="N678" i="9"/>
  <c r="O678" i="9" s="1"/>
  <c r="AJ677" i="9"/>
  <c r="AF677" i="9"/>
  <c r="AG677" i="9" s="1"/>
  <c r="AD677" i="9"/>
  <c r="Z677" i="9"/>
  <c r="AA677" i="9" s="1"/>
  <c r="X677" i="9"/>
  <c r="T677" i="9"/>
  <c r="U677" i="9" s="1"/>
  <c r="R677" i="9"/>
  <c r="N677" i="9"/>
  <c r="O677" i="9" s="1"/>
  <c r="AJ676" i="9"/>
  <c r="AF676" i="9"/>
  <c r="AG676" i="9" s="1"/>
  <c r="AD676" i="9"/>
  <c r="Z676" i="9"/>
  <c r="AA676" i="9" s="1"/>
  <c r="X676" i="9"/>
  <c r="T676" i="9"/>
  <c r="U676" i="9" s="1"/>
  <c r="R676" i="9"/>
  <c r="N676" i="9"/>
  <c r="O676" i="9" s="1"/>
  <c r="AJ675" i="9"/>
  <c r="AF675" i="9"/>
  <c r="AG675" i="9" s="1"/>
  <c r="AD675" i="9"/>
  <c r="Z675" i="9"/>
  <c r="AA675" i="9" s="1"/>
  <c r="X675" i="9"/>
  <c r="T675" i="9"/>
  <c r="U675" i="9" s="1"/>
  <c r="R675" i="9"/>
  <c r="N675" i="9"/>
  <c r="O675" i="9" s="1"/>
  <c r="AJ674" i="9"/>
  <c r="AF674" i="9"/>
  <c r="AG674" i="9" s="1"/>
  <c r="AD674" i="9"/>
  <c r="Z674" i="9"/>
  <c r="AA674" i="9" s="1"/>
  <c r="X674" i="9"/>
  <c r="T674" i="9"/>
  <c r="U674" i="9" s="1"/>
  <c r="R674" i="9"/>
  <c r="N674" i="9"/>
  <c r="O674" i="9" s="1"/>
  <c r="AJ673" i="9"/>
  <c r="AF673" i="9"/>
  <c r="AG673" i="9" s="1"/>
  <c r="AD673" i="9"/>
  <c r="Z673" i="9"/>
  <c r="AA673" i="9" s="1"/>
  <c r="X673" i="9"/>
  <c r="T673" i="9"/>
  <c r="U673" i="9" s="1"/>
  <c r="R673" i="9"/>
  <c r="N673" i="9"/>
  <c r="O673" i="9" s="1"/>
  <c r="AJ672" i="9"/>
  <c r="AF672" i="9"/>
  <c r="AG672" i="9" s="1"/>
  <c r="AD672" i="9"/>
  <c r="Z672" i="9"/>
  <c r="AA672" i="9" s="1"/>
  <c r="X672" i="9"/>
  <c r="T672" i="9"/>
  <c r="U672" i="9" s="1"/>
  <c r="R672" i="9"/>
  <c r="N672" i="9"/>
  <c r="O672" i="9" s="1"/>
  <c r="AJ671" i="9"/>
  <c r="AF671" i="9"/>
  <c r="AG671" i="9" s="1"/>
  <c r="AD671" i="9"/>
  <c r="Z671" i="9"/>
  <c r="AA671" i="9" s="1"/>
  <c r="X671" i="9"/>
  <c r="T671" i="9"/>
  <c r="U671" i="9" s="1"/>
  <c r="R671" i="9"/>
  <c r="N671" i="9"/>
  <c r="O671" i="9" s="1"/>
  <c r="AJ670" i="9"/>
  <c r="AF670" i="9"/>
  <c r="AG670" i="9" s="1"/>
  <c r="AD670" i="9"/>
  <c r="Z670" i="9"/>
  <c r="AA670" i="9" s="1"/>
  <c r="X670" i="9"/>
  <c r="T670" i="9"/>
  <c r="U670" i="9" s="1"/>
  <c r="R670" i="9"/>
  <c r="N670" i="9"/>
  <c r="O670" i="9" s="1"/>
  <c r="AJ669" i="9"/>
  <c r="AF669" i="9"/>
  <c r="AG669" i="9" s="1"/>
  <c r="AD669" i="9"/>
  <c r="Z669" i="9"/>
  <c r="AA669" i="9" s="1"/>
  <c r="X669" i="9"/>
  <c r="T669" i="9"/>
  <c r="U669" i="9" s="1"/>
  <c r="R669" i="9"/>
  <c r="N669" i="9"/>
  <c r="O669" i="9" s="1"/>
  <c r="AJ668" i="9"/>
  <c r="AF668" i="9"/>
  <c r="AG668" i="9" s="1"/>
  <c r="AD668" i="9"/>
  <c r="Z668" i="9"/>
  <c r="AA668" i="9" s="1"/>
  <c r="X668" i="9"/>
  <c r="T668" i="9"/>
  <c r="U668" i="9" s="1"/>
  <c r="R668" i="9"/>
  <c r="N668" i="9"/>
  <c r="O668" i="9" s="1"/>
  <c r="AJ667" i="9"/>
  <c r="AF667" i="9"/>
  <c r="AG667" i="9" s="1"/>
  <c r="AD667" i="9"/>
  <c r="Z667" i="9"/>
  <c r="AA667" i="9" s="1"/>
  <c r="X667" i="9"/>
  <c r="T667" i="9"/>
  <c r="U667" i="9" s="1"/>
  <c r="R667" i="9"/>
  <c r="N667" i="9"/>
  <c r="O667" i="9" s="1"/>
  <c r="AJ666" i="9"/>
  <c r="AF666" i="9"/>
  <c r="AG666" i="9" s="1"/>
  <c r="AD666" i="9"/>
  <c r="Z666" i="9"/>
  <c r="AA666" i="9" s="1"/>
  <c r="X666" i="9"/>
  <c r="T666" i="9"/>
  <c r="U666" i="9" s="1"/>
  <c r="R666" i="9"/>
  <c r="N666" i="9"/>
  <c r="O666" i="9" s="1"/>
  <c r="AJ665" i="9"/>
  <c r="AF665" i="9"/>
  <c r="AG665" i="9" s="1"/>
  <c r="AD665" i="9"/>
  <c r="Z665" i="9"/>
  <c r="AA665" i="9" s="1"/>
  <c r="X665" i="9"/>
  <c r="T665" i="9"/>
  <c r="U665" i="9" s="1"/>
  <c r="R665" i="9"/>
  <c r="N665" i="9"/>
  <c r="O665" i="9" s="1"/>
  <c r="AJ664" i="9"/>
  <c r="AF664" i="9"/>
  <c r="AG664" i="9" s="1"/>
  <c r="AD664" i="9"/>
  <c r="Z664" i="9"/>
  <c r="AA664" i="9" s="1"/>
  <c r="X664" i="9"/>
  <c r="T664" i="9"/>
  <c r="U664" i="9" s="1"/>
  <c r="R664" i="9"/>
  <c r="N664" i="9"/>
  <c r="O664" i="9" s="1"/>
  <c r="AJ663" i="9"/>
  <c r="AF663" i="9"/>
  <c r="AG663" i="9" s="1"/>
  <c r="AD663" i="9"/>
  <c r="Z663" i="9"/>
  <c r="AA663" i="9" s="1"/>
  <c r="X663" i="9"/>
  <c r="T663" i="9"/>
  <c r="U663" i="9" s="1"/>
  <c r="R663" i="9"/>
  <c r="N663" i="9"/>
  <c r="O663" i="9" s="1"/>
  <c r="AJ662" i="9"/>
  <c r="AF662" i="9"/>
  <c r="AG662" i="9" s="1"/>
  <c r="AD662" i="9"/>
  <c r="Z662" i="9"/>
  <c r="AA662" i="9" s="1"/>
  <c r="X662" i="9"/>
  <c r="T662" i="9"/>
  <c r="U662" i="9" s="1"/>
  <c r="R662" i="9"/>
  <c r="N662" i="9"/>
  <c r="O662" i="9" s="1"/>
  <c r="AJ661" i="9"/>
  <c r="AF661" i="9"/>
  <c r="AG661" i="9" s="1"/>
  <c r="AD661" i="9"/>
  <c r="Z661" i="9"/>
  <c r="AA661" i="9" s="1"/>
  <c r="X661" i="9"/>
  <c r="T661" i="9"/>
  <c r="U661" i="9" s="1"/>
  <c r="R661" i="9"/>
  <c r="N661" i="9"/>
  <c r="O661" i="9" s="1"/>
  <c r="AJ660" i="9"/>
  <c r="AF660" i="9"/>
  <c r="AG660" i="9" s="1"/>
  <c r="AD660" i="9"/>
  <c r="Z660" i="9"/>
  <c r="AA660" i="9" s="1"/>
  <c r="X660" i="9"/>
  <c r="T660" i="9"/>
  <c r="U660" i="9" s="1"/>
  <c r="R660" i="9"/>
  <c r="N660" i="9"/>
  <c r="O660" i="9" s="1"/>
  <c r="AJ659" i="9"/>
  <c r="AF659" i="9"/>
  <c r="AG659" i="9" s="1"/>
  <c r="AD659" i="9"/>
  <c r="Z659" i="9"/>
  <c r="AA659" i="9" s="1"/>
  <c r="X659" i="9"/>
  <c r="T659" i="9"/>
  <c r="U659" i="9" s="1"/>
  <c r="R659" i="9"/>
  <c r="N659" i="9"/>
  <c r="O659" i="9" s="1"/>
  <c r="AJ658" i="9"/>
  <c r="AF658" i="9"/>
  <c r="AG658" i="9" s="1"/>
  <c r="AD658" i="9"/>
  <c r="Z658" i="9"/>
  <c r="AA658" i="9" s="1"/>
  <c r="X658" i="9"/>
  <c r="T658" i="9"/>
  <c r="U658" i="9" s="1"/>
  <c r="R658" i="9"/>
  <c r="N658" i="9"/>
  <c r="O658" i="9" s="1"/>
  <c r="AJ657" i="9"/>
  <c r="AF657" i="9"/>
  <c r="AG657" i="9" s="1"/>
  <c r="AD657" i="9"/>
  <c r="Z657" i="9"/>
  <c r="AA657" i="9" s="1"/>
  <c r="X657" i="9"/>
  <c r="T657" i="9"/>
  <c r="U657" i="9" s="1"/>
  <c r="R657" i="9"/>
  <c r="N657" i="9"/>
  <c r="O657" i="9" s="1"/>
  <c r="AJ656" i="9"/>
  <c r="AF656" i="9"/>
  <c r="AG656" i="9" s="1"/>
  <c r="AD656" i="9"/>
  <c r="Z656" i="9"/>
  <c r="AA656" i="9" s="1"/>
  <c r="X656" i="9"/>
  <c r="T656" i="9"/>
  <c r="U656" i="9" s="1"/>
  <c r="Q656" i="9"/>
  <c r="R656" i="9" s="1"/>
  <c r="N656" i="9"/>
  <c r="O656" i="9" s="1"/>
  <c r="AJ655" i="9"/>
  <c r="AF655" i="9"/>
  <c r="AG655" i="9" s="1"/>
  <c r="AD655" i="9"/>
  <c r="Z655" i="9"/>
  <c r="AA655" i="9" s="1"/>
  <c r="X655" i="9"/>
  <c r="T655" i="9"/>
  <c r="U655" i="9" s="1"/>
  <c r="R655" i="9"/>
  <c r="N655" i="9"/>
  <c r="O655" i="9" s="1"/>
  <c r="AJ654" i="9"/>
  <c r="AF654" i="9"/>
  <c r="AG654" i="9" s="1"/>
  <c r="AD654" i="9"/>
  <c r="Z654" i="9"/>
  <c r="AA654" i="9" s="1"/>
  <c r="X654" i="9"/>
  <c r="T654" i="9"/>
  <c r="U654" i="9" s="1"/>
  <c r="R654" i="9"/>
  <c r="N654" i="9"/>
  <c r="O654" i="9" s="1"/>
  <c r="AJ653" i="9"/>
  <c r="AF653" i="9"/>
  <c r="AG653" i="9" s="1"/>
  <c r="AD653" i="9"/>
  <c r="Z653" i="9"/>
  <c r="AA653" i="9" s="1"/>
  <c r="X653" i="9"/>
  <c r="T653" i="9"/>
  <c r="U653" i="9" s="1"/>
  <c r="R653" i="9"/>
  <c r="N653" i="9"/>
  <c r="O653" i="9" s="1"/>
  <c r="AJ652" i="9"/>
  <c r="AF652" i="9"/>
  <c r="AG652" i="9" s="1"/>
  <c r="AD652" i="9"/>
  <c r="Z652" i="9"/>
  <c r="AA652" i="9" s="1"/>
  <c r="X652" i="9"/>
  <c r="T652" i="9"/>
  <c r="U652" i="9" s="1"/>
  <c r="R652" i="9"/>
  <c r="N652" i="9"/>
  <c r="O652" i="9" s="1"/>
  <c r="AJ651" i="9"/>
  <c r="AF651" i="9"/>
  <c r="AG651" i="9" s="1"/>
  <c r="AD651" i="9"/>
  <c r="Z651" i="9"/>
  <c r="AA651" i="9" s="1"/>
  <c r="X651" i="9"/>
  <c r="T651" i="9"/>
  <c r="U651" i="9" s="1"/>
  <c r="R651" i="9"/>
  <c r="N651" i="9"/>
  <c r="O651" i="9" s="1"/>
  <c r="AJ650" i="9"/>
  <c r="AF650" i="9"/>
  <c r="AG650" i="9" s="1"/>
  <c r="AD650" i="9"/>
  <c r="Z650" i="9"/>
  <c r="AA650" i="9" s="1"/>
  <c r="X650" i="9"/>
  <c r="T650" i="9"/>
  <c r="U650" i="9" s="1"/>
  <c r="R650" i="9"/>
  <c r="N650" i="9"/>
  <c r="O650" i="9" s="1"/>
  <c r="AJ649" i="9"/>
  <c r="AF649" i="9"/>
  <c r="AG649" i="9" s="1"/>
  <c r="AD649" i="9"/>
  <c r="Z649" i="9"/>
  <c r="AA649" i="9" s="1"/>
  <c r="X649" i="9"/>
  <c r="T649" i="9"/>
  <c r="U649" i="9" s="1"/>
  <c r="R649" i="9"/>
  <c r="N649" i="9"/>
  <c r="O649" i="9" s="1"/>
  <c r="AJ646" i="9"/>
  <c r="AF646" i="9"/>
  <c r="AG646" i="9" s="1"/>
  <c r="AD646" i="9"/>
  <c r="Z646" i="9"/>
  <c r="AA646" i="9" s="1"/>
  <c r="X646" i="9"/>
  <c r="T646" i="9"/>
  <c r="U646" i="9" s="1"/>
  <c r="R646" i="9"/>
  <c r="N646" i="9"/>
  <c r="O646" i="9" s="1"/>
  <c r="AJ645" i="9"/>
  <c r="AF645" i="9"/>
  <c r="AG645" i="9" s="1"/>
  <c r="AD645" i="9"/>
  <c r="Z645" i="9"/>
  <c r="AA645" i="9" s="1"/>
  <c r="X645" i="9"/>
  <c r="T645" i="9"/>
  <c r="U645" i="9" s="1"/>
  <c r="R645" i="9"/>
  <c r="N645" i="9"/>
  <c r="O645" i="9" s="1"/>
  <c r="AJ644" i="9"/>
  <c r="AF644" i="9"/>
  <c r="AG644" i="9" s="1"/>
  <c r="AD644" i="9"/>
  <c r="Z644" i="9"/>
  <c r="AA644" i="9" s="1"/>
  <c r="X644" i="9"/>
  <c r="T644" i="9"/>
  <c r="U644" i="9" s="1"/>
  <c r="R644" i="9"/>
  <c r="N644" i="9"/>
  <c r="O644" i="9" s="1"/>
  <c r="AJ643" i="9"/>
  <c r="AF643" i="9"/>
  <c r="AG643" i="9" s="1"/>
  <c r="AD643" i="9"/>
  <c r="Z643" i="9"/>
  <c r="AA643" i="9" s="1"/>
  <c r="X643" i="9"/>
  <c r="T643" i="9"/>
  <c r="U643" i="9" s="1"/>
  <c r="R643" i="9"/>
  <c r="N643" i="9"/>
  <c r="O643" i="9" s="1"/>
  <c r="AJ642" i="9"/>
  <c r="AF642" i="9"/>
  <c r="AG642" i="9" s="1"/>
  <c r="AD642" i="9"/>
  <c r="Z642" i="9"/>
  <c r="AA642" i="9" s="1"/>
  <c r="X642" i="9"/>
  <c r="T642" i="9"/>
  <c r="U642" i="9" s="1"/>
  <c r="R642" i="9"/>
  <c r="N642" i="9"/>
  <c r="O642" i="9" s="1"/>
  <c r="AJ641" i="9"/>
  <c r="AF641" i="9"/>
  <c r="AG641" i="9" s="1"/>
  <c r="AD641" i="9"/>
  <c r="Z641" i="9"/>
  <c r="AA641" i="9" s="1"/>
  <c r="X641" i="9"/>
  <c r="T641" i="9"/>
  <c r="U641" i="9" s="1"/>
  <c r="R641" i="9"/>
  <c r="N641" i="9"/>
  <c r="O641" i="9" s="1"/>
  <c r="AJ640" i="9"/>
  <c r="AF640" i="9"/>
  <c r="AG640" i="9" s="1"/>
  <c r="AD640" i="9"/>
  <c r="Z640" i="9"/>
  <c r="AA640" i="9" s="1"/>
  <c r="X640" i="9"/>
  <c r="T640" i="9"/>
  <c r="U640" i="9" s="1"/>
  <c r="R640" i="9"/>
  <c r="N640" i="9"/>
  <c r="O640" i="9" s="1"/>
  <c r="AJ639" i="9"/>
  <c r="AF639" i="9"/>
  <c r="AG639" i="9" s="1"/>
  <c r="AD639" i="9"/>
  <c r="Z639" i="9"/>
  <c r="AA639" i="9" s="1"/>
  <c r="X639" i="9"/>
  <c r="T639" i="9"/>
  <c r="U639" i="9" s="1"/>
  <c r="R639" i="9"/>
  <c r="N639" i="9"/>
  <c r="O639" i="9" s="1"/>
  <c r="AJ638" i="9"/>
  <c r="AF638" i="9"/>
  <c r="AG638" i="9" s="1"/>
  <c r="AD638" i="9"/>
  <c r="Z638" i="9"/>
  <c r="AA638" i="9" s="1"/>
  <c r="X638" i="9"/>
  <c r="T638" i="9"/>
  <c r="U638" i="9" s="1"/>
  <c r="R638" i="9"/>
  <c r="N638" i="9"/>
  <c r="O638" i="9" s="1"/>
  <c r="AJ637" i="9"/>
  <c r="AF637" i="9"/>
  <c r="AG637" i="9" s="1"/>
  <c r="AD637" i="9"/>
  <c r="Z637" i="9"/>
  <c r="AA637" i="9" s="1"/>
  <c r="X637" i="9"/>
  <c r="T637" i="9"/>
  <c r="U637" i="9" s="1"/>
  <c r="R637" i="9"/>
  <c r="N637" i="9"/>
  <c r="O637" i="9" s="1"/>
  <c r="AJ636" i="9"/>
  <c r="AF636" i="9"/>
  <c r="AG636" i="9" s="1"/>
  <c r="AD636" i="9"/>
  <c r="Z636" i="9"/>
  <c r="AA636" i="9" s="1"/>
  <c r="X636" i="9"/>
  <c r="T636" i="9"/>
  <c r="U636" i="9" s="1"/>
  <c r="R636" i="9"/>
  <c r="N636" i="9"/>
  <c r="O636" i="9" s="1"/>
  <c r="AJ635" i="9"/>
  <c r="AF635" i="9"/>
  <c r="AG635" i="9" s="1"/>
  <c r="AD635" i="9"/>
  <c r="Z635" i="9"/>
  <c r="AA635" i="9" s="1"/>
  <c r="X635" i="9"/>
  <c r="T635" i="9"/>
  <c r="U635" i="9" s="1"/>
  <c r="R635" i="9"/>
  <c r="N635" i="9"/>
  <c r="O635" i="9" s="1"/>
  <c r="AJ634" i="9"/>
  <c r="AF634" i="9"/>
  <c r="AG634" i="9" s="1"/>
  <c r="AD634" i="9"/>
  <c r="Z634" i="9"/>
  <c r="AA634" i="9" s="1"/>
  <c r="X634" i="9"/>
  <c r="T634" i="9"/>
  <c r="U634" i="9" s="1"/>
  <c r="R634" i="9"/>
  <c r="N634" i="9"/>
  <c r="O634" i="9" s="1"/>
  <c r="AJ633" i="9"/>
  <c r="AF633" i="9"/>
  <c r="AG633" i="9" s="1"/>
  <c r="AD633" i="9"/>
  <c r="Z633" i="9"/>
  <c r="AA633" i="9" s="1"/>
  <c r="X633" i="9"/>
  <c r="T633" i="9"/>
  <c r="U633" i="9" s="1"/>
  <c r="R633" i="9"/>
  <c r="N633" i="9"/>
  <c r="O633" i="9" s="1"/>
  <c r="AJ632" i="9"/>
  <c r="AF632" i="9"/>
  <c r="AG632" i="9" s="1"/>
  <c r="AD632" i="9"/>
  <c r="Z632" i="9"/>
  <c r="AA632" i="9" s="1"/>
  <c r="X632" i="9"/>
  <c r="T632" i="9"/>
  <c r="U632" i="9" s="1"/>
  <c r="R632" i="9"/>
  <c r="N632" i="9"/>
  <c r="O632" i="9" s="1"/>
  <c r="AJ631" i="9"/>
  <c r="AF631" i="9"/>
  <c r="AG631" i="9" s="1"/>
  <c r="AD631" i="9"/>
  <c r="Z631" i="9"/>
  <c r="AA631" i="9" s="1"/>
  <c r="X631" i="9"/>
  <c r="T631" i="9"/>
  <c r="U631" i="9" s="1"/>
  <c r="R631" i="9"/>
  <c r="N631" i="9"/>
  <c r="O631" i="9" s="1"/>
  <c r="AJ630" i="9"/>
  <c r="AF630" i="9"/>
  <c r="AG630" i="9" s="1"/>
  <c r="AD630" i="9"/>
  <c r="Z630" i="9"/>
  <c r="AA630" i="9" s="1"/>
  <c r="X630" i="9"/>
  <c r="T630" i="9"/>
  <c r="U630" i="9" s="1"/>
  <c r="R630" i="9"/>
  <c r="N630" i="9"/>
  <c r="O630" i="9" s="1"/>
  <c r="AJ629" i="9"/>
  <c r="AF629" i="9"/>
  <c r="AG629" i="9" s="1"/>
  <c r="AD629" i="9"/>
  <c r="Z629" i="9"/>
  <c r="AA629" i="9" s="1"/>
  <c r="X629" i="9"/>
  <c r="T629" i="9"/>
  <c r="U629" i="9" s="1"/>
  <c r="R629" i="9"/>
  <c r="N629" i="9"/>
  <c r="O629" i="9" s="1"/>
  <c r="AJ628" i="9"/>
  <c r="AF628" i="9"/>
  <c r="AG628" i="9" s="1"/>
  <c r="AD628" i="9"/>
  <c r="Z628" i="9"/>
  <c r="AA628" i="9" s="1"/>
  <c r="X628" i="9"/>
  <c r="T628" i="9"/>
  <c r="U628" i="9" s="1"/>
  <c r="R628" i="9"/>
  <c r="N628" i="9"/>
  <c r="O628" i="9" s="1"/>
  <c r="AJ627" i="9"/>
  <c r="AF627" i="9"/>
  <c r="AG627" i="9" s="1"/>
  <c r="AD627" i="9"/>
  <c r="Z627" i="9"/>
  <c r="AA627" i="9" s="1"/>
  <c r="X627" i="9"/>
  <c r="T627" i="9"/>
  <c r="U627" i="9" s="1"/>
  <c r="R627" i="9"/>
  <c r="N627" i="9"/>
  <c r="O627" i="9" s="1"/>
  <c r="AJ626" i="9"/>
  <c r="AF626" i="9"/>
  <c r="AG626" i="9" s="1"/>
  <c r="AD626" i="9"/>
  <c r="Z626" i="9"/>
  <c r="AA626" i="9" s="1"/>
  <c r="X626" i="9"/>
  <c r="T626" i="9"/>
  <c r="U626" i="9" s="1"/>
  <c r="R626" i="9"/>
  <c r="N626" i="9"/>
  <c r="O626" i="9" s="1"/>
  <c r="AJ625" i="9"/>
  <c r="AF625" i="9"/>
  <c r="AG625" i="9" s="1"/>
  <c r="AD625" i="9"/>
  <c r="Z625" i="9"/>
  <c r="AA625" i="9" s="1"/>
  <c r="X625" i="9"/>
  <c r="T625" i="9"/>
  <c r="U625" i="9" s="1"/>
  <c r="R625" i="9"/>
  <c r="N625" i="9"/>
  <c r="O625" i="9" s="1"/>
  <c r="AJ624" i="9"/>
  <c r="AF624" i="9"/>
  <c r="AG624" i="9" s="1"/>
  <c r="AD624" i="9"/>
  <c r="Z624" i="9"/>
  <c r="AA624" i="9" s="1"/>
  <c r="X624" i="9"/>
  <c r="T624" i="9"/>
  <c r="U624" i="9" s="1"/>
  <c r="R624" i="9"/>
  <c r="N624" i="9"/>
  <c r="O624" i="9" s="1"/>
  <c r="AJ623" i="9"/>
  <c r="AF623" i="9"/>
  <c r="AG623" i="9" s="1"/>
  <c r="AD623" i="9"/>
  <c r="Z623" i="9"/>
  <c r="AA623" i="9" s="1"/>
  <c r="X623" i="9"/>
  <c r="T623" i="9"/>
  <c r="U623" i="9" s="1"/>
  <c r="R623" i="9"/>
  <c r="N623" i="9"/>
  <c r="O623" i="9" s="1"/>
  <c r="AJ622" i="9"/>
  <c r="AF622" i="9"/>
  <c r="AG622" i="9" s="1"/>
  <c r="AD622" i="9"/>
  <c r="Z622" i="9"/>
  <c r="AA622" i="9" s="1"/>
  <c r="X622" i="9"/>
  <c r="T622" i="9"/>
  <c r="U622" i="9" s="1"/>
  <c r="R622" i="9"/>
  <c r="N622" i="9"/>
  <c r="O622" i="9" s="1"/>
  <c r="AJ621" i="9"/>
  <c r="AF621" i="9"/>
  <c r="AG621" i="9" s="1"/>
  <c r="AD621" i="9"/>
  <c r="Z621" i="9"/>
  <c r="AA621" i="9" s="1"/>
  <c r="X621" i="9"/>
  <c r="T621" i="9"/>
  <c r="U621" i="9" s="1"/>
  <c r="R621" i="9"/>
  <c r="N621" i="9"/>
  <c r="O621" i="9" s="1"/>
  <c r="AJ620" i="9"/>
  <c r="AF620" i="9"/>
  <c r="AG620" i="9" s="1"/>
  <c r="AD620" i="9"/>
  <c r="Z620" i="9"/>
  <c r="AA620" i="9" s="1"/>
  <c r="X620" i="9"/>
  <c r="T620" i="9"/>
  <c r="U620" i="9" s="1"/>
  <c r="R620" i="9"/>
  <c r="N620" i="9"/>
  <c r="O620" i="9" s="1"/>
  <c r="AJ619" i="9"/>
  <c r="AF619" i="9"/>
  <c r="AG619" i="9" s="1"/>
  <c r="AD619" i="9"/>
  <c r="Z619" i="9"/>
  <c r="AA619" i="9" s="1"/>
  <c r="X619" i="9"/>
  <c r="T619" i="9"/>
  <c r="U619" i="9" s="1"/>
  <c r="R619" i="9"/>
  <c r="N619" i="9"/>
  <c r="O619" i="9" s="1"/>
  <c r="AJ618" i="9"/>
  <c r="AF618" i="9"/>
  <c r="AG618" i="9" s="1"/>
  <c r="AD618" i="9"/>
  <c r="Z618" i="9"/>
  <c r="AA618" i="9" s="1"/>
  <c r="X618" i="9"/>
  <c r="T618" i="9"/>
  <c r="U618" i="9" s="1"/>
  <c r="R618" i="9"/>
  <c r="N618" i="9"/>
  <c r="O618" i="9" s="1"/>
  <c r="AJ617" i="9"/>
  <c r="AF617" i="9"/>
  <c r="AG617" i="9" s="1"/>
  <c r="AD617" i="9"/>
  <c r="Z617" i="9"/>
  <c r="AA617" i="9" s="1"/>
  <c r="X617" i="9"/>
  <c r="T617" i="9"/>
  <c r="U617" i="9" s="1"/>
  <c r="R617" i="9"/>
  <c r="N617" i="9"/>
  <c r="O617" i="9" s="1"/>
  <c r="AJ616" i="9"/>
  <c r="AF616" i="9"/>
  <c r="AG616" i="9" s="1"/>
  <c r="AD616" i="9"/>
  <c r="Z616" i="9"/>
  <c r="AA616" i="9" s="1"/>
  <c r="X616" i="9"/>
  <c r="T616" i="9"/>
  <c r="U616" i="9" s="1"/>
  <c r="R616" i="9"/>
  <c r="N616" i="9"/>
  <c r="O616" i="9" s="1"/>
  <c r="AJ615" i="9"/>
  <c r="AF615" i="9"/>
  <c r="AG615" i="9" s="1"/>
  <c r="AD615" i="9"/>
  <c r="Z615" i="9"/>
  <c r="AA615" i="9" s="1"/>
  <c r="X615" i="9"/>
  <c r="T615" i="9"/>
  <c r="U615" i="9" s="1"/>
  <c r="R615" i="9"/>
  <c r="N615" i="9"/>
  <c r="O615" i="9" s="1"/>
  <c r="AJ614" i="9"/>
  <c r="AF614" i="9"/>
  <c r="AG614" i="9" s="1"/>
  <c r="AD614" i="9"/>
  <c r="Z614" i="9"/>
  <c r="AA614" i="9" s="1"/>
  <c r="X614" i="9"/>
  <c r="T614" i="9"/>
  <c r="U614" i="9" s="1"/>
  <c r="R614" i="9"/>
  <c r="N614" i="9"/>
  <c r="O614" i="9" s="1"/>
  <c r="AJ613" i="9"/>
  <c r="AF613" i="9"/>
  <c r="AG613" i="9" s="1"/>
  <c r="AD613" i="9"/>
  <c r="Z613" i="9"/>
  <c r="AA613" i="9" s="1"/>
  <c r="X613" i="9"/>
  <c r="T613" i="9"/>
  <c r="U613" i="9" s="1"/>
  <c r="R613" i="9"/>
  <c r="N613" i="9"/>
  <c r="O613" i="9" s="1"/>
  <c r="AJ612" i="9"/>
  <c r="AF612" i="9"/>
  <c r="AG612" i="9" s="1"/>
  <c r="AD612" i="9"/>
  <c r="Z612" i="9"/>
  <c r="AA612" i="9" s="1"/>
  <c r="X612" i="9"/>
  <c r="T612" i="9"/>
  <c r="U612" i="9" s="1"/>
  <c r="R612" i="9"/>
  <c r="N612" i="9"/>
  <c r="O612" i="9" s="1"/>
  <c r="AJ611" i="9"/>
  <c r="AF611" i="9"/>
  <c r="AG611" i="9" s="1"/>
  <c r="AD611" i="9"/>
  <c r="Z611" i="9"/>
  <c r="AA611" i="9" s="1"/>
  <c r="X611" i="9"/>
  <c r="T611" i="9"/>
  <c r="U611" i="9" s="1"/>
  <c r="R611" i="9"/>
  <c r="N611" i="9"/>
  <c r="O611" i="9" s="1"/>
  <c r="AJ610" i="9"/>
  <c r="AF610" i="9"/>
  <c r="AG610" i="9" s="1"/>
  <c r="AD610" i="9"/>
  <c r="Z610" i="9"/>
  <c r="AA610" i="9" s="1"/>
  <c r="X610" i="9"/>
  <c r="T610" i="9"/>
  <c r="U610" i="9" s="1"/>
  <c r="R610" i="9"/>
  <c r="N610" i="9"/>
  <c r="O610" i="9" s="1"/>
  <c r="AJ609" i="9"/>
  <c r="AF609" i="9"/>
  <c r="AG609" i="9" s="1"/>
  <c r="AD609" i="9"/>
  <c r="Z609" i="9"/>
  <c r="AA609" i="9" s="1"/>
  <c r="X609" i="9"/>
  <c r="T609" i="9"/>
  <c r="U609" i="9" s="1"/>
  <c r="R609" i="9"/>
  <c r="N609" i="9"/>
  <c r="O609" i="9" s="1"/>
  <c r="AJ608" i="9"/>
  <c r="AF608" i="9"/>
  <c r="AG608" i="9" s="1"/>
  <c r="AD608" i="9"/>
  <c r="Z608" i="9"/>
  <c r="AA608" i="9" s="1"/>
  <c r="X608" i="9"/>
  <c r="T608" i="9"/>
  <c r="U608" i="9" s="1"/>
  <c r="R608" i="9"/>
  <c r="N608" i="9"/>
  <c r="O608" i="9" s="1"/>
  <c r="AJ607" i="9"/>
  <c r="AF607" i="9"/>
  <c r="AG607" i="9" s="1"/>
  <c r="AD607" i="9"/>
  <c r="Z607" i="9"/>
  <c r="AA607" i="9" s="1"/>
  <c r="X607" i="9"/>
  <c r="T607" i="9"/>
  <c r="U607" i="9" s="1"/>
  <c r="R607" i="9"/>
  <c r="N607" i="9"/>
  <c r="O607" i="9" s="1"/>
  <c r="AJ606" i="9"/>
  <c r="AF606" i="9"/>
  <c r="AG606" i="9" s="1"/>
  <c r="AD606" i="9"/>
  <c r="Z606" i="9"/>
  <c r="AA606" i="9" s="1"/>
  <c r="X606" i="9"/>
  <c r="T606" i="9"/>
  <c r="U606" i="9" s="1"/>
  <c r="R606" i="9"/>
  <c r="N606" i="9"/>
  <c r="O606" i="9" s="1"/>
  <c r="AJ605" i="9"/>
  <c r="AF605" i="9"/>
  <c r="AG605" i="9" s="1"/>
  <c r="AD605" i="9"/>
  <c r="Z605" i="9"/>
  <c r="AA605" i="9" s="1"/>
  <c r="X605" i="9"/>
  <c r="T605" i="9"/>
  <c r="U605" i="9" s="1"/>
  <c r="R605" i="9"/>
  <c r="N605" i="9"/>
  <c r="O605" i="9" s="1"/>
  <c r="AJ604" i="9"/>
  <c r="AF604" i="9"/>
  <c r="AG604" i="9" s="1"/>
  <c r="AD604" i="9"/>
  <c r="Z604" i="9"/>
  <c r="AA604" i="9" s="1"/>
  <c r="X604" i="9"/>
  <c r="T604" i="9"/>
  <c r="U604" i="9" s="1"/>
  <c r="R604" i="9"/>
  <c r="N604" i="9"/>
  <c r="O604" i="9" s="1"/>
  <c r="AJ603" i="9"/>
  <c r="AF603" i="9"/>
  <c r="AG603" i="9" s="1"/>
  <c r="AD603" i="9"/>
  <c r="Z603" i="9"/>
  <c r="AA603" i="9" s="1"/>
  <c r="X603" i="9"/>
  <c r="T603" i="9"/>
  <c r="U603" i="9" s="1"/>
  <c r="R603" i="9"/>
  <c r="N603" i="9"/>
  <c r="O603" i="9" s="1"/>
  <c r="AM602" i="9"/>
  <c r="AJ602" i="9"/>
  <c r="AF602" i="9"/>
  <c r="AG602" i="9" s="1"/>
  <c r="AD602" i="9"/>
  <c r="Z602" i="9"/>
  <c r="AA602" i="9" s="1"/>
  <c r="X602" i="9"/>
  <c r="T602" i="9"/>
  <c r="U602" i="9" s="1"/>
  <c r="R602" i="9"/>
  <c r="N602" i="9"/>
  <c r="O602" i="9" s="1"/>
  <c r="AJ601" i="9"/>
  <c r="AF601" i="9"/>
  <c r="AG601" i="9" s="1"/>
  <c r="AD601" i="9"/>
  <c r="Z601" i="9"/>
  <c r="AA601" i="9" s="1"/>
  <c r="X601" i="9"/>
  <c r="T601" i="9"/>
  <c r="U601" i="9" s="1"/>
  <c r="R601" i="9"/>
  <c r="N601" i="9"/>
  <c r="O601" i="9" s="1"/>
  <c r="AJ600" i="9"/>
  <c r="AF600" i="9"/>
  <c r="AG600" i="9" s="1"/>
  <c r="AD600" i="9"/>
  <c r="Z600" i="9"/>
  <c r="AA600" i="9" s="1"/>
  <c r="X600" i="9"/>
  <c r="T600" i="9"/>
  <c r="U600" i="9" s="1"/>
  <c r="R600" i="9"/>
  <c r="N600" i="9"/>
  <c r="O600" i="9" s="1"/>
  <c r="AJ599" i="9"/>
  <c r="AF599" i="9"/>
  <c r="AG599" i="9" s="1"/>
  <c r="AD599" i="9"/>
  <c r="Z599" i="9"/>
  <c r="AA599" i="9" s="1"/>
  <c r="X599" i="9"/>
  <c r="T599" i="9"/>
  <c r="U599" i="9" s="1"/>
  <c r="R599" i="9"/>
  <c r="N599" i="9"/>
  <c r="O599" i="9" s="1"/>
  <c r="AJ598" i="9"/>
  <c r="AF598" i="9"/>
  <c r="AG598" i="9" s="1"/>
  <c r="AD598" i="9"/>
  <c r="Z598" i="9"/>
  <c r="AA598" i="9" s="1"/>
  <c r="X598" i="9"/>
  <c r="T598" i="9"/>
  <c r="U598" i="9" s="1"/>
  <c r="R598" i="9"/>
  <c r="N598" i="9"/>
  <c r="O598" i="9" s="1"/>
  <c r="AJ597" i="9"/>
  <c r="AF597" i="9"/>
  <c r="AG597" i="9" s="1"/>
  <c r="AD597" i="9"/>
  <c r="Z597" i="9"/>
  <c r="AA597" i="9" s="1"/>
  <c r="X597" i="9"/>
  <c r="T597" i="9"/>
  <c r="U597" i="9" s="1"/>
  <c r="R597" i="9"/>
  <c r="N597" i="9"/>
  <c r="O597" i="9" s="1"/>
  <c r="AJ596" i="9"/>
  <c r="AF596" i="9"/>
  <c r="AG596" i="9" s="1"/>
  <c r="AD596" i="9"/>
  <c r="Z596" i="9"/>
  <c r="AA596" i="9" s="1"/>
  <c r="X596" i="9"/>
  <c r="T596" i="9"/>
  <c r="U596" i="9" s="1"/>
  <c r="R596" i="9"/>
  <c r="N596" i="9"/>
  <c r="O596" i="9" s="1"/>
  <c r="AJ595" i="9"/>
  <c r="AF595" i="9"/>
  <c r="AG595" i="9" s="1"/>
  <c r="AD595" i="9"/>
  <c r="Z595" i="9"/>
  <c r="AA595" i="9" s="1"/>
  <c r="X595" i="9"/>
  <c r="T595" i="9"/>
  <c r="U595" i="9" s="1"/>
  <c r="R595" i="9"/>
  <c r="N595" i="9"/>
  <c r="O595" i="9" s="1"/>
  <c r="AJ594" i="9"/>
  <c r="AF594" i="9"/>
  <c r="AG594" i="9" s="1"/>
  <c r="AD594" i="9"/>
  <c r="Z594" i="9"/>
  <c r="AA594" i="9" s="1"/>
  <c r="X594" i="9"/>
  <c r="T594" i="9"/>
  <c r="U594" i="9" s="1"/>
  <c r="R594" i="9"/>
  <c r="N594" i="9"/>
  <c r="O594" i="9" s="1"/>
  <c r="AJ593" i="9"/>
  <c r="AF593" i="9"/>
  <c r="AG593" i="9" s="1"/>
  <c r="AD593" i="9"/>
  <c r="Z593" i="9"/>
  <c r="AA593" i="9" s="1"/>
  <c r="X593" i="9"/>
  <c r="T593" i="9"/>
  <c r="U593" i="9" s="1"/>
  <c r="R593" i="9"/>
  <c r="N593" i="9"/>
  <c r="O593" i="9" s="1"/>
  <c r="AJ592" i="9"/>
  <c r="AF592" i="9"/>
  <c r="AG592" i="9" s="1"/>
  <c r="AD592" i="9"/>
  <c r="Z592" i="9"/>
  <c r="AA592" i="9" s="1"/>
  <c r="X592" i="9"/>
  <c r="T592" i="9"/>
  <c r="U592" i="9" s="1"/>
  <c r="R592" i="9"/>
  <c r="N592" i="9"/>
  <c r="O592" i="9" s="1"/>
  <c r="AJ591" i="9"/>
  <c r="AF591" i="9"/>
  <c r="AG591" i="9" s="1"/>
  <c r="AD591" i="9"/>
  <c r="Z591" i="9"/>
  <c r="AA591" i="9" s="1"/>
  <c r="X591" i="9"/>
  <c r="T591" i="9"/>
  <c r="U591" i="9" s="1"/>
  <c r="R591" i="9"/>
  <c r="N591" i="9"/>
  <c r="O591" i="9" s="1"/>
  <c r="AJ590" i="9"/>
  <c r="AF590" i="9"/>
  <c r="AG590" i="9" s="1"/>
  <c r="AD590" i="9"/>
  <c r="Z590" i="9"/>
  <c r="AA590" i="9" s="1"/>
  <c r="X590" i="9"/>
  <c r="T590" i="9"/>
  <c r="U590" i="9" s="1"/>
  <c r="R590" i="9"/>
  <c r="N590" i="9"/>
  <c r="O590" i="9" s="1"/>
  <c r="AJ589" i="9"/>
  <c r="AF589" i="9"/>
  <c r="AG589" i="9" s="1"/>
  <c r="AD589" i="9"/>
  <c r="Z589" i="9"/>
  <c r="AA589" i="9" s="1"/>
  <c r="X589" i="9"/>
  <c r="T589" i="9"/>
  <c r="U589" i="9" s="1"/>
  <c r="R589" i="9"/>
  <c r="N589" i="9"/>
  <c r="O589" i="9" s="1"/>
  <c r="AJ588" i="9"/>
  <c r="AF588" i="9"/>
  <c r="AG588" i="9" s="1"/>
  <c r="AD588" i="9"/>
  <c r="Z588" i="9"/>
  <c r="AA588" i="9" s="1"/>
  <c r="X588" i="9"/>
  <c r="T588" i="9"/>
  <c r="U588" i="9" s="1"/>
  <c r="R588" i="9"/>
  <c r="N588" i="9"/>
  <c r="O588" i="9" s="1"/>
  <c r="AJ587" i="9"/>
  <c r="AF587" i="9"/>
  <c r="AG587" i="9" s="1"/>
  <c r="AD587" i="9"/>
  <c r="Z587" i="9"/>
  <c r="AA587" i="9" s="1"/>
  <c r="X587" i="9"/>
  <c r="T587" i="9"/>
  <c r="U587" i="9" s="1"/>
  <c r="R587" i="9"/>
  <c r="N587" i="9"/>
  <c r="O587" i="9" s="1"/>
  <c r="AJ586" i="9"/>
  <c r="AF586" i="9"/>
  <c r="AG586" i="9" s="1"/>
  <c r="AD586" i="9"/>
  <c r="Z586" i="9"/>
  <c r="AA586" i="9" s="1"/>
  <c r="X586" i="9"/>
  <c r="T586" i="9"/>
  <c r="U586" i="9" s="1"/>
  <c r="R586" i="9"/>
  <c r="N586" i="9"/>
  <c r="O586" i="9" s="1"/>
  <c r="AJ585" i="9"/>
  <c r="AF585" i="9"/>
  <c r="AG585" i="9" s="1"/>
  <c r="AD585" i="9"/>
  <c r="Z585" i="9"/>
  <c r="AA585" i="9" s="1"/>
  <c r="X585" i="9"/>
  <c r="T585" i="9"/>
  <c r="U585" i="9" s="1"/>
  <c r="R585" i="9"/>
  <c r="N585" i="9"/>
  <c r="O585" i="9" s="1"/>
  <c r="AJ584" i="9"/>
  <c r="AF584" i="9"/>
  <c r="AG584" i="9" s="1"/>
  <c r="AD584" i="9"/>
  <c r="Z584" i="9"/>
  <c r="AA584" i="9" s="1"/>
  <c r="X584" i="9"/>
  <c r="T584" i="9"/>
  <c r="U584" i="9" s="1"/>
  <c r="R584" i="9"/>
  <c r="N584" i="9"/>
  <c r="O584" i="9" s="1"/>
  <c r="AJ583" i="9"/>
  <c r="AF583" i="9"/>
  <c r="AG583" i="9" s="1"/>
  <c r="AD583" i="9"/>
  <c r="Z583" i="9"/>
  <c r="AA583" i="9" s="1"/>
  <c r="X583" i="9"/>
  <c r="T583" i="9"/>
  <c r="U583" i="9" s="1"/>
  <c r="R583" i="9"/>
  <c r="N583" i="9"/>
  <c r="O583" i="9" s="1"/>
  <c r="AJ582" i="9"/>
  <c r="AF582" i="9"/>
  <c r="AG582" i="9" s="1"/>
  <c r="AD582" i="9"/>
  <c r="Z582" i="9"/>
  <c r="AA582" i="9" s="1"/>
  <c r="X582" i="9"/>
  <c r="T582" i="9"/>
  <c r="U582" i="9" s="1"/>
  <c r="R582" i="9"/>
  <c r="N582" i="9"/>
  <c r="O582" i="9" s="1"/>
  <c r="AJ581" i="9"/>
  <c r="AF581" i="9"/>
  <c r="AG581" i="9" s="1"/>
  <c r="AD581" i="9"/>
  <c r="Z581" i="9"/>
  <c r="AA581" i="9" s="1"/>
  <c r="X581" i="9"/>
  <c r="T581" i="9"/>
  <c r="U581" i="9" s="1"/>
  <c r="R581" i="9"/>
  <c r="N581" i="9"/>
  <c r="O581" i="9" s="1"/>
  <c r="AJ580" i="9"/>
  <c r="AF580" i="9"/>
  <c r="AG580" i="9" s="1"/>
  <c r="AD580" i="9"/>
  <c r="Z580" i="9"/>
  <c r="AA580" i="9" s="1"/>
  <c r="X580" i="9"/>
  <c r="T580" i="9"/>
  <c r="U580" i="9" s="1"/>
  <c r="R580" i="9"/>
  <c r="N580" i="9"/>
  <c r="O580" i="9" s="1"/>
  <c r="AJ579" i="9"/>
  <c r="AF579" i="9"/>
  <c r="AG579" i="9" s="1"/>
  <c r="AD579" i="9"/>
  <c r="Z579" i="9"/>
  <c r="AA579" i="9" s="1"/>
  <c r="X579" i="9"/>
  <c r="T579" i="9"/>
  <c r="U579" i="9" s="1"/>
  <c r="R579" i="9"/>
  <c r="N579" i="9"/>
  <c r="O579" i="9" s="1"/>
  <c r="AJ578" i="9"/>
  <c r="AF578" i="9"/>
  <c r="AG578" i="9" s="1"/>
  <c r="AD578" i="9"/>
  <c r="Z578" i="9"/>
  <c r="AA578" i="9" s="1"/>
  <c r="X578" i="9"/>
  <c r="T578" i="9"/>
  <c r="U578" i="9" s="1"/>
  <c r="R578" i="9"/>
  <c r="N578" i="9"/>
  <c r="O578" i="9" s="1"/>
  <c r="AJ577" i="9"/>
  <c r="AF577" i="9"/>
  <c r="AG577" i="9" s="1"/>
  <c r="AD577" i="9"/>
  <c r="Z577" i="9"/>
  <c r="AA577" i="9" s="1"/>
  <c r="X577" i="9"/>
  <c r="T577" i="9"/>
  <c r="U577" i="9" s="1"/>
  <c r="R577" i="9"/>
  <c r="N577" i="9"/>
  <c r="O577" i="9" s="1"/>
  <c r="AJ576" i="9"/>
  <c r="AF576" i="9"/>
  <c r="AG576" i="9" s="1"/>
  <c r="AD576" i="9"/>
  <c r="Z576" i="9"/>
  <c r="AA576" i="9" s="1"/>
  <c r="X576" i="9"/>
  <c r="T576" i="9"/>
  <c r="U576" i="9" s="1"/>
  <c r="R576" i="9"/>
  <c r="N576" i="9"/>
  <c r="O576" i="9" s="1"/>
  <c r="AJ575" i="9"/>
  <c r="AF575" i="9"/>
  <c r="AG575" i="9" s="1"/>
  <c r="AD575" i="9"/>
  <c r="Z575" i="9"/>
  <c r="AA575" i="9" s="1"/>
  <c r="X575" i="9"/>
  <c r="T575" i="9"/>
  <c r="U575" i="9" s="1"/>
  <c r="R575" i="9"/>
  <c r="N575" i="9"/>
  <c r="O575" i="9" s="1"/>
  <c r="AJ574" i="9"/>
  <c r="AF574" i="9"/>
  <c r="AG574" i="9" s="1"/>
  <c r="AD574" i="9"/>
  <c r="Z574" i="9"/>
  <c r="AA574" i="9" s="1"/>
  <c r="X574" i="9"/>
  <c r="T574" i="9"/>
  <c r="U574" i="9" s="1"/>
  <c r="R574" i="9"/>
  <c r="N574" i="9"/>
  <c r="O574" i="9" s="1"/>
  <c r="AJ573" i="9"/>
  <c r="AF573" i="9"/>
  <c r="AG573" i="9" s="1"/>
  <c r="AD573" i="9"/>
  <c r="Z573" i="9"/>
  <c r="AA573" i="9" s="1"/>
  <c r="X573" i="9"/>
  <c r="T573" i="9"/>
  <c r="U573" i="9" s="1"/>
  <c r="R573" i="9"/>
  <c r="N573" i="9"/>
  <c r="O573" i="9" s="1"/>
  <c r="AJ572" i="9"/>
  <c r="AF572" i="9"/>
  <c r="AG572" i="9" s="1"/>
  <c r="AD572" i="9"/>
  <c r="Z572" i="9"/>
  <c r="AA572" i="9" s="1"/>
  <c r="X572" i="9"/>
  <c r="T572" i="9"/>
  <c r="U572" i="9" s="1"/>
  <c r="R572" i="9"/>
  <c r="N572" i="9"/>
  <c r="O572" i="9" s="1"/>
  <c r="AJ571" i="9"/>
  <c r="AF571" i="9"/>
  <c r="AG571" i="9" s="1"/>
  <c r="AD571" i="9"/>
  <c r="Z571" i="9"/>
  <c r="AA571" i="9" s="1"/>
  <c r="X571" i="9"/>
  <c r="T571" i="9"/>
  <c r="U571" i="9" s="1"/>
  <c r="R571" i="9"/>
  <c r="N571" i="9"/>
  <c r="O571" i="9" s="1"/>
  <c r="AJ570" i="9"/>
  <c r="AF570" i="9"/>
  <c r="AG570" i="9" s="1"/>
  <c r="AD570" i="9"/>
  <c r="Z570" i="9"/>
  <c r="AA570" i="9" s="1"/>
  <c r="X570" i="9"/>
  <c r="T570" i="9"/>
  <c r="U570" i="9" s="1"/>
  <c r="R570" i="9"/>
  <c r="N570" i="9"/>
  <c r="O570" i="9" s="1"/>
  <c r="AJ569" i="9"/>
  <c r="AF569" i="9"/>
  <c r="AG569" i="9" s="1"/>
  <c r="AD569" i="9"/>
  <c r="Z569" i="9"/>
  <c r="AA569" i="9" s="1"/>
  <c r="X569" i="9"/>
  <c r="T569" i="9"/>
  <c r="U569" i="9" s="1"/>
  <c r="R569" i="9"/>
  <c r="N569" i="9"/>
  <c r="O569" i="9" s="1"/>
  <c r="AJ568" i="9"/>
  <c r="AF568" i="9"/>
  <c r="AG568" i="9" s="1"/>
  <c r="AD568" i="9"/>
  <c r="Z568" i="9"/>
  <c r="AA568" i="9" s="1"/>
  <c r="X568" i="9"/>
  <c r="T568" i="9"/>
  <c r="U568" i="9" s="1"/>
  <c r="R568" i="9"/>
  <c r="N568" i="9"/>
  <c r="O568" i="9" s="1"/>
  <c r="AJ567" i="9"/>
  <c r="AF567" i="9"/>
  <c r="AG567" i="9" s="1"/>
  <c r="AD567" i="9"/>
  <c r="Z567" i="9"/>
  <c r="AA567" i="9" s="1"/>
  <c r="X567" i="9"/>
  <c r="T567" i="9"/>
  <c r="U567" i="9" s="1"/>
  <c r="R567" i="9"/>
  <c r="N567" i="9"/>
  <c r="O567" i="9" s="1"/>
  <c r="AJ566" i="9"/>
  <c r="AF566" i="9"/>
  <c r="AG566" i="9" s="1"/>
  <c r="AD566" i="9"/>
  <c r="Z566" i="9"/>
  <c r="AA566" i="9" s="1"/>
  <c r="X566" i="9"/>
  <c r="T566" i="9"/>
  <c r="U566" i="9" s="1"/>
  <c r="R566" i="9"/>
  <c r="N566" i="9"/>
  <c r="O566" i="9" s="1"/>
  <c r="AJ565" i="9"/>
  <c r="AF565" i="9"/>
  <c r="AG565" i="9" s="1"/>
  <c r="AD565" i="9"/>
  <c r="Z565" i="9"/>
  <c r="AA565" i="9" s="1"/>
  <c r="X565" i="9"/>
  <c r="T565" i="9"/>
  <c r="U565" i="9" s="1"/>
  <c r="R565" i="9"/>
  <c r="N565" i="9"/>
  <c r="O565" i="9" s="1"/>
  <c r="AJ564" i="9"/>
  <c r="AF564" i="9"/>
  <c r="AG564" i="9" s="1"/>
  <c r="AD564" i="9"/>
  <c r="Z564" i="9"/>
  <c r="AA564" i="9" s="1"/>
  <c r="X564" i="9"/>
  <c r="T564" i="9"/>
  <c r="U564" i="9" s="1"/>
  <c r="R564" i="9"/>
  <c r="N564" i="9"/>
  <c r="O564" i="9" s="1"/>
  <c r="AJ563" i="9"/>
  <c r="AF563" i="9"/>
  <c r="AG563" i="9" s="1"/>
  <c r="AD563" i="9"/>
  <c r="Z563" i="9"/>
  <c r="AA563" i="9" s="1"/>
  <c r="X563" i="9"/>
  <c r="T563" i="9"/>
  <c r="U563" i="9" s="1"/>
  <c r="R563" i="9"/>
  <c r="N563" i="9"/>
  <c r="O563" i="9" s="1"/>
  <c r="AJ561" i="9"/>
  <c r="AF561" i="9"/>
  <c r="AG561" i="9" s="1"/>
  <c r="AD561" i="9"/>
  <c r="Z561" i="9"/>
  <c r="AA561" i="9" s="1"/>
  <c r="X561" i="9"/>
  <c r="T561" i="9"/>
  <c r="U561" i="9" s="1"/>
  <c r="R561" i="9"/>
  <c r="N561" i="9"/>
  <c r="O561" i="9" s="1"/>
  <c r="AJ560" i="9"/>
  <c r="AF560" i="9"/>
  <c r="AG560" i="9" s="1"/>
  <c r="AD560" i="9"/>
  <c r="Z560" i="9"/>
  <c r="AA560" i="9" s="1"/>
  <c r="X560" i="9"/>
  <c r="T560" i="9"/>
  <c r="U560" i="9" s="1"/>
  <c r="R560" i="9"/>
  <c r="N560" i="9"/>
  <c r="O560" i="9" s="1"/>
  <c r="AJ559" i="9"/>
  <c r="AF559" i="9"/>
  <c r="AG559" i="9" s="1"/>
  <c r="AD559" i="9"/>
  <c r="Z559" i="9"/>
  <c r="AA559" i="9" s="1"/>
  <c r="X559" i="9"/>
  <c r="T559" i="9"/>
  <c r="U559" i="9" s="1"/>
  <c r="R559" i="9"/>
  <c r="N559" i="9"/>
  <c r="O559" i="9" s="1"/>
  <c r="AJ558" i="9"/>
  <c r="AF558" i="9"/>
  <c r="AG558" i="9" s="1"/>
  <c r="AD558" i="9"/>
  <c r="Z558" i="9"/>
  <c r="AA558" i="9" s="1"/>
  <c r="X558" i="9"/>
  <c r="T558" i="9"/>
  <c r="U558" i="9" s="1"/>
  <c r="R558" i="9"/>
  <c r="N558" i="9"/>
  <c r="O558" i="9" s="1"/>
  <c r="AJ557" i="9"/>
  <c r="AF557" i="9"/>
  <c r="AG557" i="9" s="1"/>
  <c r="AD557" i="9"/>
  <c r="Z557" i="9"/>
  <c r="AA557" i="9" s="1"/>
  <c r="X557" i="9"/>
  <c r="T557" i="9"/>
  <c r="U557" i="9" s="1"/>
  <c r="R557" i="9"/>
  <c r="N557" i="9"/>
  <c r="O557" i="9" s="1"/>
  <c r="AJ556" i="9"/>
  <c r="AF556" i="9"/>
  <c r="AG556" i="9" s="1"/>
  <c r="AD556" i="9"/>
  <c r="Z556" i="9"/>
  <c r="AA556" i="9" s="1"/>
  <c r="X556" i="9"/>
  <c r="T556" i="9"/>
  <c r="U556" i="9" s="1"/>
  <c r="R556" i="9"/>
  <c r="N556" i="9"/>
  <c r="O556" i="9" s="1"/>
  <c r="AJ555" i="9"/>
  <c r="AF555" i="9"/>
  <c r="AG555" i="9" s="1"/>
  <c r="AD555" i="9"/>
  <c r="Z555" i="9"/>
  <c r="AA555" i="9" s="1"/>
  <c r="X555" i="9"/>
  <c r="T555" i="9"/>
  <c r="U555" i="9" s="1"/>
  <c r="R555" i="9"/>
  <c r="N555" i="9"/>
  <c r="O555" i="9" s="1"/>
  <c r="AJ554" i="9"/>
  <c r="AF554" i="9"/>
  <c r="AG554" i="9" s="1"/>
  <c r="AD554" i="9"/>
  <c r="Z554" i="9"/>
  <c r="AA554" i="9" s="1"/>
  <c r="X554" i="9"/>
  <c r="T554" i="9"/>
  <c r="U554" i="9" s="1"/>
  <c r="R554" i="9"/>
  <c r="N554" i="9"/>
  <c r="O554" i="9" s="1"/>
  <c r="AJ553" i="9"/>
  <c r="AF553" i="9"/>
  <c r="AG553" i="9" s="1"/>
  <c r="AD553" i="9"/>
  <c r="Z553" i="9"/>
  <c r="AA553" i="9" s="1"/>
  <c r="X553" i="9"/>
  <c r="T553" i="9"/>
  <c r="U553" i="9" s="1"/>
  <c r="R553" i="9"/>
  <c r="N553" i="9"/>
  <c r="O553" i="9" s="1"/>
  <c r="AJ552" i="9"/>
  <c r="AF552" i="9"/>
  <c r="AG552" i="9" s="1"/>
  <c r="AD552" i="9"/>
  <c r="Z552" i="9"/>
  <c r="AA552" i="9" s="1"/>
  <c r="X552" i="9"/>
  <c r="T552" i="9"/>
  <c r="U552" i="9" s="1"/>
  <c r="R552" i="9"/>
  <c r="N552" i="9"/>
  <c r="O552" i="9" s="1"/>
  <c r="AJ551" i="9"/>
  <c r="AF551" i="9"/>
  <c r="AG551" i="9" s="1"/>
  <c r="AD551" i="9"/>
  <c r="Z551" i="9"/>
  <c r="AA551" i="9" s="1"/>
  <c r="X551" i="9"/>
  <c r="T551" i="9"/>
  <c r="U551" i="9" s="1"/>
  <c r="R551" i="9"/>
  <c r="N551" i="9"/>
  <c r="O551" i="9" s="1"/>
  <c r="AJ550" i="9"/>
  <c r="AF550" i="9"/>
  <c r="AG550" i="9" s="1"/>
  <c r="AD550" i="9"/>
  <c r="Z550" i="9"/>
  <c r="AA550" i="9" s="1"/>
  <c r="X550" i="9"/>
  <c r="T550" i="9"/>
  <c r="U550" i="9" s="1"/>
  <c r="R550" i="9"/>
  <c r="N550" i="9"/>
  <c r="O550" i="9" s="1"/>
  <c r="AJ549" i="9"/>
  <c r="AF549" i="9"/>
  <c r="AG549" i="9" s="1"/>
  <c r="AD549" i="9"/>
  <c r="Z549" i="9"/>
  <c r="AA549" i="9" s="1"/>
  <c r="X549" i="9"/>
  <c r="T549" i="9"/>
  <c r="U549" i="9" s="1"/>
  <c r="R549" i="9"/>
  <c r="N549" i="9"/>
  <c r="O549" i="9" s="1"/>
  <c r="AJ548" i="9"/>
  <c r="AF548" i="9"/>
  <c r="AG548" i="9" s="1"/>
  <c r="AD548" i="9"/>
  <c r="Z548" i="9"/>
  <c r="AA548" i="9" s="1"/>
  <c r="X548" i="9"/>
  <c r="T548" i="9"/>
  <c r="U548" i="9" s="1"/>
  <c r="R548" i="9"/>
  <c r="N548" i="9"/>
  <c r="O548" i="9" s="1"/>
  <c r="AJ547" i="9"/>
  <c r="AF547" i="9"/>
  <c r="AG547" i="9" s="1"/>
  <c r="AD547" i="9"/>
  <c r="Z547" i="9"/>
  <c r="AA547" i="9" s="1"/>
  <c r="X547" i="9"/>
  <c r="T547" i="9"/>
  <c r="U547" i="9" s="1"/>
  <c r="R547" i="9"/>
  <c r="N547" i="9"/>
  <c r="O547" i="9" s="1"/>
  <c r="AJ546" i="9"/>
  <c r="AF546" i="9"/>
  <c r="AG546" i="9" s="1"/>
  <c r="AD546" i="9"/>
  <c r="Z546" i="9"/>
  <c r="AA546" i="9" s="1"/>
  <c r="X546" i="9"/>
  <c r="T546" i="9"/>
  <c r="U546" i="9" s="1"/>
  <c r="R546" i="9"/>
  <c r="N546" i="9"/>
  <c r="O546" i="9" s="1"/>
  <c r="AJ545" i="9"/>
  <c r="AF545" i="9"/>
  <c r="AG545" i="9" s="1"/>
  <c r="AD545" i="9"/>
  <c r="Z545" i="9"/>
  <c r="AA545" i="9" s="1"/>
  <c r="X545" i="9"/>
  <c r="T545" i="9"/>
  <c r="U545" i="9" s="1"/>
  <c r="R545" i="9"/>
  <c r="N545" i="9"/>
  <c r="O545" i="9" s="1"/>
  <c r="AJ544" i="9"/>
  <c r="AF544" i="9"/>
  <c r="AG544" i="9" s="1"/>
  <c r="AD544" i="9"/>
  <c r="Z544" i="9"/>
  <c r="AA544" i="9" s="1"/>
  <c r="X544" i="9"/>
  <c r="T544" i="9"/>
  <c r="U544" i="9" s="1"/>
  <c r="R544" i="9"/>
  <c r="N544" i="9"/>
  <c r="O544" i="9" s="1"/>
  <c r="AJ543" i="9"/>
  <c r="AF543" i="9"/>
  <c r="AG543" i="9" s="1"/>
  <c r="AD543" i="9"/>
  <c r="Z543" i="9"/>
  <c r="AA543" i="9" s="1"/>
  <c r="X543" i="9"/>
  <c r="T543" i="9"/>
  <c r="U543" i="9" s="1"/>
  <c r="R543" i="9"/>
  <c r="N543" i="9"/>
  <c r="O543" i="9" s="1"/>
  <c r="AJ542" i="9"/>
  <c r="AF542" i="9"/>
  <c r="AG542" i="9" s="1"/>
  <c r="AD542" i="9"/>
  <c r="Z542" i="9"/>
  <c r="AA542" i="9" s="1"/>
  <c r="X542" i="9"/>
  <c r="T542" i="9"/>
  <c r="U542" i="9" s="1"/>
  <c r="R542" i="9"/>
  <c r="N542" i="9"/>
  <c r="O542" i="9" s="1"/>
  <c r="AJ541" i="9"/>
  <c r="AF541" i="9"/>
  <c r="AG541" i="9" s="1"/>
  <c r="AD541" i="9"/>
  <c r="Z541" i="9"/>
  <c r="AA541" i="9" s="1"/>
  <c r="X541" i="9"/>
  <c r="T541" i="9"/>
  <c r="U541" i="9" s="1"/>
  <c r="R541" i="9"/>
  <c r="N541" i="9"/>
  <c r="O541" i="9" s="1"/>
  <c r="AJ540" i="9"/>
  <c r="AF540" i="9"/>
  <c r="AG540" i="9" s="1"/>
  <c r="AD540" i="9"/>
  <c r="Z540" i="9"/>
  <c r="AA540" i="9" s="1"/>
  <c r="X540" i="9"/>
  <c r="T540" i="9"/>
  <c r="U540" i="9" s="1"/>
  <c r="R540" i="9"/>
  <c r="N540" i="9"/>
  <c r="O540" i="9" s="1"/>
  <c r="AJ539" i="9"/>
  <c r="AF539" i="9"/>
  <c r="AG539" i="9" s="1"/>
  <c r="AD539" i="9"/>
  <c r="Z539" i="9"/>
  <c r="AA539" i="9" s="1"/>
  <c r="X539" i="9"/>
  <c r="T539" i="9"/>
  <c r="U539" i="9" s="1"/>
  <c r="R539" i="9"/>
  <c r="N539" i="9"/>
  <c r="O539" i="9" s="1"/>
  <c r="AJ538" i="9"/>
  <c r="AF538" i="9"/>
  <c r="AG538" i="9" s="1"/>
  <c r="AD538" i="9"/>
  <c r="Z538" i="9"/>
  <c r="AA538" i="9" s="1"/>
  <c r="X538" i="9"/>
  <c r="T538" i="9"/>
  <c r="U538" i="9" s="1"/>
  <c r="R538" i="9"/>
  <c r="N538" i="9"/>
  <c r="O538" i="9" s="1"/>
  <c r="AJ537" i="9"/>
  <c r="AF537" i="9"/>
  <c r="AG537" i="9" s="1"/>
  <c r="AD537" i="9"/>
  <c r="Z537" i="9"/>
  <c r="AA537" i="9" s="1"/>
  <c r="X537" i="9"/>
  <c r="T537" i="9"/>
  <c r="U537" i="9" s="1"/>
  <c r="R537" i="9"/>
  <c r="N537" i="9"/>
  <c r="O537" i="9" s="1"/>
  <c r="AJ536" i="9"/>
  <c r="AF536" i="9"/>
  <c r="AG536" i="9" s="1"/>
  <c r="AD536" i="9"/>
  <c r="Z536" i="9"/>
  <c r="AA536" i="9" s="1"/>
  <c r="X536" i="9"/>
  <c r="T536" i="9"/>
  <c r="U536" i="9" s="1"/>
  <c r="R536" i="9"/>
  <c r="N536" i="9"/>
  <c r="O536" i="9" s="1"/>
  <c r="AJ535" i="9"/>
  <c r="AF535" i="9"/>
  <c r="AG535" i="9" s="1"/>
  <c r="AD535" i="9"/>
  <c r="Z535" i="9"/>
  <c r="AA535" i="9" s="1"/>
  <c r="X535" i="9"/>
  <c r="T535" i="9"/>
  <c r="U535" i="9" s="1"/>
  <c r="R535" i="9"/>
  <c r="N535" i="9"/>
  <c r="O535" i="9" s="1"/>
  <c r="AJ534" i="9"/>
  <c r="AF534" i="9"/>
  <c r="AG534" i="9" s="1"/>
  <c r="AD534" i="9"/>
  <c r="Z534" i="9"/>
  <c r="AA534" i="9" s="1"/>
  <c r="X534" i="9"/>
  <c r="T534" i="9"/>
  <c r="U534" i="9" s="1"/>
  <c r="R534" i="9"/>
  <c r="N534" i="9"/>
  <c r="O534" i="9" s="1"/>
  <c r="AJ533" i="9"/>
  <c r="AF533" i="9"/>
  <c r="AG533" i="9" s="1"/>
  <c r="AD533" i="9"/>
  <c r="Z533" i="9"/>
  <c r="AA533" i="9" s="1"/>
  <c r="X533" i="9"/>
  <c r="T533" i="9"/>
  <c r="U533" i="9" s="1"/>
  <c r="R533" i="9"/>
  <c r="N533" i="9"/>
  <c r="O533" i="9" s="1"/>
  <c r="AJ532" i="9"/>
  <c r="AF532" i="9"/>
  <c r="AG532" i="9" s="1"/>
  <c r="AD532" i="9"/>
  <c r="Z532" i="9"/>
  <c r="AA532" i="9" s="1"/>
  <c r="X532" i="9"/>
  <c r="T532" i="9"/>
  <c r="U532" i="9" s="1"/>
  <c r="R532" i="9"/>
  <c r="N532" i="9"/>
  <c r="O532" i="9" s="1"/>
  <c r="AJ531" i="9"/>
  <c r="AF531" i="9"/>
  <c r="AG531" i="9" s="1"/>
  <c r="AD531" i="9"/>
  <c r="Z531" i="9"/>
  <c r="AA531" i="9" s="1"/>
  <c r="X531" i="9"/>
  <c r="T531" i="9"/>
  <c r="U531" i="9" s="1"/>
  <c r="R531" i="9"/>
  <c r="N531" i="9"/>
  <c r="O531" i="9" s="1"/>
  <c r="AJ530" i="9"/>
  <c r="AF530" i="9"/>
  <c r="AG530" i="9" s="1"/>
  <c r="AD530" i="9"/>
  <c r="Z530" i="9"/>
  <c r="AA530" i="9" s="1"/>
  <c r="X530" i="9"/>
  <c r="T530" i="9"/>
  <c r="U530" i="9" s="1"/>
  <c r="R530" i="9"/>
  <c r="N530" i="9"/>
  <c r="O530" i="9" s="1"/>
  <c r="AJ529" i="9"/>
  <c r="AF529" i="9"/>
  <c r="AG529" i="9" s="1"/>
  <c r="AD529" i="9"/>
  <c r="Z529" i="9"/>
  <c r="AA529" i="9" s="1"/>
  <c r="X529" i="9"/>
  <c r="T529" i="9"/>
  <c r="U529" i="9" s="1"/>
  <c r="R529" i="9"/>
  <c r="N529" i="9"/>
  <c r="O529" i="9" s="1"/>
  <c r="AJ528" i="9"/>
  <c r="AF528" i="9"/>
  <c r="AG528" i="9" s="1"/>
  <c r="AD528" i="9"/>
  <c r="Z528" i="9"/>
  <c r="AA528" i="9" s="1"/>
  <c r="X528" i="9"/>
  <c r="T528" i="9"/>
  <c r="U528" i="9" s="1"/>
  <c r="R528" i="9"/>
  <c r="N528" i="9"/>
  <c r="O528" i="9" s="1"/>
  <c r="AJ527" i="9"/>
  <c r="AF527" i="9"/>
  <c r="AG527" i="9" s="1"/>
  <c r="AD527" i="9"/>
  <c r="Z527" i="9"/>
  <c r="AA527" i="9" s="1"/>
  <c r="X527" i="9"/>
  <c r="T527" i="9"/>
  <c r="U527" i="9" s="1"/>
  <c r="R527" i="9"/>
  <c r="N527" i="9"/>
  <c r="O527" i="9" s="1"/>
  <c r="AJ526" i="9"/>
  <c r="AF526" i="9"/>
  <c r="AG526" i="9" s="1"/>
  <c r="AD526" i="9"/>
  <c r="Z526" i="9"/>
  <c r="AA526" i="9" s="1"/>
  <c r="X526" i="9"/>
  <c r="T526" i="9"/>
  <c r="U526" i="9" s="1"/>
  <c r="R526" i="9"/>
  <c r="N526" i="9"/>
  <c r="O526" i="9" s="1"/>
  <c r="AJ525" i="9"/>
  <c r="AF525" i="9"/>
  <c r="AG525" i="9" s="1"/>
  <c r="AD525" i="9"/>
  <c r="Z525" i="9"/>
  <c r="AA525" i="9" s="1"/>
  <c r="X525" i="9"/>
  <c r="T525" i="9"/>
  <c r="U525" i="9" s="1"/>
  <c r="R525" i="9"/>
  <c r="N525" i="9"/>
  <c r="O525" i="9" s="1"/>
  <c r="AJ524" i="9"/>
  <c r="AF524" i="9"/>
  <c r="AG524" i="9" s="1"/>
  <c r="AD524" i="9"/>
  <c r="Z524" i="9"/>
  <c r="AA524" i="9" s="1"/>
  <c r="X524" i="9"/>
  <c r="T524" i="9"/>
  <c r="U524" i="9" s="1"/>
  <c r="R524" i="9"/>
  <c r="N524" i="9"/>
  <c r="O524" i="9" s="1"/>
  <c r="AJ523" i="9"/>
  <c r="AF523" i="9"/>
  <c r="AG523" i="9" s="1"/>
  <c r="AD523" i="9"/>
  <c r="Z523" i="9"/>
  <c r="AA523" i="9" s="1"/>
  <c r="X523" i="9"/>
  <c r="T523" i="9"/>
  <c r="U523" i="9" s="1"/>
  <c r="R523" i="9"/>
  <c r="N523" i="9"/>
  <c r="O523" i="9" s="1"/>
  <c r="AJ522" i="9"/>
  <c r="AF522" i="9"/>
  <c r="AG522" i="9" s="1"/>
  <c r="AD522" i="9"/>
  <c r="Z522" i="9"/>
  <c r="AA522" i="9" s="1"/>
  <c r="X522" i="9"/>
  <c r="T522" i="9"/>
  <c r="U522" i="9" s="1"/>
  <c r="R522" i="9"/>
  <c r="N522" i="9"/>
  <c r="O522" i="9" s="1"/>
  <c r="AJ521" i="9"/>
  <c r="AF521" i="9"/>
  <c r="AG521" i="9" s="1"/>
  <c r="AD521" i="9"/>
  <c r="Z521" i="9"/>
  <c r="AA521" i="9" s="1"/>
  <c r="X521" i="9"/>
  <c r="T521" i="9"/>
  <c r="U521" i="9" s="1"/>
  <c r="R521" i="9"/>
  <c r="N521" i="9"/>
  <c r="O521" i="9" s="1"/>
  <c r="AJ520" i="9"/>
  <c r="AF520" i="9"/>
  <c r="AG520" i="9" s="1"/>
  <c r="AD520" i="9"/>
  <c r="Z520" i="9"/>
  <c r="AA520" i="9" s="1"/>
  <c r="X520" i="9"/>
  <c r="T520" i="9"/>
  <c r="U520" i="9" s="1"/>
  <c r="R520" i="9"/>
  <c r="N520" i="9"/>
  <c r="O520" i="9" s="1"/>
  <c r="AJ519" i="9"/>
  <c r="AF519" i="9"/>
  <c r="AG519" i="9" s="1"/>
  <c r="AD519" i="9"/>
  <c r="Z519" i="9"/>
  <c r="AA519" i="9" s="1"/>
  <c r="X519" i="9"/>
  <c r="T519" i="9"/>
  <c r="U519" i="9" s="1"/>
  <c r="R519" i="9"/>
  <c r="N519" i="9"/>
  <c r="O519" i="9" s="1"/>
  <c r="AJ518" i="9"/>
  <c r="AF518" i="9"/>
  <c r="AG518" i="9" s="1"/>
  <c r="AD518" i="9"/>
  <c r="Z518" i="9"/>
  <c r="AA518" i="9" s="1"/>
  <c r="X518" i="9"/>
  <c r="T518" i="9"/>
  <c r="U518" i="9" s="1"/>
  <c r="R518" i="9"/>
  <c r="N518" i="9"/>
  <c r="O518" i="9" s="1"/>
  <c r="AJ517" i="9"/>
  <c r="AF517" i="9"/>
  <c r="AG517" i="9" s="1"/>
  <c r="AD517" i="9"/>
  <c r="Z517" i="9"/>
  <c r="AA517" i="9" s="1"/>
  <c r="X517" i="9"/>
  <c r="T517" i="9"/>
  <c r="U517" i="9" s="1"/>
  <c r="R517" i="9"/>
  <c r="N517" i="9"/>
  <c r="O517" i="9" s="1"/>
  <c r="AJ516" i="9"/>
  <c r="AF516" i="9"/>
  <c r="AG516" i="9" s="1"/>
  <c r="AD516" i="9"/>
  <c r="Z516" i="9"/>
  <c r="AA516" i="9" s="1"/>
  <c r="X516" i="9"/>
  <c r="T516" i="9"/>
  <c r="U516" i="9" s="1"/>
  <c r="R516" i="9"/>
  <c r="N516" i="9"/>
  <c r="O516" i="9" s="1"/>
  <c r="AJ515" i="9"/>
  <c r="AF515" i="9"/>
  <c r="AG515" i="9" s="1"/>
  <c r="AD515" i="9"/>
  <c r="Z515" i="9"/>
  <c r="AA515" i="9" s="1"/>
  <c r="X515" i="9"/>
  <c r="T515" i="9"/>
  <c r="U515" i="9" s="1"/>
  <c r="R515" i="9"/>
  <c r="N515" i="9"/>
  <c r="O515" i="9" s="1"/>
  <c r="AJ514" i="9"/>
  <c r="AF514" i="9"/>
  <c r="AG514" i="9" s="1"/>
  <c r="AD514" i="9"/>
  <c r="Z514" i="9"/>
  <c r="AA514" i="9" s="1"/>
  <c r="X514" i="9"/>
  <c r="T514" i="9"/>
  <c r="U514" i="9" s="1"/>
  <c r="R514" i="9"/>
  <c r="N514" i="9"/>
  <c r="O514" i="9" s="1"/>
  <c r="AJ513" i="9"/>
  <c r="AF513" i="9"/>
  <c r="AG513" i="9" s="1"/>
  <c r="AD513" i="9"/>
  <c r="Z513" i="9"/>
  <c r="AA513" i="9" s="1"/>
  <c r="X513" i="9"/>
  <c r="T513" i="9"/>
  <c r="U513" i="9" s="1"/>
  <c r="R513" i="9"/>
  <c r="N513" i="9"/>
  <c r="O513" i="9" s="1"/>
  <c r="AJ512" i="9"/>
  <c r="AF512" i="9"/>
  <c r="AG512" i="9" s="1"/>
  <c r="AD512" i="9"/>
  <c r="Z512" i="9"/>
  <c r="AA512" i="9" s="1"/>
  <c r="X512" i="9"/>
  <c r="T512" i="9"/>
  <c r="U512" i="9" s="1"/>
  <c r="R512" i="9"/>
  <c r="N512" i="9"/>
  <c r="O512" i="9" s="1"/>
  <c r="AJ511" i="9"/>
  <c r="AF511" i="9"/>
  <c r="AG511" i="9" s="1"/>
  <c r="AD511" i="9"/>
  <c r="Z511" i="9"/>
  <c r="AA511" i="9" s="1"/>
  <c r="X511" i="9"/>
  <c r="T511" i="9"/>
  <c r="U511" i="9" s="1"/>
  <c r="R511" i="9"/>
  <c r="N511" i="9"/>
  <c r="O511" i="9" s="1"/>
  <c r="AJ510" i="9"/>
  <c r="AF510" i="9"/>
  <c r="AG510" i="9" s="1"/>
  <c r="AD510" i="9"/>
  <c r="Z510" i="9"/>
  <c r="AA510" i="9" s="1"/>
  <c r="X510" i="9"/>
  <c r="T510" i="9"/>
  <c r="U510" i="9" s="1"/>
  <c r="R510" i="9"/>
  <c r="N510" i="9"/>
  <c r="O510" i="9" s="1"/>
  <c r="AJ509" i="9"/>
  <c r="AF509" i="9"/>
  <c r="AG509" i="9" s="1"/>
  <c r="AD509" i="9"/>
  <c r="Z509" i="9"/>
  <c r="AA509" i="9" s="1"/>
  <c r="X509" i="9"/>
  <c r="T509" i="9"/>
  <c r="U509" i="9" s="1"/>
  <c r="R509" i="9"/>
  <c r="N509" i="9"/>
  <c r="O509" i="9" s="1"/>
  <c r="AJ508" i="9"/>
  <c r="AF508" i="9"/>
  <c r="AG508" i="9" s="1"/>
  <c r="AD508" i="9"/>
  <c r="Z508" i="9"/>
  <c r="AA508" i="9" s="1"/>
  <c r="X508" i="9"/>
  <c r="T508" i="9"/>
  <c r="U508" i="9" s="1"/>
  <c r="R508" i="9"/>
  <c r="N508" i="9"/>
  <c r="O508" i="9" s="1"/>
  <c r="AJ507" i="9"/>
  <c r="AF507" i="9"/>
  <c r="AG507" i="9" s="1"/>
  <c r="AD507" i="9"/>
  <c r="Z507" i="9"/>
  <c r="AA507" i="9" s="1"/>
  <c r="X507" i="9"/>
  <c r="T507" i="9"/>
  <c r="U507" i="9" s="1"/>
  <c r="R507" i="9"/>
  <c r="N507" i="9"/>
  <c r="O507" i="9" s="1"/>
  <c r="AJ506" i="9"/>
  <c r="AF506" i="9"/>
  <c r="AG506" i="9" s="1"/>
  <c r="AD506" i="9"/>
  <c r="Z506" i="9"/>
  <c r="AA506" i="9" s="1"/>
  <c r="X506" i="9"/>
  <c r="T506" i="9"/>
  <c r="U506" i="9" s="1"/>
  <c r="R506" i="9"/>
  <c r="N506" i="9"/>
  <c r="O506" i="9" s="1"/>
  <c r="AJ505" i="9"/>
  <c r="AF505" i="9"/>
  <c r="AG505" i="9" s="1"/>
  <c r="AD505" i="9"/>
  <c r="Z505" i="9"/>
  <c r="AA505" i="9" s="1"/>
  <c r="X505" i="9"/>
  <c r="T505" i="9"/>
  <c r="U505" i="9" s="1"/>
  <c r="R505" i="9"/>
  <c r="N505" i="9"/>
  <c r="O505" i="9" s="1"/>
  <c r="AJ504" i="9"/>
  <c r="AF504" i="9"/>
  <c r="AG504" i="9" s="1"/>
  <c r="AD504" i="9"/>
  <c r="Z504" i="9"/>
  <c r="AA504" i="9" s="1"/>
  <c r="X504" i="9"/>
  <c r="T504" i="9"/>
  <c r="U504" i="9" s="1"/>
  <c r="R504" i="9"/>
  <c r="N504" i="9"/>
  <c r="O504" i="9" s="1"/>
  <c r="AJ503" i="9"/>
  <c r="AF503" i="9"/>
  <c r="AG503" i="9" s="1"/>
  <c r="AD503" i="9"/>
  <c r="Z503" i="9"/>
  <c r="AA503" i="9" s="1"/>
  <c r="X503" i="9"/>
  <c r="T503" i="9"/>
  <c r="U503" i="9" s="1"/>
  <c r="R503" i="9"/>
  <c r="N503" i="9"/>
  <c r="O503" i="9" s="1"/>
  <c r="AJ502" i="9"/>
  <c r="AF502" i="9"/>
  <c r="AG502" i="9" s="1"/>
  <c r="AD502" i="9"/>
  <c r="Z502" i="9"/>
  <c r="AA502" i="9" s="1"/>
  <c r="X502" i="9"/>
  <c r="T502" i="9"/>
  <c r="U502" i="9" s="1"/>
  <c r="R502" i="9"/>
  <c r="N502" i="9"/>
  <c r="O502" i="9" s="1"/>
  <c r="AJ501" i="9"/>
  <c r="AF501" i="9"/>
  <c r="AG501" i="9" s="1"/>
  <c r="AD501" i="9"/>
  <c r="Z501" i="9"/>
  <c r="AA501" i="9" s="1"/>
  <c r="X501" i="9"/>
  <c r="T501" i="9"/>
  <c r="U501" i="9" s="1"/>
  <c r="R501" i="9"/>
  <c r="N501" i="9"/>
  <c r="O501" i="9" s="1"/>
  <c r="AJ500" i="9"/>
  <c r="AF500" i="9"/>
  <c r="AG500" i="9" s="1"/>
  <c r="AD500" i="9"/>
  <c r="Z500" i="9"/>
  <c r="AA500" i="9" s="1"/>
  <c r="X500" i="9"/>
  <c r="T500" i="9"/>
  <c r="U500" i="9" s="1"/>
  <c r="R500" i="9"/>
  <c r="N500" i="9"/>
  <c r="O500" i="9" s="1"/>
  <c r="AJ499" i="9"/>
  <c r="AF499" i="9"/>
  <c r="AG499" i="9" s="1"/>
  <c r="AD499" i="9"/>
  <c r="Z499" i="9"/>
  <c r="AA499" i="9" s="1"/>
  <c r="X499" i="9"/>
  <c r="T499" i="9"/>
  <c r="U499" i="9" s="1"/>
  <c r="R499" i="9"/>
  <c r="N499" i="9"/>
  <c r="O499" i="9" s="1"/>
  <c r="AJ498" i="9"/>
  <c r="AF498" i="9"/>
  <c r="AG498" i="9" s="1"/>
  <c r="AD498" i="9"/>
  <c r="Z498" i="9"/>
  <c r="AA498" i="9" s="1"/>
  <c r="X498" i="9"/>
  <c r="T498" i="9"/>
  <c r="U498" i="9" s="1"/>
  <c r="R498" i="9"/>
  <c r="N498" i="9"/>
  <c r="O498" i="9" s="1"/>
  <c r="AJ497" i="9"/>
  <c r="AF497" i="9"/>
  <c r="AG497" i="9" s="1"/>
  <c r="AD497" i="9"/>
  <c r="Z497" i="9"/>
  <c r="AA497" i="9" s="1"/>
  <c r="X497" i="9"/>
  <c r="T497" i="9"/>
  <c r="U497" i="9" s="1"/>
  <c r="R497" i="9"/>
  <c r="N497" i="9"/>
  <c r="O497" i="9" s="1"/>
  <c r="AJ496" i="9"/>
  <c r="AF496" i="9"/>
  <c r="AG496" i="9" s="1"/>
  <c r="AD496" i="9"/>
  <c r="Z496" i="9"/>
  <c r="AA496" i="9" s="1"/>
  <c r="X496" i="9"/>
  <c r="T496" i="9"/>
  <c r="U496" i="9" s="1"/>
  <c r="R496" i="9"/>
  <c r="N496" i="9"/>
  <c r="O496" i="9" s="1"/>
  <c r="AJ495" i="9"/>
  <c r="AF495" i="9"/>
  <c r="AG495" i="9" s="1"/>
  <c r="AD495" i="9"/>
  <c r="Z495" i="9"/>
  <c r="AA495" i="9" s="1"/>
  <c r="X495" i="9"/>
  <c r="T495" i="9"/>
  <c r="U495" i="9" s="1"/>
  <c r="R495" i="9"/>
  <c r="N495" i="9"/>
  <c r="O495" i="9" s="1"/>
  <c r="AJ494" i="9"/>
  <c r="AF494" i="9"/>
  <c r="AG494" i="9" s="1"/>
  <c r="AD494" i="9"/>
  <c r="Z494" i="9"/>
  <c r="AA494" i="9" s="1"/>
  <c r="X494" i="9"/>
  <c r="T494" i="9"/>
  <c r="U494" i="9" s="1"/>
  <c r="R494" i="9"/>
  <c r="N494" i="9"/>
  <c r="O494" i="9" s="1"/>
  <c r="AJ493" i="9"/>
  <c r="AF493" i="9"/>
  <c r="AG493" i="9" s="1"/>
  <c r="AD493" i="9"/>
  <c r="Z493" i="9"/>
  <c r="AA493" i="9" s="1"/>
  <c r="X493" i="9"/>
  <c r="T493" i="9"/>
  <c r="U493" i="9" s="1"/>
  <c r="R493" i="9"/>
  <c r="N493" i="9"/>
  <c r="O493" i="9" s="1"/>
  <c r="AJ492" i="9"/>
  <c r="AF492" i="9"/>
  <c r="AG492" i="9" s="1"/>
  <c r="AD492" i="9"/>
  <c r="Z492" i="9"/>
  <c r="AA492" i="9" s="1"/>
  <c r="X492" i="9"/>
  <c r="T492" i="9"/>
  <c r="U492" i="9" s="1"/>
  <c r="R492" i="9"/>
  <c r="N492" i="9"/>
  <c r="O492" i="9" s="1"/>
  <c r="AJ491" i="9"/>
  <c r="AF491" i="9"/>
  <c r="AG491" i="9" s="1"/>
  <c r="AD491" i="9"/>
  <c r="Z491" i="9"/>
  <c r="AA491" i="9" s="1"/>
  <c r="X491" i="9"/>
  <c r="T491" i="9"/>
  <c r="U491" i="9" s="1"/>
  <c r="R491" i="9"/>
  <c r="N491" i="9"/>
  <c r="O491" i="9" s="1"/>
  <c r="AJ490" i="9"/>
  <c r="AF490" i="9"/>
  <c r="AG490" i="9" s="1"/>
  <c r="AD490" i="9"/>
  <c r="Z490" i="9"/>
  <c r="AA490" i="9" s="1"/>
  <c r="X490" i="9"/>
  <c r="T490" i="9"/>
  <c r="U490" i="9" s="1"/>
  <c r="R490" i="9"/>
  <c r="N490" i="9"/>
  <c r="O490" i="9" s="1"/>
  <c r="AJ489" i="9"/>
  <c r="AF489" i="9"/>
  <c r="AG489" i="9" s="1"/>
  <c r="AD489" i="9"/>
  <c r="Z489" i="9"/>
  <c r="AA489" i="9" s="1"/>
  <c r="X489" i="9"/>
  <c r="T489" i="9"/>
  <c r="U489" i="9" s="1"/>
  <c r="R489" i="9"/>
  <c r="N489" i="9"/>
  <c r="O489" i="9" s="1"/>
  <c r="AJ488" i="9"/>
  <c r="AF488" i="9"/>
  <c r="AG488" i="9" s="1"/>
  <c r="AD488" i="9"/>
  <c r="Z488" i="9"/>
  <c r="AA488" i="9" s="1"/>
  <c r="X488" i="9"/>
  <c r="T488" i="9"/>
  <c r="U488" i="9" s="1"/>
  <c r="R488" i="9"/>
  <c r="N488" i="9"/>
  <c r="O488" i="9" s="1"/>
  <c r="AJ487" i="9"/>
  <c r="AF487" i="9"/>
  <c r="AG487" i="9" s="1"/>
  <c r="AD487" i="9"/>
  <c r="Z487" i="9"/>
  <c r="AA487" i="9" s="1"/>
  <c r="X487" i="9"/>
  <c r="T487" i="9"/>
  <c r="U487" i="9" s="1"/>
  <c r="R487" i="9"/>
  <c r="N487" i="9"/>
  <c r="O487" i="9" s="1"/>
  <c r="AJ486" i="9"/>
  <c r="AF486" i="9"/>
  <c r="AG486" i="9" s="1"/>
  <c r="AD486" i="9"/>
  <c r="Z486" i="9"/>
  <c r="AA486" i="9" s="1"/>
  <c r="X486" i="9"/>
  <c r="T486" i="9"/>
  <c r="U486" i="9" s="1"/>
  <c r="R486" i="9"/>
  <c r="N486" i="9"/>
  <c r="O486" i="9" s="1"/>
  <c r="AJ485" i="9"/>
  <c r="AF485" i="9"/>
  <c r="AG485" i="9" s="1"/>
  <c r="AD485" i="9"/>
  <c r="Z485" i="9"/>
  <c r="AA485" i="9" s="1"/>
  <c r="X485" i="9"/>
  <c r="T485" i="9"/>
  <c r="U485" i="9" s="1"/>
  <c r="R485" i="9"/>
  <c r="N485" i="9"/>
  <c r="O485" i="9" s="1"/>
  <c r="AJ484" i="9"/>
  <c r="AF484" i="9"/>
  <c r="AG484" i="9" s="1"/>
  <c r="AD484" i="9"/>
  <c r="Z484" i="9"/>
  <c r="AA484" i="9" s="1"/>
  <c r="X484" i="9"/>
  <c r="T484" i="9"/>
  <c r="U484" i="9" s="1"/>
  <c r="R484" i="9"/>
  <c r="N484" i="9"/>
  <c r="O484" i="9" s="1"/>
  <c r="AJ483" i="9"/>
  <c r="AF483" i="9"/>
  <c r="AG483" i="9" s="1"/>
  <c r="AD483" i="9"/>
  <c r="Z483" i="9"/>
  <c r="AA483" i="9" s="1"/>
  <c r="X483" i="9"/>
  <c r="T483" i="9"/>
  <c r="U483" i="9" s="1"/>
  <c r="R483" i="9"/>
  <c r="N483" i="9"/>
  <c r="O483" i="9" s="1"/>
  <c r="AJ482" i="9"/>
  <c r="AF482" i="9"/>
  <c r="AG482" i="9" s="1"/>
  <c r="AD482" i="9"/>
  <c r="Z482" i="9"/>
  <c r="AA482" i="9" s="1"/>
  <c r="X482" i="9"/>
  <c r="T482" i="9"/>
  <c r="U482" i="9" s="1"/>
  <c r="R482" i="9"/>
  <c r="N482" i="9"/>
  <c r="O482" i="9" s="1"/>
  <c r="AJ481" i="9"/>
  <c r="AF481" i="9"/>
  <c r="AG481" i="9" s="1"/>
  <c r="AD481" i="9"/>
  <c r="Z481" i="9"/>
  <c r="AA481" i="9" s="1"/>
  <c r="X481" i="9"/>
  <c r="T481" i="9"/>
  <c r="U481" i="9" s="1"/>
  <c r="R481" i="9"/>
  <c r="N481" i="9"/>
  <c r="O481" i="9" s="1"/>
  <c r="AJ480" i="9"/>
  <c r="AF480" i="9"/>
  <c r="AG480" i="9" s="1"/>
  <c r="AD480" i="9"/>
  <c r="Z480" i="9"/>
  <c r="AA480" i="9" s="1"/>
  <c r="X480" i="9"/>
  <c r="T480" i="9"/>
  <c r="U480" i="9" s="1"/>
  <c r="R480" i="9"/>
  <c r="N480" i="9"/>
  <c r="O480" i="9" s="1"/>
  <c r="AJ479" i="9"/>
  <c r="AF479" i="9"/>
  <c r="AG479" i="9" s="1"/>
  <c r="AD479" i="9"/>
  <c r="Z479" i="9"/>
  <c r="AA479" i="9" s="1"/>
  <c r="X479" i="9"/>
  <c r="T479" i="9"/>
  <c r="U479" i="9" s="1"/>
  <c r="R479" i="9"/>
  <c r="N479" i="9"/>
  <c r="O479" i="9" s="1"/>
  <c r="AJ478" i="9"/>
  <c r="AF478" i="9"/>
  <c r="AG478" i="9" s="1"/>
  <c r="AD478" i="9"/>
  <c r="Z478" i="9"/>
  <c r="AA478" i="9" s="1"/>
  <c r="X478" i="9"/>
  <c r="T478" i="9"/>
  <c r="U478" i="9" s="1"/>
  <c r="R478" i="9"/>
  <c r="N478" i="9"/>
  <c r="O478" i="9" s="1"/>
  <c r="AJ477" i="9"/>
  <c r="AF477" i="9"/>
  <c r="AG477" i="9" s="1"/>
  <c r="AD477" i="9"/>
  <c r="Z477" i="9"/>
  <c r="AA477" i="9" s="1"/>
  <c r="X477" i="9"/>
  <c r="T477" i="9"/>
  <c r="U477" i="9" s="1"/>
  <c r="R477" i="9"/>
  <c r="N477" i="9"/>
  <c r="O477" i="9" s="1"/>
  <c r="AJ476" i="9"/>
  <c r="AF476" i="9"/>
  <c r="AG476" i="9" s="1"/>
  <c r="AD476" i="9"/>
  <c r="Z476" i="9"/>
  <c r="AA476" i="9" s="1"/>
  <c r="X476" i="9"/>
  <c r="T476" i="9"/>
  <c r="U476" i="9" s="1"/>
  <c r="R476" i="9"/>
  <c r="N476" i="9"/>
  <c r="O476" i="9" s="1"/>
  <c r="AJ475" i="9"/>
  <c r="AF475" i="9"/>
  <c r="AG475" i="9" s="1"/>
  <c r="AD475" i="9"/>
  <c r="Z475" i="9"/>
  <c r="AA475" i="9" s="1"/>
  <c r="X475" i="9"/>
  <c r="T475" i="9"/>
  <c r="U475" i="9" s="1"/>
  <c r="R475" i="9"/>
  <c r="N475" i="9"/>
  <c r="O475" i="9" s="1"/>
  <c r="AJ474" i="9"/>
  <c r="AF474" i="9"/>
  <c r="AG474" i="9" s="1"/>
  <c r="AD474" i="9"/>
  <c r="Z474" i="9"/>
  <c r="AA474" i="9" s="1"/>
  <c r="X474" i="9"/>
  <c r="T474" i="9"/>
  <c r="U474" i="9" s="1"/>
  <c r="R474" i="9"/>
  <c r="N474" i="9"/>
  <c r="O474" i="9" s="1"/>
  <c r="AJ473" i="9"/>
  <c r="AF473" i="9"/>
  <c r="AG473" i="9" s="1"/>
  <c r="AD473" i="9"/>
  <c r="Z473" i="9"/>
  <c r="AA473" i="9" s="1"/>
  <c r="X473" i="9"/>
  <c r="T473" i="9"/>
  <c r="U473" i="9" s="1"/>
  <c r="R473" i="9"/>
  <c r="N473" i="9"/>
  <c r="O473" i="9" s="1"/>
  <c r="AJ472" i="9"/>
  <c r="AF472" i="9"/>
  <c r="AG472" i="9" s="1"/>
  <c r="AD472" i="9"/>
  <c r="Z472" i="9"/>
  <c r="AA472" i="9" s="1"/>
  <c r="X472" i="9"/>
  <c r="T472" i="9"/>
  <c r="U472" i="9" s="1"/>
  <c r="R472" i="9"/>
  <c r="N472" i="9"/>
  <c r="O472" i="9" s="1"/>
  <c r="AJ471" i="9"/>
  <c r="AF471" i="9"/>
  <c r="AG471" i="9" s="1"/>
  <c r="AD471" i="9"/>
  <c r="Z471" i="9"/>
  <c r="AA471" i="9" s="1"/>
  <c r="X471" i="9"/>
  <c r="T471" i="9"/>
  <c r="U471" i="9" s="1"/>
  <c r="R471" i="9"/>
  <c r="N471" i="9"/>
  <c r="O471" i="9" s="1"/>
  <c r="AJ470" i="9"/>
  <c r="AF470" i="9"/>
  <c r="AG470" i="9" s="1"/>
  <c r="AD470" i="9"/>
  <c r="Z470" i="9"/>
  <c r="AA470" i="9" s="1"/>
  <c r="X470" i="9"/>
  <c r="T470" i="9"/>
  <c r="U470" i="9" s="1"/>
  <c r="R470" i="9"/>
  <c r="N470" i="9"/>
  <c r="O470" i="9" s="1"/>
  <c r="AJ469" i="9"/>
  <c r="AF469" i="9"/>
  <c r="AG469" i="9" s="1"/>
  <c r="AD469" i="9"/>
  <c r="Z469" i="9"/>
  <c r="AA469" i="9" s="1"/>
  <c r="X469" i="9"/>
  <c r="T469" i="9"/>
  <c r="U469" i="9" s="1"/>
  <c r="R469" i="9"/>
  <c r="N469" i="9"/>
  <c r="O469" i="9" s="1"/>
  <c r="AJ468" i="9"/>
  <c r="AF468" i="9"/>
  <c r="AG468" i="9" s="1"/>
  <c r="AD468" i="9"/>
  <c r="Z468" i="9"/>
  <c r="AA468" i="9" s="1"/>
  <c r="X468" i="9"/>
  <c r="T468" i="9"/>
  <c r="U468" i="9" s="1"/>
  <c r="R468" i="9"/>
  <c r="N468" i="9"/>
  <c r="O468" i="9" s="1"/>
  <c r="AJ467" i="9"/>
  <c r="AF467" i="9"/>
  <c r="AG467" i="9" s="1"/>
  <c r="AD467" i="9"/>
  <c r="Z467" i="9"/>
  <c r="AA467" i="9" s="1"/>
  <c r="X467" i="9"/>
  <c r="T467" i="9"/>
  <c r="U467" i="9" s="1"/>
  <c r="R467" i="9"/>
  <c r="N467" i="9"/>
  <c r="O467" i="9" s="1"/>
  <c r="AJ466" i="9"/>
  <c r="AF466" i="9"/>
  <c r="AG466" i="9" s="1"/>
  <c r="AD466" i="9"/>
  <c r="Z466" i="9"/>
  <c r="AA466" i="9" s="1"/>
  <c r="X466" i="9"/>
  <c r="T466" i="9"/>
  <c r="U466" i="9" s="1"/>
  <c r="R466" i="9"/>
  <c r="N466" i="9"/>
  <c r="O466" i="9" s="1"/>
  <c r="AJ465" i="9"/>
  <c r="AF465" i="9"/>
  <c r="AG465" i="9" s="1"/>
  <c r="AD465" i="9"/>
  <c r="Z465" i="9"/>
  <c r="AA465" i="9" s="1"/>
  <c r="X465" i="9"/>
  <c r="T465" i="9"/>
  <c r="U465" i="9" s="1"/>
  <c r="R465" i="9"/>
  <c r="N465" i="9"/>
  <c r="O465" i="9" s="1"/>
  <c r="AJ464" i="9"/>
  <c r="AF464" i="9"/>
  <c r="AG464" i="9" s="1"/>
  <c r="AD464" i="9"/>
  <c r="Z464" i="9"/>
  <c r="AA464" i="9" s="1"/>
  <c r="X464" i="9"/>
  <c r="T464" i="9"/>
  <c r="U464" i="9" s="1"/>
  <c r="R464" i="9"/>
  <c r="N464" i="9"/>
  <c r="O464" i="9" s="1"/>
  <c r="AJ463" i="9"/>
  <c r="AF463" i="9"/>
  <c r="AG463" i="9" s="1"/>
  <c r="AD463" i="9"/>
  <c r="Z463" i="9"/>
  <c r="AA463" i="9" s="1"/>
  <c r="X463" i="9"/>
  <c r="T463" i="9"/>
  <c r="U463" i="9" s="1"/>
  <c r="R463" i="9"/>
  <c r="N463" i="9"/>
  <c r="O463" i="9" s="1"/>
  <c r="AJ462" i="9"/>
  <c r="AF462" i="9"/>
  <c r="AG462" i="9" s="1"/>
  <c r="AD462" i="9"/>
  <c r="Z462" i="9"/>
  <c r="AA462" i="9" s="1"/>
  <c r="X462" i="9"/>
  <c r="T462" i="9"/>
  <c r="U462" i="9" s="1"/>
  <c r="R462" i="9"/>
  <c r="N462" i="9"/>
  <c r="O462" i="9" s="1"/>
  <c r="AJ461" i="9"/>
  <c r="AF461" i="9"/>
  <c r="AG461" i="9" s="1"/>
  <c r="AD461" i="9"/>
  <c r="Z461" i="9"/>
  <c r="AA461" i="9" s="1"/>
  <c r="X461" i="9"/>
  <c r="T461" i="9"/>
  <c r="U461" i="9" s="1"/>
  <c r="R461" i="9"/>
  <c r="N461" i="9"/>
  <c r="O461" i="9" s="1"/>
  <c r="AJ460" i="9"/>
  <c r="AF460" i="9"/>
  <c r="AG460" i="9" s="1"/>
  <c r="AD460" i="9"/>
  <c r="Z460" i="9"/>
  <c r="AA460" i="9" s="1"/>
  <c r="X460" i="9"/>
  <c r="T460" i="9"/>
  <c r="U460" i="9" s="1"/>
  <c r="R460" i="9"/>
  <c r="N460" i="9"/>
  <c r="O460" i="9" s="1"/>
  <c r="AJ459" i="9"/>
  <c r="AF459" i="9"/>
  <c r="AG459" i="9" s="1"/>
  <c r="AD459" i="9"/>
  <c r="Z459" i="9"/>
  <c r="AA459" i="9" s="1"/>
  <c r="X459" i="9"/>
  <c r="T459" i="9"/>
  <c r="U459" i="9" s="1"/>
  <c r="R459" i="9"/>
  <c r="N459" i="9"/>
  <c r="O459" i="9" s="1"/>
  <c r="AJ458" i="9"/>
  <c r="AF458" i="9"/>
  <c r="AG458" i="9" s="1"/>
  <c r="AD458" i="9"/>
  <c r="Z458" i="9"/>
  <c r="AA458" i="9" s="1"/>
  <c r="X458" i="9"/>
  <c r="T458" i="9"/>
  <c r="U458" i="9" s="1"/>
  <c r="R458" i="9"/>
  <c r="N458" i="9"/>
  <c r="O458" i="9" s="1"/>
  <c r="AJ457" i="9"/>
  <c r="AF457" i="9"/>
  <c r="AG457" i="9" s="1"/>
  <c r="AD457" i="9"/>
  <c r="Z457" i="9"/>
  <c r="AA457" i="9" s="1"/>
  <c r="X457" i="9"/>
  <c r="T457" i="9"/>
  <c r="U457" i="9" s="1"/>
  <c r="R457" i="9"/>
  <c r="N457" i="9"/>
  <c r="O457" i="9" s="1"/>
  <c r="AJ456" i="9"/>
  <c r="AF456" i="9"/>
  <c r="AG456" i="9" s="1"/>
  <c r="AD456" i="9"/>
  <c r="Z456" i="9"/>
  <c r="AA456" i="9" s="1"/>
  <c r="X456" i="9"/>
  <c r="T456" i="9"/>
  <c r="U456" i="9" s="1"/>
  <c r="R456" i="9"/>
  <c r="N456" i="9"/>
  <c r="O456" i="9" s="1"/>
  <c r="AJ455" i="9"/>
  <c r="AF455" i="9"/>
  <c r="AG455" i="9" s="1"/>
  <c r="AD455" i="9"/>
  <c r="Z455" i="9"/>
  <c r="AA455" i="9" s="1"/>
  <c r="X455" i="9"/>
  <c r="T455" i="9"/>
  <c r="U455" i="9" s="1"/>
  <c r="R455" i="9"/>
  <c r="N455" i="9"/>
  <c r="O455" i="9" s="1"/>
  <c r="AJ454" i="9"/>
  <c r="AF454" i="9"/>
  <c r="AG454" i="9" s="1"/>
  <c r="AD454" i="9"/>
  <c r="Z454" i="9"/>
  <c r="AA454" i="9" s="1"/>
  <c r="X454" i="9"/>
  <c r="T454" i="9"/>
  <c r="U454" i="9" s="1"/>
  <c r="R454" i="9"/>
  <c r="N454" i="9"/>
  <c r="O454" i="9" s="1"/>
  <c r="AJ453" i="9"/>
  <c r="AF453" i="9"/>
  <c r="AG453" i="9" s="1"/>
  <c r="AD453" i="9"/>
  <c r="Z453" i="9"/>
  <c r="AA453" i="9" s="1"/>
  <c r="X453" i="9"/>
  <c r="T453" i="9"/>
  <c r="U453" i="9" s="1"/>
  <c r="R453" i="9"/>
  <c r="N453" i="9"/>
  <c r="O453" i="9" s="1"/>
  <c r="AJ452" i="9"/>
  <c r="AF452" i="9"/>
  <c r="AG452" i="9" s="1"/>
  <c r="AD452" i="9"/>
  <c r="Z452" i="9"/>
  <c r="AA452" i="9" s="1"/>
  <c r="X452" i="9"/>
  <c r="T452" i="9"/>
  <c r="U452" i="9" s="1"/>
  <c r="R452" i="9"/>
  <c r="N452" i="9"/>
  <c r="O452" i="9" s="1"/>
  <c r="AJ451" i="9"/>
  <c r="AF451" i="9"/>
  <c r="AG451" i="9" s="1"/>
  <c r="AD451" i="9"/>
  <c r="Z451" i="9"/>
  <c r="AA451" i="9" s="1"/>
  <c r="X451" i="9"/>
  <c r="T451" i="9"/>
  <c r="U451" i="9" s="1"/>
  <c r="R451" i="9"/>
  <c r="N451" i="9"/>
  <c r="O451" i="9" s="1"/>
  <c r="AJ450" i="9"/>
  <c r="AF450" i="9"/>
  <c r="AG450" i="9" s="1"/>
  <c r="AD450" i="9"/>
  <c r="Z450" i="9"/>
  <c r="AA450" i="9" s="1"/>
  <c r="X450" i="9"/>
  <c r="T450" i="9"/>
  <c r="U450" i="9" s="1"/>
  <c r="R450" i="9"/>
  <c r="N450" i="9"/>
  <c r="O450" i="9" s="1"/>
  <c r="AJ449" i="9"/>
  <c r="AF449" i="9"/>
  <c r="AG449" i="9" s="1"/>
  <c r="AD449" i="9"/>
  <c r="Z449" i="9"/>
  <c r="AA449" i="9" s="1"/>
  <c r="X449" i="9"/>
  <c r="T449" i="9"/>
  <c r="U449" i="9" s="1"/>
  <c r="R449" i="9"/>
  <c r="N449" i="9"/>
  <c r="O449" i="9" s="1"/>
  <c r="AJ448" i="9"/>
  <c r="AF448" i="9"/>
  <c r="AG448" i="9" s="1"/>
  <c r="AD448" i="9"/>
  <c r="Z448" i="9"/>
  <c r="AA448" i="9" s="1"/>
  <c r="X448" i="9"/>
  <c r="T448" i="9"/>
  <c r="U448" i="9" s="1"/>
  <c r="R448" i="9"/>
  <c r="N448" i="9"/>
  <c r="O448" i="9" s="1"/>
  <c r="AJ447" i="9"/>
  <c r="AF447" i="9"/>
  <c r="AG447" i="9" s="1"/>
  <c r="AD447" i="9"/>
  <c r="Z447" i="9"/>
  <c r="AA447" i="9" s="1"/>
  <c r="X447" i="9"/>
  <c r="T447" i="9"/>
  <c r="U447" i="9" s="1"/>
  <c r="R447" i="9"/>
  <c r="N447" i="9"/>
  <c r="O447" i="9" s="1"/>
  <c r="AJ446" i="9"/>
  <c r="AF446" i="9"/>
  <c r="AG446" i="9" s="1"/>
  <c r="AD446" i="9"/>
  <c r="Z446" i="9"/>
  <c r="AA446" i="9" s="1"/>
  <c r="X446" i="9"/>
  <c r="T446" i="9"/>
  <c r="U446" i="9" s="1"/>
  <c r="R446" i="9"/>
  <c r="N446" i="9"/>
  <c r="O446" i="9" s="1"/>
  <c r="AJ445" i="9"/>
  <c r="AF445" i="9"/>
  <c r="AG445" i="9" s="1"/>
  <c r="AD445" i="9"/>
  <c r="Z445" i="9"/>
  <c r="AA445" i="9" s="1"/>
  <c r="X445" i="9"/>
  <c r="T445" i="9"/>
  <c r="U445" i="9" s="1"/>
  <c r="R445" i="9"/>
  <c r="N445" i="9"/>
  <c r="O445" i="9" s="1"/>
  <c r="AJ444" i="9"/>
  <c r="AF444" i="9"/>
  <c r="AG444" i="9" s="1"/>
  <c r="AD444" i="9"/>
  <c r="Z444" i="9"/>
  <c r="AA444" i="9" s="1"/>
  <c r="X444" i="9"/>
  <c r="T444" i="9"/>
  <c r="U444" i="9" s="1"/>
  <c r="R444" i="9"/>
  <c r="N444" i="9"/>
  <c r="O444" i="9" s="1"/>
  <c r="AJ443" i="9"/>
  <c r="AF443" i="9"/>
  <c r="AG443" i="9" s="1"/>
  <c r="AD443" i="9"/>
  <c r="Z443" i="9"/>
  <c r="AA443" i="9" s="1"/>
  <c r="X443" i="9"/>
  <c r="T443" i="9"/>
  <c r="U443" i="9" s="1"/>
  <c r="R443" i="9"/>
  <c r="N443" i="9"/>
  <c r="O443" i="9" s="1"/>
  <c r="AJ442" i="9"/>
  <c r="AF442" i="9"/>
  <c r="AG442" i="9" s="1"/>
  <c r="AD442" i="9"/>
  <c r="Z442" i="9"/>
  <c r="AA442" i="9" s="1"/>
  <c r="X442" i="9"/>
  <c r="T442" i="9"/>
  <c r="U442" i="9" s="1"/>
  <c r="R442" i="9"/>
  <c r="N442" i="9"/>
  <c r="O442" i="9" s="1"/>
  <c r="AJ441" i="9"/>
  <c r="AF441" i="9"/>
  <c r="AG441" i="9" s="1"/>
  <c r="AD441" i="9"/>
  <c r="Z441" i="9"/>
  <c r="AA441" i="9" s="1"/>
  <c r="X441" i="9"/>
  <c r="T441" i="9"/>
  <c r="U441" i="9" s="1"/>
  <c r="R441" i="9"/>
  <c r="N441" i="9"/>
  <c r="O441" i="9" s="1"/>
  <c r="AJ440" i="9"/>
  <c r="AF440" i="9"/>
  <c r="AG440" i="9" s="1"/>
  <c r="AD440" i="9"/>
  <c r="Z440" i="9"/>
  <c r="AA440" i="9" s="1"/>
  <c r="X440" i="9"/>
  <c r="T440" i="9"/>
  <c r="U440" i="9" s="1"/>
  <c r="R440" i="9"/>
  <c r="N440" i="9"/>
  <c r="O440" i="9" s="1"/>
  <c r="AJ439" i="9"/>
  <c r="AF439" i="9"/>
  <c r="AG439" i="9" s="1"/>
  <c r="AD439" i="9"/>
  <c r="Z439" i="9"/>
  <c r="AA439" i="9" s="1"/>
  <c r="X439" i="9"/>
  <c r="T439" i="9"/>
  <c r="U439" i="9" s="1"/>
  <c r="R439" i="9"/>
  <c r="N439" i="9"/>
  <c r="O439" i="9" s="1"/>
  <c r="AJ438" i="9"/>
  <c r="AF438" i="9"/>
  <c r="AG438" i="9" s="1"/>
  <c r="AD438" i="9"/>
  <c r="Z438" i="9"/>
  <c r="AA438" i="9" s="1"/>
  <c r="X438" i="9"/>
  <c r="T438" i="9"/>
  <c r="U438" i="9" s="1"/>
  <c r="R438" i="9"/>
  <c r="N438" i="9"/>
  <c r="O438" i="9" s="1"/>
  <c r="AJ437" i="9"/>
  <c r="AF437" i="9"/>
  <c r="AG437" i="9" s="1"/>
  <c r="AD437" i="9"/>
  <c r="Z437" i="9"/>
  <c r="AA437" i="9" s="1"/>
  <c r="X437" i="9"/>
  <c r="T437" i="9"/>
  <c r="U437" i="9" s="1"/>
  <c r="R437" i="9"/>
  <c r="N437" i="9"/>
  <c r="O437" i="9" s="1"/>
  <c r="AJ436" i="9"/>
  <c r="AF436" i="9"/>
  <c r="AG436" i="9" s="1"/>
  <c r="AD436" i="9"/>
  <c r="Z436" i="9"/>
  <c r="AA436" i="9" s="1"/>
  <c r="X436" i="9"/>
  <c r="T436" i="9"/>
  <c r="U436" i="9" s="1"/>
  <c r="R436" i="9"/>
  <c r="N436" i="9"/>
  <c r="O436" i="9" s="1"/>
  <c r="AJ435" i="9"/>
  <c r="AF435" i="9"/>
  <c r="AG435" i="9" s="1"/>
  <c r="AD435" i="9"/>
  <c r="Z435" i="9"/>
  <c r="AA435" i="9" s="1"/>
  <c r="X435" i="9"/>
  <c r="T435" i="9"/>
  <c r="U435" i="9" s="1"/>
  <c r="R435" i="9"/>
  <c r="N435" i="9"/>
  <c r="O435" i="9" s="1"/>
  <c r="AJ434" i="9"/>
  <c r="AF434" i="9"/>
  <c r="AG434" i="9" s="1"/>
  <c r="AD434" i="9"/>
  <c r="Z434" i="9"/>
  <c r="AA434" i="9" s="1"/>
  <c r="X434" i="9"/>
  <c r="T434" i="9"/>
  <c r="U434" i="9" s="1"/>
  <c r="R434" i="9"/>
  <c r="N434" i="9"/>
  <c r="O434" i="9" s="1"/>
  <c r="AJ433" i="9"/>
  <c r="AF433" i="9"/>
  <c r="AG433" i="9" s="1"/>
  <c r="AD433" i="9"/>
  <c r="Z433" i="9"/>
  <c r="AA433" i="9" s="1"/>
  <c r="X433" i="9"/>
  <c r="T433" i="9"/>
  <c r="U433" i="9" s="1"/>
  <c r="R433" i="9"/>
  <c r="N433" i="9"/>
  <c r="O433" i="9" s="1"/>
  <c r="AJ432" i="9"/>
  <c r="AF432" i="9"/>
  <c r="AG432" i="9" s="1"/>
  <c r="AD432" i="9"/>
  <c r="Z432" i="9"/>
  <c r="AA432" i="9" s="1"/>
  <c r="X432" i="9"/>
  <c r="T432" i="9"/>
  <c r="U432" i="9" s="1"/>
  <c r="R432" i="9"/>
  <c r="N432" i="9"/>
  <c r="O432" i="9" s="1"/>
  <c r="AJ431" i="9"/>
  <c r="AF431" i="9"/>
  <c r="AG431" i="9" s="1"/>
  <c r="AD431" i="9"/>
  <c r="Z431" i="9"/>
  <c r="AA431" i="9" s="1"/>
  <c r="X431" i="9"/>
  <c r="T431" i="9"/>
  <c r="U431" i="9" s="1"/>
  <c r="R431" i="9"/>
  <c r="N431" i="9"/>
  <c r="O431" i="9" s="1"/>
  <c r="AJ430" i="9"/>
  <c r="AF430" i="9"/>
  <c r="AG430" i="9" s="1"/>
  <c r="AD430" i="9"/>
  <c r="Z430" i="9"/>
  <c r="AA430" i="9" s="1"/>
  <c r="X430" i="9"/>
  <c r="T430" i="9"/>
  <c r="U430" i="9" s="1"/>
  <c r="R430" i="9"/>
  <c r="N430" i="9"/>
  <c r="O430" i="9" s="1"/>
  <c r="AJ429" i="9"/>
  <c r="AF429" i="9"/>
  <c r="AG429" i="9" s="1"/>
  <c r="AD429" i="9"/>
  <c r="Z429" i="9"/>
  <c r="AA429" i="9" s="1"/>
  <c r="X429" i="9"/>
  <c r="T429" i="9"/>
  <c r="U429" i="9" s="1"/>
  <c r="R429" i="9"/>
  <c r="N429" i="9"/>
  <c r="O429" i="9" s="1"/>
  <c r="AJ428" i="9"/>
  <c r="AF428" i="9"/>
  <c r="AG428" i="9" s="1"/>
  <c r="AD428" i="9"/>
  <c r="Z428" i="9"/>
  <c r="AA428" i="9" s="1"/>
  <c r="X428" i="9"/>
  <c r="T428" i="9"/>
  <c r="U428" i="9" s="1"/>
  <c r="R428" i="9"/>
  <c r="N428" i="9"/>
  <c r="O428" i="9" s="1"/>
  <c r="AJ427" i="9"/>
  <c r="AF427" i="9"/>
  <c r="AG427" i="9" s="1"/>
  <c r="AD427" i="9"/>
  <c r="Z427" i="9"/>
  <c r="AA427" i="9" s="1"/>
  <c r="X427" i="9"/>
  <c r="T427" i="9"/>
  <c r="U427" i="9" s="1"/>
  <c r="R427" i="9"/>
  <c r="N427" i="9"/>
  <c r="O427" i="9" s="1"/>
  <c r="AJ426" i="9"/>
  <c r="AF426" i="9"/>
  <c r="AG426" i="9" s="1"/>
  <c r="AD426" i="9"/>
  <c r="Z426" i="9"/>
  <c r="AA426" i="9" s="1"/>
  <c r="X426" i="9"/>
  <c r="T426" i="9"/>
  <c r="U426" i="9" s="1"/>
  <c r="R426" i="9"/>
  <c r="N426" i="9"/>
  <c r="O426" i="9" s="1"/>
  <c r="AJ425" i="9"/>
  <c r="AF425" i="9"/>
  <c r="AG425" i="9" s="1"/>
  <c r="AD425" i="9"/>
  <c r="Z425" i="9"/>
  <c r="AA425" i="9" s="1"/>
  <c r="X425" i="9"/>
  <c r="T425" i="9"/>
  <c r="U425" i="9" s="1"/>
  <c r="R425" i="9"/>
  <c r="N425" i="9"/>
  <c r="O425" i="9" s="1"/>
  <c r="AJ424" i="9"/>
  <c r="AF424" i="9"/>
  <c r="AG424" i="9" s="1"/>
  <c r="AD424" i="9"/>
  <c r="Z424" i="9"/>
  <c r="AA424" i="9" s="1"/>
  <c r="X424" i="9"/>
  <c r="T424" i="9"/>
  <c r="U424" i="9" s="1"/>
  <c r="R424" i="9"/>
  <c r="N424" i="9"/>
  <c r="O424" i="9" s="1"/>
  <c r="AJ422" i="9"/>
  <c r="AF422" i="9"/>
  <c r="AG422" i="9" s="1"/>
  <c r="AD422" i="9"/>
  <c r="Z422" i="9"/>
  <c r="AA422" i="9" s="1"/>
  <c r="X422" i="9"/>
  <c r="T422" i="9"/>
  <c r="U422" i="9" s="1"/>
  <c r="R422" i="9"/>
  <c r="N422" i="9"/>
  <c r="O422" i="9" s="1"/>
  <c r="AJ421" i="9"/>
  <c r="AF421" i="9"/>
  <c r="AG421" i="9" s="1"/>
  <c r="AD421" i="9"/>
  <c r="Z421" i="9"/>
  <c r="AA421" i="9" s="1"/>
  <c r="X421" i="9"/>
  <c r="T421" i="9"/>
  <c r="U421" i="9" s="1"/>
  <c r="R421" i="9"/>
  <c r="N421" i="9"/>
  <c r="O421" i="9" s="1"/>
  <c r="AJ420" i="9"/>
  <c r="AF420" i="9"/>
  <c r="AG420" i="9" s="1"/>
  <c r="AD420" i="9"/>
  <c r="Z420" i="9"/>
  <c r="AA420" i="9" s="1"/>
  <c r="X420" i="9"/>
  <c r="T420" i="9"/>
  <c r="U420" i="9" s="1"/>
  <c r="R420" i="9"/>
  <c r="N420" i="9"/>
  <c r="O420" i="9" s="1"/>
  <c r="AJ419" i="9"/>
  <c r="AF419" i="9"/>
  <c r="AG419" i="9" s="1"/>
  <c r="AD419" i="9"/>
  <c r="Z419" i="9"/>
  <c r="AA419" i="9" s="1"/>
  <c r="X419" i="9"/>
  <c r="T419" i="9"/>
  <c r="U419" i="9" s="1"/>
  <c r="R419" i="9"/>
  <c r="N419" i="9"/>
  <c r="O419" i="9" s="1"/>
  <c r="AJ418" i="9"/>
  <c r="AF418" i="9"/>
  <c r="AG418" i="9" s="1"/>
  <c r="AD418" i="9"/>
  <c r="Z418" i="9"/>
  <c r="AA418" i="9" s="1"/>
  <c r="X418" i="9"/>
  <c r="T418" i="9"/>
  <c r="U418" i="9" s="1"/>
  <c r="R418" i="9"/>
  <c r="N418" i="9"/>
  <c r="O418" i="9" s="1"/>
  <c r="AJ417" i="9"/>
  <c r="AF417" i="9"/>
  <c r="AG417" i="9" s="1"/>
  <c r="AD417" i="9"/>
  <c r="Z417" i="9"/>
  <c r="AA417" i="9" s="1"/>
  <c r="X417" i="9"/>
  <c r="T417" i="9"/>
  <c r="U417" i="9" s="1"/>
  <c r="R417" i="9"/>
  <c r="N417" i="9"/>
  <c r="O417" i="9" s="1"/>
  <c r="AJ416" i="9"/>
  <c r="AF416" i="9"/>
  <c r="AG416" i="9" s="1"/>
  <c r="AD416" i="9"/>
  <c r="Z416" i="9"/>
  <c r="AA416" i="9" s="1"/>
  <c r="X416" i="9"/>
  <c r="T416" i="9"/>
  <c r="U416" i="9" s="1"/>
  <c r="R416" i="9"/>
  <c r="N416" i="9"/>
  <c r="O416" i="9" s="1"/>
  <c r="AJ415" i="9"/>
  <c r="AF415" i="9"/>
  <c r="AG415" i="9" s="1"/>
  <c r="AD415" i="9"/>
  <c r="Z415" i="9"/>
  <c r="AA415" i="9" s="1"/>
  <c r="X415" i="9"/>
  <c r="T415" i="9"/>
  <c r="U415" i="9" s="1"/>
  <c r="R415" i="9"/>
  <c r="N415" i="9"/>
  <c r="O415" i="9" s="1"/>
  <c r="AJ414" i="9"/>
  <c r="AF414" i="9"/>
  <c r="AG414" i="9" s="1"/>
  <c r="AD414" i="9"/>
  <c r="Z414" i="9"/>
  <c r="AA414" i="9" s="1"/>
  <c r="X414" i="9"/>
  <c r="T414" i="9"/>
  <c r="U414" i="9" s="1"/>
  <c r="R414" i="9"/>
  <c r="N414" i="9"/>
  <c r="O414" i="9" s="1"/>
  <c r="AJ413" i="9"/>
  <c r="AF413" i="9"/>
  <c r="AG413" i="9" s="1"/>
  <c r="AD413" i="9"/>
  <c r="Z413" i="9"/>
  <c r="AA413" i="9" s="1"/>
  <c r="X413" i="9"/>
  <c r="T413" i="9"/>
  <c r="U413" i="9" s="1"/>
  <c r="R413" i="9"/>
  <c r="N413" i="9"/>
  <c r="O413" i="9" s="1"/>
  <c r="AJ412" i="9"/>
  <c r="AF412" i="9"/>
  <c r="AG412" i="9" s="1"/>
  <c r="AD412" i="9"/>
  <c r="Z412" i="9"/>
  <c r="AA412" i="9" s="1"/>
  <c r="X412" i="9"/>
  <c r="T412" i="9"/>
  <c r="U412" i="9" s="1"/>
  <c r="R412" i="9"/>
  <c r="N412" i="9"/>
  <c r="O412" i="9" s="1"/>
  <c r="AJ411" i="9"/>
  <c r="AF411" i="9"/>
  <c r="AG411" i="9" s="1"/>
  <c r="AD411" i="9"/>
  <c r="Z411" i="9"/>
  <c r="AA411" i="9" s="1"/>
  <c r="X411" i="9"/>
  <c r="T411" i="9"/>
  <c r="U411" i="9" s="1"/>
  <c r="R411" i="9"/>
  <c r="N411" i="9"/>
  <c r="O411" i="9" s="1"/>
  <c r="AJ410" i="9"/>
  <c r="AF410" i="9"/>
  <c r="AG410" i="9" s="1"/>
  <c r="AD410" i="9"/>
  <c r="Z410" i="9"/>
  <c r="AA410" i="9" s="1"/>
  <c r="X410" i="9"/>
  <c r="T410" i="9"/>
  <c r="U410" i="9" s="1"/>
  <c r="R410" i="9"/>
  <c r="N410" i="9"/>
  <c r="O410" i="9" s="1"/>
  <c r="AJ409" i="9"/>
  <c r="AF409" i="9"/>
  <c r="AG409" i="9" s="1"/>
  <c r="AD409" i="9"/>
  <c r="Z409" i="9"/>
  <c r="AA409" i="9" s="1"/>
  <c r="X409" i="9"/>
  <c r="T409" i="9"/>
  <c r="U409" i="9" s="1"/>
  <c r="R409" i="9"/>
  <c r="N409" i="9"/>
  <c r="O409" i="9" s="1"/>
  <c r="AJ408" i="9"/>
  <c r="AF408" i="9"/>
  <c r="AG408" i="9" s="1"/>
  <c r="AD408" i="9"/>
  <c r="Z408" i="9"/>
  <c r="AA408" i="9" s="1"/>
  <c r="X408" i="9"/>
  <c r="T408" i="9"/>
  <c r="U408" i="9" s="1"/>
  <c r="R408" i="9"/>
  <c r="N408" i="9"/>
  <c r="O408" i="9" s="1"/>
  <c r="AJ407" i="9"/>
  <c r="AF407" i="9"/>
  <c r="AG407" i="9" s="1"/>
  <c r="AD407" i="9"/>
  <c r="Z407" i="9"/>
  <c r="AA407" i="9" s="1"/>
  <c r="X407" i="9"/>
  <c r="T407" i="9"/>
  <c r="U407" i="9" s="1"/>
  <c r="R407" i="9"/>
  <c r="N407" i="9"/>
  <c r="O407" i="9" s="1"/>
  <c r="AJ406" i="9"/>
  <c r="AF406" i="9"/>
  <c r="AG406" i="9" s="1"/>
  <c r="AD406" i="9"/>
  <c r="Z406" i="9"/>
  <c r="AA406" i="9" s="1"/>
  <c r="X406" i="9"/>
  <c r="T406" i="9"/>
  <c r="U406" i="9" s="1"/>
  <c r="R406" i="9"/>
  <c r="N406" i="9"/>
  <c r="O406" i="9" s="1"/>
  <c r="AJ405" i="9"/>
  <c r="AF405" i="9"/>
  <c r="AG405" i="9" s="1"/>
  <c r="AD405" i="9"/>
  <c r="Z405" i="9"/>
  <c r="AA405" i="9" s="1"/>
  <c r="X405" i="9"/>
  <c r="T405" i="9"/>
  <c r="U405" i="9" s="1"/>
  <c r="R405" i="9"/>
  <c r="N405" i="9"/>
  <c r="O405" i="9" s="1"/>
  <c r="AJ404" i="9"/>
  <c r="AF404" i="9"/>
  <c r="AG404" i="9" s="1"/>
  <c r="AD404" i="9"/>
  <c r="Z404" i="9"/>
  <c r="AA404" i="9" s="1"/>
  <c r="X404" i="9"/>
  <c r="T404" i="9"/>
  <c r="U404" i="9" s="1"/>
  <c r="R404" i="9"/>
  <c r="N404" i="9"/>
  <c r="O404" i="9" s="1"/>
  <c r="AJ403" i="9"/>
  <c r="AF403" i="9"/>
  <c r="AG403" i="9" s="1"/>
  <c r="AD403" i="9"/>
  <c r="Z403" i="9"/>
  <c r="AA403" i="9" s="1"/>
  <c r="X403" i="9"/>
  <c r="T403" i="9"/>
  <c r="U403" i="9" s="1"/>
  <c r="R403" i="9"/>
  <c r="N403" i="9"/>
  <c r="O403" i="9" s="1"/>
  <c r="AJ402" i="9"/>
  <c r="AF402" i="9"/>
  <c r="AG402" i="9" s="1"/>
  <c r="AD402" i="9"/>
  <c r="Z402" i="9"/>
  <c r="AA402" i="9" s="1"/>
  <c r="X402" i="9"/>
  <c r="T402" i="9"/>
  <c r="U402" i="9" s="1"/>
  <c r="R402" i="9"/>
  <c r="N402" i="9"/>
  <c r="O402" i="9" s="1"/>
  <c r="AJ401" i="9"/>
  <c r="AF401" i="9"/>
  <c r="AG401" i="9" s="1"/>
  <c r="AD401" i="9"/>
  <c r="Z401" i="9"/>
  <c r="AA401" i="9" s="1"/>
  <c r="X401" i="9"/>
  <c r="T401" i="9"/>
  <c r="U401" i="9" s="1"/>
  <c r="R401" i="9"/>
  <c r="N401" i="9"/>
  <c r="O401" i="9" s="1"/>
  <c r="AJ400" i="9"/>
  <c r="AF400" i="9"/>
  <c r="AG400" i="9" s="1"/>
  <c r="AD400" i="9"/>
  <c r="Z400" i="9"/>
  <c r="AA400" i="9" s="1"/>
  <c r="X400" i="9"/>
  <c r="T400" i="9"/>
  <c r="U400" i="9" s="1"/>
  <c r="R400" i="9"/>
  <c r="N400" i="9"/>
  <c r="O400" i="9" s="1"/>
  <c r="AJ399" i="9"/>
  <c r="AF399" i="9"/>
  <c r="AG399" i="9" s="1"/>
  <c r="AD399" i="9"/>
  <c r="Z399" i="9"/>
  <c r="AA399" i="9" s="1"/>
  <c r="X399" i="9"/>
  <c r="T399" i="9"/>
  <c r="U399" i="9" s="1"/>
  <c r="R399" i="9"/>
  <c r="N399" i="9"/>
  <c r="O399" i="9" s="1"/>
  <c r="AJ398" i="9"/>
  <c r="AF398" i="9"/>
  <c r="AG398" i="9" s="1"/>
  <c r="AD398" i="9"/>
  <c r="Z398" i="9"/>
  <c r="AA398" i="9" s="1"/>
  <c r="X398" i="9"/>
  <c r="T398" i="9"/>
  <c r="U398" i="9" s="1"/>
  <c r="R398" i="9"/>
  <c r="N398" i="9"/>
  <c r="O398" i="9" s="1"/>
  <c r="AJ397" i="9"/>
  <c r="AF397" i="9"/>
  <c r="AG397" i="9" s="1"/>
  <c r="AD397" i="9"/>
  <c r="Z397" i="9"/>
  <c r="AA397" i="9" s="1"/>
  <c r="X397" i="9"/>
  <c r="T397" i="9"/>
  <c r="U397" i="9" s="1"/>
  <c r="R397" i="9"/>
  <c r="N397" i="9"/>
  <c r="O397" i="9" s="1"/>
  <c r="AJ396" i="9"/>
  <c r="AF396" i="9"/>
  <c r="AG396" i="9" s="1"/>
  <c r="AD396" i="9"/>
  <c r="Z396" i="9"/>
  <c r="AA396" i="9" s="1"/>
  <c r="X396" i="9"/>
  <c r="T396" i="9"/>
  <c r="U396" i="9" s="1"/>
  <c r="R396" i="9"/>
  <c r="N396" i="9"/>
  <c r="O396" i="9" s="1"/>
  <c r="AJ395" i="9"/>
  <c r="AF395" i="9"/>
  <c r="AG395" i="9" s="1"/>
  <c r="AD395" i="9"/>
  <c r="Z395" i="9"/>
  <c r="AA395" i="9" s="1"/>
  <c r="X395" i="9"/>
  <c r="T395" i="9"/>
  <c r="U395" i="9" s="1"/>
  <c r="R395" i="9"/>
  <c r="N395" i="9"/>
  <c r="O395" i="9" s="1"/>
  <c r="AJ394" i="9"/>
  <c r="AF394" i="9"/>
  <c r="AG394" i="9" s="1"/>
  <c r="AD394" i="9"/>
  <c r="Z394" i="9"/>
  <c r="AA394" i="9" s="1"/>
  <c r="X394" i="9"/>
  <c r="T394" i="9"/>
  <c r="U394" i="9" s="1"/>
  <c r="R394" i="9"/>
  <c r="N394" i="9"/>
  <c r="O394" i="9" s="1"/>
  <c r="AJ393" i="9"/>
  <c r="AF393" i="9"/>
  <c r="AG393" i="9" s="1"/>
  <c r="AD393" i="9"/>
  <c r="Z393" i="9"/>
  <c r="AA393" i="9" s="1"/>
  <c r="X393" i="9"/>
  <c r="T393" i="9"/>
  <c r="U393" i="9" s="1"/>
  <c r="R393" i="9"/>
  <c r="N393" i="9"/>
  <c r="O393" i="9" s="1"/>
  <c r="AJ392" i="9"/>
  <c r="AF392" i="9"/>
  <c r="AG392" i="9" s="1"/>
  <c r="AD392" i="9"/>
  <c r="Z392" i="9"/>
  <c r="AA392" i="9" s="1"/>
  <c r="X392" i="9"/>
  <c r="T392" i="9"/>
  <c r="U392" i="9" s="1"/>
  <c r="R392" i="9"/>
  <c r="N392" i="9"/>
  <c r="O392" i="9" s="1"/>
  <c r="AJ391" i="9"/>
  <c r="AF391" i="9"/>
  <c r="AG391" i="9" s="1"/>
  <c r="AD391" i="9"/>
  <c r="Z391" i="9"/>
  <c r="AA391" i="9" s="1"/>
  <c r="X391" i="9"/>
  <c r="T391" i="9"/>
  <c r="U391" i="9" s="1"/>
  <c r="R391" i="9"/>
  <c r="N391" i="9"/>
  <c r="O391" i="9" s="1"/>
  <c r="AJ390" i="9"/>
  <c r="AF390" i="9"/>
  <c r="AG390" i="9" s="1"/>
  <c r="AD390" i="9"/>
  <c r="Z390" i="9"/>
  <c r="AA390" i="9" s="1"/>
  <c r="X390" i="9"/>
  <c r="T390" i="9"/>
  <c r="U390" i="9" s="1"/>
  <c r="R390" i="9"/>
  <c r="N390" i="9"/>
  <c r="O390" i="9" s="1"/>
  <c r="AJ389" i="9"/>
  <c r="AF389" i="9"/>
  <c r="AG389" i="9" s="1"/>
  <c r="AD389" i="9"/>
  <c r="Z389" i="9"/>
  <c r="AA389" i="9" s="1"/>
  <c r="X389" i="9"/>
  <c r="T389" i="9"/>
  <c r="U389" i="9" s="1"/>
  <c r="R389" i="9"/>
  <c r="N389" i="9"/>
  <c r="O389" i="9" s="1"/>
  <c r="AJ388" i="9"/>
  <c r="AF388" i="9"/>
  <c r="AG388" i="9" s="1"/>
  <c r="AD388" i="9"/>
  <c r="Z388" i="9"/>
  <c r="AA388" i="9" s="1"/>
  <c r="X388" i="9"/>
  <c r="T388" i="9"/>
  <c r="U388" i="9" s="1"/>
  <c r="R388" i="9"/>
  <c r="N388" i="9"/>
  <c r="O388" i="9" s="1"/>
  <c r="AJ387" i="9"/>
  <c r="AF387" i="9"/>
  <c r="AG387" i="9" s="1"/>
  <c r="AD387" i="9"/>
  <c r="Z387" i="9"/>
  <c r="AA387" i="9" s="1"/>
  <c r="X387" i="9"/>
  <c r="T387" i="9"/>
  <c r="U387" i="9" s="1"/>
  <c r="R387" i="9"/>
  <c r="N387" i="9"/>
  <c r="O387" i="9" s="1"/>
  <c r="AJ386" i="9"/>
  <c r="AF386" i="9"/>
  <c r="AG386" i="9" s="1"/>
  <c r="AD386" i="9"/>
  <c r="Z386" i="9"/>
  <c r="AA386" i="9" s="1"/>
  <c r="X386" i="9"/>
  <c r="T386" i="9"/>
  <c r="U386" i="9" s="1"/>
  <c r="R386" i="9"/>
  <c r="N386" i="9"/>
  <c r="O386" i="9" s="1"/>
  <c r="AJ385" i="9"/>
  <c r="AF385" i="9"/>
  <c r="AG385" i="9" s="1"/>
  <c r="AD385" i="9"/>
  <c r="Z385" i="9"/>
  <c r="AA385" i="9" s="1"/>
  <c r="X385" i="9"/>
  <c r="T385" i="9"/>
  <c r="U385" i="9" s="1"/>
  <c r="R385" i="9"/>
  <c r="N385" i="9"/>
  <c r="O385" i="9" s="1"/>
  <c r="AJ384" i="9"/>
  <c r="AF384" i="9"/>
  <c r="AG384" i="9" s="1"/>
  <c r="AD384" i="9"/>
  <c r="Z384" i="9"/>
  <c r="AA384" i="9" s="1"/>
  <c r="X384" i="9"/>
  <c r="T384" i="9"/>
  <c r="U384" i="9" s="1"/>
  <c r="R384" i="9"/>
  <c r="N384" i="9"/>
  <c r="O384" i="9" s="1"/>
  <c r="AJ383" i="9"/>
  <c r="AF383" i="9"/>
  <c r="AG383" i="9" s="1"/>
  <c r="AD383" i="9"/>
  <c r="Z383" i="9"/>
  <c r="AA383" i="9" s="1"/>
  <c r="X383" i="9"/>
  <c r="T383" i="9"/>
  <c r="U383" i="9" s="1"/>
  <c r="R383" i="9"/>
  <c r="N383" i="9"/>
  <c r="O383" i="9" s="1"/>
  <c r="AJ382" i="9"/>
  <c r="AF382" i="9"/>
  <c r="AG382" i="9" s="1"/>
  <c r="AD382" i="9"/>
  <c r="Z382" i="9"/>
  <c r="AA382" i="9" s="1"/>
  <c r="X382" i="9"/>
  <c r="T382" i="9"/>
  <c r="U382" i="9" s="1"/>
  <c r="R382" i="9"/>
  <c r="N382" i="9"/>
  <c r="O382" i="9" s="1"/>
  <c r="AJ381" i="9"/>
  <c r="AF381" i="9"/>
  <c r="AG381" i="9" s="1"/>
  <c r="AD381" i="9"/>
  <c r="Z381" i="9"/>
  <c r="AA381" i="9" s="1"/>
  <c r="X381" i="9"/>
  <c r="T381" i="9"/>
  <c r="U381" i="9" s="1"/>
  <c r="R381" i="9"/>
  <c r="N381" i="9"/>
  <c r="O381" i="9" s="1"/>
  <c r="AJ380" i="9"/>
  <c r="AF380" i="9"/>
  <c r="AG380" i="9" s="1"/>
  <c r="AD380" i="9"/>
  <c r="Z380" i="9"/>
  <c r="AA380" i="9" s="1"/>
  <c r="X380" i="9"/>
  <c r="T380" i="9"/>
  <c r="U380" i="9" s="1"/>
  <c r="R380" i="9"/>
  <c r="N380" i="9"/>
  <c r="O380" i="9" s="1"/>
  <c r="AJ379" i="9"/>
  <c r="AF379" i="9"/>
  <c r="AG379" i="9" s="1"/>
  <c r="AD379" i="9"/>
  <c r="Z379" i="9"/>
  <c r="AA379" i="9" s="1"/>
  <c r="X379" i="9"/>
  <c r="T379" i="9"/>
  <c r="U379" i="9" s="1"/>
  <c r="R379" i="9"/>
  <c r="N379" i="9"/>
  <c r="O379" i="9" s="1"/>
  <c r="AJ378" i="9"/>
  <c r="AF378" i="9"/>
  <c r="AG378" i="9" s="1"/>
  <c r="AD378" i="9"/>
  <c r="Z378" i="9"/>
  <c r="AA378" i="9" s="1"/>
  <c r="X378" i="9"/>
  <c r="T378" i="9"/>
  <c r="U378" i="9" s="1"/>
  <c r="R378" i="9"/>
  <c r="N378" i="9"/>
  <c r="O378" i="9" s="1"/>
  <c r="AJ377" i="9"/>
  <c r="AF377" i="9"/>
  <c r="AG377" i="9" s="1"/>
  <c r="AD377" i="9"/>
  <c r="Z377" i="9"/>
  <c r="AA377" i="9" s="1"/>
  <c r="X377" i="9"/>
  <c r="T377" i="9"/>
  <c r="U377" i="9" s="1"/>
  <c r="R377" i="9"/>
  <c r="N377" i="9"/>
  <c r="O377" i="9" s="1"/>
  <c r="AJ376" i="9"/>
  <c r="AF376" i="9"/>
  <c r="AG376" i="9" s="1"/>
  <c r="AD376" i="9"/>
  <c r="Z376" i="9"/>
  <c r="AA376" i="9" s="1"/>
  <c r="X376" i="9"/>
  <c r="T376" i="9"/>
  <c r="U376" i="9" s="1"/>
  <c r="R376" i="9"/>
  <c r="N376" i="9"/>
  <c r="O376" i="9" s="1"/>
  <c r="AJ375" i="9"/>
  <c r="AF375" i="9"/>
  <c r="AG375" i="9" s="1"/>
  <c r="AD375" i="9"/>
  <c r="Z375" i="9"/>
  <c r="AA375" i="9" s="1"/>
  <c r="X375" i="9"/>
  <c r="T375" i="9"/>
  <c r="U375" i="9" s="1"/>
  <c r="R375" i="9"/>
  <c r="N375" i="9"/>
  <c r="O375" i="9" s="1"/>
  <c r="AJ374" i="9"/>
  <c r="AF374" i="9"/>
  <c r="AG374" i="9" s="1"/>
  <c r="AD374" i="9"/>
  <c r="Z374" i="9"/>
  <c r="AA374" i="9" s="1"/>
  <c r="X374" i="9"/>
  <c r="T374" i="9"/>
  <c r="U374" i="9" s="1"/>
  <c r="R374" i="9"/>
  <c r="N374" i="9"/>
  <c r="O374" i="9" s="1"/>
  <c r="AJ373" i="9"/>
  <c r="AF373" i="9"/>
  <c r="AG373" i="9" s="1"/>
  <c r="AD373" i="9"/>
  <c r="Z373" i="9"/>
  <c r="AA373" i="9" s="1"/>
  <c r="X373" i="9"/>
  <c r="T373" i="9"/>
  <c r="U373" i="9" s="1"/>
  <c r="R373" i="9"/>
  <c r="N373" i="9"/>
  <c r="O373" i="9" s="1"/>
  <c r="AJ372" i="9"/>
  <c r="AF372" i="9"/>
  <c r="AG372" i="9" s="1"/>
  <c r="AD372" i="9"/>
  <c r="Z372" i="9"/>
  <c r="AA372" i="9" s="1"/>
  <c r="X372" i="9"/>
  <c r="T372" i="9"/>
  <c r="U372" i="9" s="1"/>
  <c r="R372" i="9"/>
  <c r="N372" i="9"/>
  <c r="O372" i="9" s="1"/>
  <c r="AJ371" i="9"/>
  <c r="AF371" i="9"/>
  <c r="AG371" i="9" s="1"/>
  <c r="AD371" i="9"/>
  <c r="Z371" i="9"/>
  <c r="AA371" i="9" s="1"/>
  <c r="X371" i="9"/>
  <c r="T371" i="9"/>
  <c r="U371" i="9" s="1"/>
  <c r="R371" i="9"/>
  <c r="N371" i="9"/>
  <c r="O371" i="9" s="1"/>
  <c r="AJ370" i="9"/>
  <c r="AF370" i="9"/>
  <c r="AG370" i="9" s="1"/>
  <c r="AD370" i="9"/>
  <c r="Z370" i="9"/>
  <c r="AA370" i="9" s="1"/>
  <c r="X370" i="9"/>
  <c r="T370" i="9"/>
  <c r="U370" i="9" s="1"/>
  <c r="R370" i="9"/>
  <c r="N370" i="9"/>
  <c r="O370" i="9" s="1"/>
  <c r="AJ369" i="9"/>
  <c r="AF369" i="9"/>
  <c r="AG369" i="9" s="1"/>
  <c r="AD369" i="9"/>
  <c r="Z369" i="9"/>
  <c r="AA369" i="9" s="1"/>
  <c r="X369" i="9"/>
  <c r="T369" i="9"/>
  <c r="U369" i="9" s="1"/>
  <c r="R369" i="9"/>
  <c r="N369" i="9"/>
  <c r="O369" i="9" s="1"/>
  <c r="AJ368" i="9"/>
  <c r="AF368" i="9"/>
  <c r="AG368" i="9" s="1"/>
  <c r="AD368" i="9"/>
  <c r="Z368" i="9"/>
  <c r="AA368" i="9" s="1"/>
  <c r="X368" i="9"/>
  <c r="T368" i="9"/>
  <c r="U368" i="9" s="1"/>
  <c r="R368" i="9"/>
  <c r="N368" i="9"/>
  <c r="O368" i="9" s="1"/>
  <c r="AJ367" i="9"/>
  <c r="AF367" i="9"/>
  <c r="AG367" i="9" s="1"/>
  <c r="AD367" i="9"/>
  <c r="Z367" i="9"/>
  <c r="AA367" i="9" s="1"/>
  <c r="X367" i="9"/>
  <c r="T367" i="9"/>
  <c r="U367" i="9" s="1"/>
  <c r="R367" i="9"/>
  <c r="N367" i="9"/>
  <c r="O367" i="9" s="1"/>
  <c r="AJ366" i="9"/>
  <c r="AF366" i="9"/>
  <c r="AG366" i="9" s="1"/>
  <c r="AD366" i="9"/>
  <c r="Z366" i="9"/>
  <c r="AA366" i="9" s="1"/>
  <c r="X366" i="9"/>
  <c r="T366" i="9"/>
  <c r="U366" i="9" s="1"/>
  <c r="R366" i="9"/>
  <c r="N366" i="9"/>
  <c r="O366" i="9" s="1"/>
  <c r="AJ365" i="9"/>
  <c r="AF365" i="9"/>
  <c r="AG365" i="9" s="1"/>
  <c r="AD365" i="9"/>
  <c r="Z365" i="9"/>
  <c r="AA365" i="9" s="1"/>
  <c r="X365" i="9"/>
  <c r="T365" i="9"/>
  <c r="U365" i="9" s="1"/>
  <c r="R365" i="9"/>
  <c r="N365" i="9"/>
  <c r="O365" i="9" s="1"/>
  <c r="AJ364" i="9"/>
  <c r="AF364" i="9"/>
  <c r="AG364" i="9" s="1"/>
  <c r="AD364" i="9"/>
  <c r="Z364" i="9"/>
  <c r="AA364" i="9" s="1"/>
  <c r="X364" i="9"/>
  <c r="T364" i="9"/>
  <c r="U364" i="9" s="1"/>
  <c r="R364" i="9"/>
  <c r="N364" i="9"/>
  <c r="O364" i="9" s="1"/>
  <c r="AJ363" i="9"/>
  <c r="AF363" i="9"/>
  <c r="AG363" i="9" s="1"/>
  <c r="AD363" i="9"/>
  <c r="Z363" i="9"/>
  <c r="AA363" i="9" s="1"/>
  <c r="X363" i="9"/>
  <c r="T363" i="9"/>
  <c r="U363" i="9" s="1"/>
  <c r="R363" i="9"/>
  <c r="N363" i="9"/>
  <c r="O363" i="9" s="1"/>
  <c r="AJ362" i="9"/>
  <c r="AF362" i="9"/>
  <c r="AG362" i="9" s="1"/>
  <c r="AD362" i="9"/>
  <c r="Z362" i="9"/>
  <c r="AA362" i="9" s="1"/>
  <c r="X362" i="9"/>
  <c r="T362" i="9"/>
  <c r="U362" i="9" s="1"/>
  <c r="R362" i="9"/>
  <c r="N362" i="9"/>
  <c r="O362" i="9" s="1"/>
  <c r="AJ361" i="9"/>
  <c r="AF361" i="9"/>
  <c r="AG361" i="9" s="1"/>
  <c r="AD361" i="9"/>
  <c r="Z361" i="9"/>
  <c r="AA361" i="9" s="1"/>
  <c r="X361" i="9"/>
  <c r="T361" i="9"/>
  <c r="U361" i="9" s="1"/>
  <c r="R361" i="9"/>
  <c r="N361" i="9"/>
  <c r="O361" i="9" s="1"/>
  <c r="AJ360" i="9"/>
  <c r="AF360" i="9"/>
  <c r="AG360" i="9" s="1"/>
  <c r="AD360" i="9"/>
  <c r="Z360" i="9"/>
  <c r="AA360" i="9" s="1"/>
  <c r="X360" i="9"/>
  <c r="T360" i="9"/>
  <c r="U360" i="9" s="1"/>
  <c r="R360" i="9"/>
  <c r="N360" i="9"/>
  <c r="O360" i="9" s="1"/>
  <c r="AJ359" i="9"/>
  <c r="AF359" i="9"/>
  <c r="AG359" i="9" s="1"/>
  <c r="AD359" i="9"/>
  <c r="Z359" i="9"/>
  <c r="AA359" i="9" s="1"/>
  <c r="X359" i="9"/>
  <c r="T359" i="9"/>
  <c r="U359" i="9" s="1"/>
  <c r="R359" i="9"/>
  <c r="N359" i="9"/>
  <c r="O359" i="9" s="1"/>
  <c r="AJ358" i="9"/>
  <c r="AF358" i="9"/>
  <c r="AG358" i="9" s="1"/>
  <c r="AD358" i="9"/>
  <c r="Z358" i="9"/>
  <c r="AA358" i="9" s="1"/>
  <c r="X358" i="9"/>
  <c r="T358" i="9"/>
  <c r="U358" i="9" s="1"/>
  <c r="R358" i="9"/>
  <c r="N358" i="9"/>
  <c r="O358" i="9" s="1"/>
  <c r="AJ357" i="9"/>
  <c r="AF357" i="9"/>
  <c r="AG357" i="9" s="1"/>
  <c r="AD357" i="9"/>
  <c r="Z357" i="9"/>
  <c r="AA357" i="9" s="1"/>
  <c r="X357" i="9"/>
  <c r="T357" i="9"/>
  <c r="U357" i="9" s="1"/>
  <c r="R357" i="9"/>
  <c r="N357" i="9"/>
  <c r="O357" i="9" s="1"/>
  <c r="AJ356" i="9"/>
  <c r="AF356" i="9"/>
  <c r="AG356" i="9" s="1"/>
  <c r="AD356" i="9"/>
  <c r="Z356" i="9"/>
  <c r="AA356" i="9" s="1"/>
  <c r="X356" i="9"/>
  <c r="T356" i="9"/>
  <c r="U356" i="9" s="1"/>
  <c r="R356" i="9"/>
  <c r="N356" i="9"/>
  <c r="O356" i="9" s="1"/>
  <c r="AJ355" i="9"/>
  <c r="AF355" i="9"/>
  <c r="AG355" i="9" s="1"/>
  <c r="AD355" i="9"/>
  <c r="Z355" i="9"/>
  <c r="AA355" i="9" s="1"/>
  <c r="X355" i="9"/>
  <c r="T355" i="9"/>
  <c r="U355" i="9" s="1"/>
  <c r="R355" i="9"/>
  <c r="N355" i="9"/>
  <c r="O355" i="9" s="1"/>
  <c r="AJ354" i="9"/>
  <c r="AF354" i="9"/>
  <c r="AG354" i="9" s="1"/>
  <c r="AD354" i="9"/>
  <c r="Z354" i="9"/>
  <c r="AA354" i="9" s="1"/>
  <c r="X354" i="9"/>
  <c r="T354" i="9"/>
  <c r="U354" i="9" s="1"/>
  <c r="R354" i="9"/>
  <c r="N354" i="9"/>
  <c r="O354" i="9" s="1"/>
  <c r="AJ353" i="9"/>
  <c r="AF353" i="9"/>
  <c r="AG353" i="9" s="1"/>
  <c r="AD353" i="9"/>
  <c r="Z353" i="9"/>
  <c r="AA353" i="9" s="1"/>
  <c r="X353" i="9"/>
  <c r="T353" i="9"/>
  <c r="U353" i="9" s="1"/>
  <c r="R353" i="9"/>
  <c r="N353" i="9"/>
  <c r="O353" i="9" s="1"/>
  <c r="AJ352" i="9"/>
  <c r="AF352" i="9"/>
  <c r="AG352" i="9" s="1"/>
  <c r="AD352" i="9"/>
  <c r="Z352" i="9"/>
  <c r="AA352" i="9" s="1"/>
  <c r="X352" i="9"/>
  <c r="T352" i="9"/>
  <c r="U352" i="9" s="1"/>
  <c r="R352" i="9"/>
  <c r="N352" i="9"/>
  <c r="O352" i="9" s="1"/>
  <c r="AJ351" i="9"/>
  <c r="AF351" i="9"/>
  <c r="AG351" i="9" s="1"/>
  <c r="AD351" i="9"/>
  <c r="Z351" i="9"/>
  <c r="AA351" i="9" s="1"/>
  <c r="X351" i="9"/>
  <c r="T351" i="9"/>
  <c r="U351" i="9" s="1"/>
  <c r="R351" i="9"/>
  <c r="N351" i="9"/>
  <c r="O351" i="9" s="1"/>
  <c r="AJ350" i="9"/>
  <c r="AF350" i="9"/>
  <c r="AG350" i="9" s="1"/>
  <c r="AD350" i="9"/>
  <c r="Z350" i="9"/>
  <c r="AA350" i="9" s="1"/>
  <c r="X350" i="9"/>
  <c r="T350" i="9"/>
  <c r="U350" i="9" s="1"/>
  <c r="R350" i="9"/>
  <c r="N350" i="9"/>
  <c r="O350" i="9" s="1"/>
  <c r="AJ349" i="9"/>
  <c r="AF349" i="9"/>
  <c r="AG349" i="9" s="1"/>
  <c r="AD349" i="9"/>
  <c r="Z349" i="9"/>
  <c r="AA349" i="9" s="1"/>
  <c r="X349" i="9"/>
  <c r="T349" i="9"/>
  <c r="U349" i="9" s="1"/>
  <c r="R349" i="9"/>
  <c r="N349" i="9"/>
  <c r="O349" i="9" s="1"/>
  <c r="AJ348" i="9"/>
  <c r="AF348" i="9"/>
  <c r="AG348" i="9" s="1"/>
  <c r="AD348" i="9"/>
  <c r="Z348" i="9"/>
  <c r="AA348" i="9" s="1"/>
  <c r="X348" i="9"/>
  <c r="T348" i="9"/>
  <c r="U348" i="9" s="1"/>
  <c r="R348" i="9"/>
  <c r="N348" i="9"/>
  <c r="O348" i="9" s="1"/>
  <c r="AJ347" i="9"/>
  <c r="AF347" i="9"/>
  <c r="AG347" i="9" s="1"/>
  <c r="AD347" i="9"/>
  <c r="Z347" i="9"/>
  <c r="AA347" i="9" s="1"/>
  <c r="X347" i="9"/>
  <c r="T347" i="9"/>
  <c r="U347" i="9" s="1"/>
  <c r="R347" i="9"/>
  <c r="N347" i="9"/>
  <c r="O347" i="9" s="1"/>
  <c r="AJ346" i="9"/>
  <c r="AF346" i="9"/>
  <c r="AG346" i="9" s="1"/>
  <c r="AD346" i="9"/>
  <c r="Z346" i="9"/>
  <c r="AA346" i="9" s="1"/>
  <c r="X346" i="9"/>
  <c r="T346" i="9"/>
  <c r="U346" i="9" s="1"/>
  <c r="R346" i="9"/>
  <c r="N346" i="9"/>
  <c r="O346" i="9" s="1"/>
  <c r="AJ345" i="9"/>
  <c r="AF345" i="9"/>
  <c r="AG345" i="9" s="1"/>
  <c r="AD345" i="9"/>
  <c r="Z345" i="9"/>
  <c r="AA345" i="9" s="1"/>
  <c r="X345" i="9"/>
  <c r="T345" i="9"/>
  <c r="U345" i="9" s="1"/>
  <c r="R345" i="9"/>
  <c r="N345" i="9"/>
  <c r="O345" i="9" s="1"/>
  <c r="AJ344" i="9"/>
  <c r="AF344" i="9"/>
  <c r="AG344" i="9" s="1"/>
  <c r="AD344" i="9"/>
  <c r="Z344" i="9"/>
  <c r="AA344" i="9" s="1"/>
  <c r="X344" i="9"/>
  <c r="T344" i="9"/>
  <c r="U344" i="9" s="1"/>
  <c r="R344" i="9"/>
  <c r="N344" i="9"/>
  <c r="O344" i="9" s="1"/>
  <c r="AJ343" i="9"/>
  <c r="AF343" i="9"/>
  <c r="AG343" i="9" s="1"/>
  <c r="AD343" i="9"/>
  <c r="Z343" i="9"/>
  <c r="AA343" i="9" s="1"/>
  <c r="X343" i="9"/>
  <c r="T343" i="9"/>
  <c r="U343" i="9" s="1"/>
  <c r="R343" i="9"/>
  <c r="N343" i="9"/>
  <c r="O343" i="9" s="1"/>
  <c r="AJ342" i="9"/>
  <c r="AF342" i="9"/>
  <c r="AG342" i="9" s="1"/>
  <c r="AD342" i="9"/>
  <c r="Z342" i="9"/>
  <c r="AA342" i="9" s="1"/>
  <c r="X342" i="9"/>
  <c r="T342" i="9"/>
  <c r="U342" i="9" s="1"/>
  <c r="R342" i="9"/>
  <c r="N342" i="9"/>
  <c r="O342" i="9" s="1"/>
  <c r="AJ341" i="9"/>
  <c r="AF341" i="9"/>
  <c r="AG341" i="9" s="1"/>
  <c r="AD341" i="9"/>
  <c r="Z341" i="9"/>
  <c r="AA341" i="9" s="1"/>
  <c r="X341" i="9"/>
  <c r="T341" i="9"/>
  <c r="U341" i="9" s="1"/>
  <c r="R341" i="9"/>
  <c r="N341" i="9"/>
  <c r="O341" i="9" s="1"/>
  <c r="AJ340" i="9"/>
  <c r="AF340" i="9"/>
  <c r="AG340" i="9" s="1"/>
  <c r="AD340" i="9"/>
  <c r="Z340" i="9"/>
  <c r="AA340" i="9" s="1"/>
  <c r="X340" i="9"/>
  <c r="T340" i="9"/>
  <c r="U340" i="9" s="1"/>
  <c r="R340" i="9"/>
  <c r="N340" i="9"/>
  <c r="O340" i="9" s="1"/>
  <c r="AJ339" i="9"/>
  <c r="AF339" i="9"/>
  <c r="AG339" i="9" s="1"/>
  <c r="AD339" i="9"/>
  <c r="Z339" i="9"/>
  <c r="AA339" i="9" s="1"/>
  <c r="X339" i="9"/>
  <c r="T339" i="9"/>
  <c r="U339" i="9" s="1"/>
  <c r="R339" i="9"/>
  <c r="N339" i="9"/>
  <c r="O339" i="9" s="1"/>
  <c r="AJ338" i="9"/>
  <c r="AF338" i="9"/>
  <c r="AG338" i="9" s="1"/>
  <c r="AD338" i="9"/>
  <c r="Z338" i="9"/>
  <c r="AA338" i="9" s="1"/>
  <c r="X338" i="9"/>
  <c r="T338" i="9"/>
  <c r="U338" i="9" s="1"/>
  <c r="R338" i="9"/>
  <c r="N338" i="9"/>
  <c r="O338" i="9" s="1"/>
  <c r="AJ337" i="9"/>
  <c r="AF337" i="9"/>
  <c r="AG337" i="9" s="1"/>
  <c r="AD337" i="9"/>
  <c r="Z337" i="9"/>
  <c r="AA337" i="9" s="1"/>
  <c r="X337" i="9"/>
  <c r="T337" i="9"/>
  <c r="U337" i="9" s="1"/>
  <c r="R337" i="9"/>
  <c r="N337" i="9"/>
  <c r="O337" i="9" s="1"/>
  <c r="AJ336" i="9"/>
  <c r="AF336" i="9"/>
  <c r="AG336" i="9" s="1"/>
  <c r="AD336" i="9"/>
  <c r="Z336" i="9"/>
  <c r="AA336" i="9" s="1"/>
  <c r="X336" i="9"/>
  <c r="T336" i="9"/>
  <c r="U336" i="9" s="1"/>
  <c r="R336" i="9"/>
  <c r="N336" i="9"/>
  <c r="O336" i="9" s="1"/>
  <c r="AJ335" i="9"/>
  <c r="AF335" i="9"/>
  <c r="AG335" i="9" s="1"/>
  <c r="AD335" i="9"/>
  <c r="Z335" i="9"/>
  <c r="AA335" i="9" s="1"/>
  <c r="X335" i="9"/>
  <c r="T335" i="9"/>
  <c r="U335" i="9" s="1"/>
  <c r="R335" i="9"/>
  <c r="N335" i="9"/>
  <c r="O335" i="9" s="1"/>
  <c r="AJ334" i="9"/>
  <c r="AF334" i="9"/>
  <c r="AG334" i="9" s="1"/>
  <c r="AD334" i="9"/>
  <c r="Z334" i="9"/>
  <c r="AA334" i="9" s="1"/>
  <c r="X334" i="9"/>
  <c r="T334" i="9"/>
  <c r="U334" i="9" s="1"/>
  <c r="R334" i="9"/>
  <c r="N334" i="9"/>
  <c r="O334" i="9" s="1"/>
  <c r="AJ333" i="9"/>
  <c r="AF333" i="9"/>
  <c r="AG333" i="9" s="1"/>
  <c r="AD333" i="9"/>
  <c r="Z333" i="9"/>
  <c r="AA333" i="9" s="1"/>
  <c r="X333" i="9"/>
  <c r="T333" i="9"/>
  <c r="U333" i="9" s="1"/>
  <c r="R333" i="9"/>
  <c r="N333" i="9"/>
  <c r="O333" i="9" s="1"/>
  <c r="AJ332" i="9"/>
  <c r="AF332" i="9"/>
  <c r="AG332" i="9" s="1"/>
  <c r="AD332" i="9"/>
  <c r="Z332" i="9"/>
  <c r="AA332" i="9" s="1"/>
  <c r="X332" i="9"/>
  <c r="T332" i="9"/>
  <c r="U332" i="9" s="1"/>
  <c r="R332" i="9"/>
  <c r="N332" i="9"/>
  <c r="O332" i="9" s="1"/>
  <c r="AJ331" i="9"/>
  <c r="AF331" i="9"/>
  <c r="AG331" i="9" s="1"/>
  <c r="AD331" i="9"/>
  <c r="Z331" i="9"/>
  <c r="AA331" i="9" s="1"/>
  <c r="X331" i="9"/>
  <c r="T331" i="9"/>
  <c r="U331" i="9" s="1"/>
  <c r="R331" i="9"/>
  <c r="N331" i="9"/>
  <c r="O331" i="9" s="1"/>
  <c r="AJ330" i="9"/>
  <c r="AF330" i="9"/>
  <c r="AG330" i="9" s="1"/>
  <c r="AD330" i="9"/>
  <c r="Z330" i="9"/>
  <c r="AA330" i="9" s="1"/>
  <c r="X330" i="9"/>
  <c r="T330" i="9"/>
  <c r="U330" i="9" s="1"/>
  <c r="R330" i="9"/>
  <c r="N330" i="9"/>
  <c r="O330" i="9" s="1"/>
  <c r="AJ329" i="9"/>
  <c r="AF329" i="9"/>
  <c r="AG329" i="9" s="1"/>
  <c r="AD329" i="9"/>
  <c r="Z329" i="9"/>
  <c r="AA329" i="9" s="1"/>
  <c r="X329" i="9"/>
  <c r="T329" i="9"/>
  <c r="U329" i="9" s="1"/>
  <c r="R329" i="9"/>
  <c r="N329" i="9"/>
  <c r="O329" i="9" s="1"/>
  <c r="AJ328" i="9"/>
  <c r="AF328" i="9"/>
  <c r="AG328" i="9" s="1"/>
  <c r="AD328" i="9"/>
  <c r="Z328" i="9"/>
  <c r="AA328" i="9" s="1"/>
  <c r="X328" i="9"/>
  <c r="T328" i="9"/>
  <c r="U328" i="9" s="1"/>
  <c r="R328" i="9"/>
  <c r="N328" i="9"/>
  <c r="O328" i="9" s="1"/>
  <c r="AJ327" i="9"/>
  <c r="AF327" i="9"/>
  <c r="AG327" i="9" s="1"/>
  <c r="AD327" i="9"/>
  <c r="Z327" i="9"/>
  <c r="AA327" i="9" s="1"/>
  <c r="X327" i="9"/>
  <c r="T327" i="9"/>
  <c r="U327" i="9" s="1"/>
  <c r="R327" i="9"/>
  <c r="N327" i="9"/>
  <c r="O327" i="9" s="1"/>
  <c r="AJ326" i="9"/>
  <c r="AF326" i="9"/>
  <c r="AG326" i="9" s="1"/>
  <c r="AD326" i="9"/>
  <c r="Z326" i="9"/>
  <c r="AA326" i="9" s="1"/>
  <c r="X326" i="9"/>
  <c r="T326" i="9"/>
  <c r="U326" i="9" s="1"/>
  <c r="R326" i="9"/>
  <c r="N326" i="9"/>
  <c r="O326" i="9" s="1"/>
  <c r="AJ325" i="9"/>
  <c r="AF325" i="9"/>
  <c r="AG325" i="9" s="1"/>
  <c r="AD325" i="9"/>
  <c r="Z325" i="9"/>
  <c r="AA325" i="9" s="1"/>
  <c r="X325" i="9"/>
  <c r="T325" i="9"/>
  <c r="U325" i="9" s="1"/>
  <c r="R325" i="9"/>
  <c r="N325" i="9"/>
  <c r="O325" i="9" s="1"/>
  <c r="AJ324" i="9"/>
  <c r="AF324" i="9"/>
  <c r="AG324" i="9" s="1"/>
  <c r="AD324" i="9"/>
  <c r="Z324" i="9"/>
  <c r="AA324" i="9" s="1"/>
  <c r="X324" i="9"/>
  <c r="T324" i="9"/>
  <c r="U324" i="9" s="1"/>
  <c r="R324" i="9"/>
  <c r="N324" i="9"/>
  <c r="O324" i="9" s="1"/>
  <c r="AJ323" i="9"/>
  <c r="AF323" i="9"/>
  <c r="AG323" i="9" s="1"/>
  <c r="AD323" i="9"/>
  <c r="Z323" i="9"/>
  <c r="AA323" i="9" s="1"/>
  <c r="X323" i="9"/>
  <c r="T323" i="9"/>
  <c r="U323" i="9" s="1"/>
  <c r="R323" i="9"/>
  <c r="N323" i="9"/>
  <c r="O323" i="9" s="1"/>
  <c r="AJ322" i="9"/>
  <c r="AF322" i="9"/>
  <c r="AG322" i="9" s="1"/>
  <c r="AD322" i="9"/>
  <c r="Z322" i="9"/>
  <c r="AA322" i="9" s="1"/>
  <c r="X322" i="9"/>
  <c r="T322" i="9"/>
  <c r="U322" i="9" s="1"/>
  <c r="R322" i="9"/>
  <c r="N322" i="9"/>
  <c r="O322" i="9" s="1"/>
  <c r="AJ321" i="9"/>
  <c r="AF321" i="9"/>
  <c r="AG321" i="9" s="1"/>
  <c r="AD321" i="9"/>
  <c r="Z321" i="9"/>
  <c r="AA321" i="9" s="1"/>
  <c r="X321" i="9"/>
  <c r="T321" i="9"/>
  <c r="U321" i="9" s="1"/>
  <c r="R321" i="9"/>
  <c r="N321" i="9"/>
  <c r="O321" i="9" s="1"/>
  <c r="AJ320" i="9"/>
  <c r="AF320" i="9"/>
  <c r="AG320" i="9" s="1"/>
  <c r="AD320" i="9"/>
  <c r="Z320" i="9"/>
  <c r="AA320" i="9" s="1"/>
  <c r="X320" i="9"/>
  <c r="T320" i="9"/>
  <c r="U320" i="9" s="1"/>
  <c r="R320" i="9"/>
  <c r="N320" i="9"/>
  <c r="O320" i="9" s="1"/>
  <c r="AJ319" i="9"/>
  <c r="AF319" i="9"/>
  <c r="AG319" i="9" s="1"/>
  <c r="AD319" i="9"/>
  <c r="Z319" i="9"/>
  <c r="AA319" i="9" s="1"/>
  <c r="X319" i="9"/>
  <c r="T319" i="9"/>
  <c r="U319" i="9" s="1"/>
  <c r="R319" i="9"/>
  <c r="N319" i="9"/>
  <c r="O319" i="9" s="1"/>
  <c r="AJ318" i="9"/>
  <c r="AF318" i="9"/>
  <c r="AG318" i="9" s="1"/>
  <c r="AD318" i="9"/>
  <c r="Z318" i="9"/>
  <c r="AA318" i="9" s="1"/>
  <c r="X318" i="9"/>
  <c r="T318" i="9"/>
  <c r="U318" i="9" s="1"/>
  <c r="R318" i="9"/>
  <c r="N318" i="9"/>
  <c r="O318" i="9" s="1"/>
  <c r="AJ317" i="9"/>
  <c r="AF317" i="9"/>
  <c r="AG317" i="9" s="1"/>
  <c r="AD317" i="9"/>
  <c r="Z317" i="9"/>
  <c r="AA317" i="9" s="1"/>
  <c r="X317" i="9"/>
  <c r="T317" i="9"/>
  <c r="U317" i="9" s="1"/>
  <c r="R317" i="9"/>
  <c r="N317" i="9"/>
  <c r="O317" i="9" s="1"/>
  <c r="AJ316" i="9"/>
  <c r="AF316" i="9"/>
  <c r="AG316" i="9" s="1"/>
  <c r="AD316" i="9"/>
  <c r="Z316" i="9"/>
  <c r="AA316" i="9" s="1"/>
  <c r="X316" i="9"/>
  <c r="T316" i="9"/>
  <c r="U316" i="9" s="1"/>
  <c r="R316" i="9"/>
  <c r="N316" i="9"/>
  <c r="O316" i="9" s="1"/>
  <c r="AJ315" i="9"/>
  <c r="AF315" i="9"/>
  <c r="AG315" i="9" s="1"/>
  <c r="AD315" i="9"/>
  <c r="Z315" i="9"/>
  <c r="AA315" i="9" s="1"/>
  <c r="X315" i="9"/>
  <c r="T315" i="9"/>
  <c r="U315" i="9" s="1"/>
  <c r="R315" i="9"/>
  <c r="N315" i="9"/>
  <c r="O315" i="9" s="1"/>
  <c r="AJ314" i="9"/>
  <c r="AF314" i="9"/>
  <c r="AG314" i="9" s="1"/>
  <c r="AD314" i="9"/>
  <c r="Z314" i="9"/>
  <c r="AA314" i="9" s="1"/>
  <c r="X314" i="9"/>
  <c r="T314" i="9"/>
  <c r="U314" i="9" s="1"/>
  <c r="R314" i="9"/>
  <c r="N314" i="9"/>
  <c r="O314" i="9" s="1"/>
  <c r="AJ313" i="9"/>
  <c r="AF313" i="9"/>
  <c r="AG313" i="9" s="1"/>
  <c r="AD313" i="9"/>
  <c r="Z313" i="9"/>
  <c r="AA313" i="9" s="1"/>
  <c r="X313" i="9"/>
  <c r="T313" i="9"/>
  <c r="U313" i="9" s="1"/>
  <c r="R313" i="9"/>
  <c r="N313" i="9"/>
  <c r="O313" i="9" s="1"/>
  <c r="AJ312" i="9"/>
  <c r="AF312" i="9"/>
  <c r="AG312" i="9" s="1"/>
  <c r="AD312" i="9"/>
  <c r="Z312" i="9"/>
  <c r="AA312" i="9" s="1"/>
  <c r="X312" i="9"/>
  <c r="T312" i="9"/>
  <c r="U312" i="9" s="1"/>
  <c r="R312" i="9"/>
  <c r="N312" i="9"/>
  <c r="O312" i="9" s="1"/>
  <c r="AJ311" i="9"/>
  <c r="AF311" i="9"/>
  <c r="AG311" i="9" s="1"/>
  <c r="AD311" i="9"/>
  <c r="Z311" i="9"/>
  <c r="AA311" i="9" s="1"/>
  <c r="X311" i="9"/>
  <c r="T311" i="9"/>
  <c r="U311" i="9" s="1"/>
  <c r="R311" i="9"/>
  <c r="N311" i="9"/>
  <c r="O311" i="9" s="1"/>
  <c r="AJ310" i="9"/>
  <c r="AF310" i="9"/>
  <c r="AG310" i="9" s="1"/>
  <c r="AD310" i="9"/>
  <c r="Z310" i="9"/>
  <c r="AA310" i="9" s="1"/>
  <c r="X310" i="9"/>
  <c r="T310" i="9"/>
  <c r="U310" i="9" s="1"/>
  <c r="R310" i="9"/>
  <c r="N310" i="9"/>
  <c r="O310" i="9" s="1"/>
  <c r="AJ309" i="9"/>
  <c r="AF309" i="9"/>
  <c r="AG309" i="9" s="1"/>
  <c r="AD309" i="9"/>
  <c r="Z309" i="9"/>
  <c r="AA309" i="9" s="1"/>
  <c r="X309" i="9"/>
  <c r="T309" i="9"/>
  <c r="U309" i="9" s="1"/>
  <c r="R309" i="9"/>
  <c r="N309" i="9"/>
  <c r="O309" i="9" s="1"/>
  <c r="AJ308" i="9"/>
  <c r="AF308" i="9"/>
  <c r="AG308" i="9" s="1"/>
  <c r="AD308" i="9"/>
  <c r="Z308" i="9"/>
  <c r="AA308" i="9" s="1"/>
  <c r="X308" i="9"/>
  <c r="T308" i="9"/>
  <c r="U308" i="9" s="1"/>
  <c r="R308" i="9"/>
  <c r="N308" i="9"/>
  <c r="O308" i="9" s="1"/>
  <c r="AJ307" i="9"/>
  <c r="AF307" i="9"/>
  <c r="AG307" i="9" s="1"/>
  <c r="AD307" i="9"/>
  <c r="Z307" i="9"/>
  <c r="AA307" i="9" s="1"/>
  <c r="X307" i="9"/>
  <c r="T307" i="9"/>
  <c r="U307" i="9" s="1"/>
  <c r="R307" i="9"/>
  <c r="N307" i="9"/>
  <c r="O307" i="9" s="1"/>
  <c r="AJ306" i="9"/>
  <c r="AF306" i="9"/>
  <c r="AG306" i="9" s="1"/>
  <c r="AD306" i="9"/>
  <c r="Z306" i="9"/>
  <c r="AA306" i="9" s="1"/>
  <c r="X306" i="9"/>
  <c r="T306" i="9"/>
  <c r="U306" i="9" s="1"/>
  <c r="R306" i="9"/>
  <c r="N306" i="9"/>
  <c r="O306" i="9" s="1"/>
  <c r="AJ305" i="9"/>
  <c r="AF305" i="9"/>
  <c r="AG305" i="9" s="1"/>
  <c r="AD305" i="9"/>
  <c r="Z305" i="9"/>
  <c r="AA305" i="9" s="1"/>
  <c r="X305" i="9"/>
  <c r="T305" i="9"/>
  <c r="U305" i="9" s="1"/>
  <c r="R305" i="9"/>
  <c r="N305" i="9"/>
  <c r="O305" i="9" s="1"/>
  <c r="AJ304" i="9"/>
  <c r="AF304" i="9"/>
  <c r="AG304" i="9" s="1"/>
  <c r="AD304" i="9"/>
  <c r="Z304" i="9"/>
  <c r="AA304" i="9" s="1"/>
  <c r="X304" i="9"/>
  <c r="T304" i="9"/>
  <c r="U304" i="9" s="1"/>
  <c r="R304" i="9"/>
  <c r="N304" i="9"/>
  <c r="O304" i="9" s="1"/>
  <c r="AJ303" i="9"/>
  <c r="AF303" i="9"/>
  <c r="AG303" i="9" s="1"/>
  <c r="AD303" i="9"/>
  <c r="Z303" i="9"/>
  <c r="AA303" i="9" s="1"/>
  <c r="X303" i="9"/>
  <c r="T303" i="9"/>
  <c r="U303" i="9" s="1"/>
  <c r="R303" i="9"/>
  <c r="N303" i="9"/>
  <c r="O303" i="9" s="1"/>
  <c r="AJ302" i="9"/>
  <c r="AF302" i="9"/>
  <c r="AG302" i="9" s="1"/>
  <c r="AD302" i="9"/>
  <c r="Z302" i="9"/>
  <c r="AA302" i="9" s="1"/>
  <c r="X302" i="9"/>
  <c r="T302" i="9"/>
  <c r="U302" i="9" s="1"/>
  <c r="R302" i="9"/>
  <c r="N302" i="9"/>
  <c r="O302" i="9" s="1"/>
  <c r="AJ301" i="9"/>
  <c r="AF301" i="9"/>
  <c r="AG301" i="9" s="1"/>
  <c r="AD301" i="9"/>
  <c r="Z301" i="9"/>
  <c r="AA301" i="9" s="1"/>
  <c r="X301" i="9"/>
  <c r="T301" i="9"/>
  <c r="U301" i="9" s="1"/>
  <c r="R301" i="9"/>
  <c r="N301" i="9"/>
  <c r="O301" i="9" s="1"/>
  <c r="AJ300" i="9"/>
  <c r="AF300" i="9"/>
  <c r="AG300" i="9" s="1"/>
  <c r="AD300" i="9"/>
  <c r="Z300" i="9"/>
  <c r="AA300" i="9" s="1"/>
  <c r="X300" i="9"/>
  <c r="T300" i="9"/>
  <c r="U300" i="9" s="1"/>
  <c r="R300" i="9"/>
  <c r="N300" i="9"/>
  <c r="O300" i="9" s="1"/>
  <c r="AJ299" i="9"/>
  <c r="AF299" i="9"/>
  <c r="AG299" i="9" s="1"/>
  <c r="AD299" i="9"/>
  <c r="Z299" i="9"/>
  <c r="AA299" i="9" s="1"/>
  <c r="X299" i="9"/>
  <c r="T299" i="9"/>
  <c r="U299" i="9" s="1"/>
  <c r="R299" i="9"/>
  <c r="N299" i="9"/>
  <c r="O299" i="9" s="1"/>
  <c r="AJ298" i="9"/>
  <c r="AF298" i="9"/>
  <c r="AG298" i="9" s="1"/>
  <c r="AD298" i="9"/>
  <c r="Z298" i="9"/>
  <c r="AA298" i="9" s="1"/>
  <c r="X298" i="9"/>
  <c r="T298" i="9"/>
  <c r="U298" i="9" s="1"/>
  <c r="R298" i="9"/>
  <c r="N298" i="9"/>
  <c r="O298" i="9" s="1"/>
  <c r="AJ297" i="9"/>
  <c r="AF297" i="9"/>
  <c r="AG297" i="9" s="1"/>
  <c r="AD297" i="9"/>
  <c r="Z297" i="9"/>
  <c r="AA297" i="9" s="1"/>
  <c r="X297" i="9"/>
  <c r="T297" i="9"/>
  <c r="U297" i="9" s="1"/>
  <c r="R297" i="9"/>
  <c r="N297" i="9"/>
  <c r="O297" i="9" s="1"/>
  <c r="AJ296" i="9"/>
  <c r="AF296" i="9"/>
  <c r="AG296" i="9" s="1"/>
  <c r="AD296" i="9"/>
  <c r="Z296" i="9"/>
  <c r="AA296" i="9" s="1"/>
  <c r="X296" i="9"/>
  <c r="T296" i="9"/>
  <c r="U296" i="9" s="1"/>
  <c r="R296" i="9"/>
  <c r="N296" i="9"/>
  <c r="O296" i="9" s="1"/>
  <c r="AJ295" i="9"/>
  <c r="AF295" i="9"/>
  <c r="AG295" i="9" s="1"/>
  <c r="AD295" i="9"/>
  <c r="Z295" i="9"/>
  <c r="AA295" i="9" s="1"/>
  <c r="X295" i="9"/>
  <c r="T295" i="9"/>
  <c r="U295" i="9" s="1"/>
  <c r="R295" i="9"/>
  <c r="N295" i="9"/>
  <c r="O295" i="9" s="1"/>
  <c r="AJ294" i="9"/>
  <c r="AF294" i="9"/>
  <c r="AG294" i="9" s="1"/>
  <c r="AD294" i="9"/>
  <c r="Z294" i="9"/>
  <c r="AA294" i="9" s="1"/>
  <c r="X294" i="9"/>
  <c r="T294" i="9"/>
  <c r="U294" i="9" s="1"/>
  <c r="R294" i="9"/>
  <c r="N294" i="9"/>
  <c r="O294" i="9" s="1"/>
  <c r="AJ293" i="9"/>
  <c r="AF293" i="9"/>
  <c r="AG293" i="9" s="1"/>
  <c r="AD293" i="9"/>
  <c r="Z293" i="9"/>
  <c r="AA293" i="9" s="1"/>
  <c r="X293" i="9"/>
  <c r="T293" i="9"/>
  <c r="U293" i="9" s="1"/>
  <c r="R293" i="9"/>
  <c r="N293" i="9"/>
  <c r="O293" i="9" s="1"/>
  <c r="AJ292" i="9"/>
  <c r="AF292" i="9"/>
  <c r="AG292" i="9" s="1"/>
  <c r="AD292" i="9"/>
  <c r="Z292" i="9"/>
  <c r="AA292" i="9" s="1"/>
  <c r="X292" i="9"/>
  <c r="T292" i="9"/>
  <c r="U292" i="9" s="1"/>
  <c r="R292" i="9"/>
  <c r="N292" i="9"/>
  <c r="O292" i="9" s="1"/>
  <c r="AJ291" i="9"/>
  <c r="AF291" i="9"/>
  <c r="AG291" i="9" s="1"/>
  <c r="AD291" i="9"/>
  <c r="Z291" i="9"/>
  <c r="AA291" i="9" s="1"/>
  <c r="X291" i="9"/>
  <c r="T291" i="9"/>
  <c r="U291" i="9" s="1"/>
  <c r="R291" i="9"/>
  <c r="N291" i="9"/>
  <c r="O291" i="9" s="1"/>
  <c r="AJ290" i="9"/>
  <c r="AF290" i="9"/>
  <c r="AG290" i="9" s="1"/>
  <c r="AD290" i="9"/>
  <c r="Z290" i="9"/>
  <c r="AA290" i="9" s="1"/>
  <c r="X290" i="9"/>
  <c r="T290" i="9"/>
  <c r="U290" i="9" s="1"/>
  <c r="R290" i="9"/>
  <c r="N290" i="9"/>
  <c r="O290" i="9" s="1"/>
  <c r="AJ289" i="9"/>
  <c r="AF289" i="9"/>
  <c r="AG289" i="9" s="1"/>
  <c r="AD289" i="9"/>
  <c r="Z289" i="9"/>
  <c r="AA289" i="9" s="1"/>
  <c r="X289" i="9"/>
  <c r="T289" i="9"/>
  <c r="U289" i="9" s="1"/>
  <c r="R289" i="9"/>
  <c r="N289" i="9"/>
  <c r="O289" i="9" s="1"/>
  <c r="AJ288" i="9"/>
  <c r="AF288" i="9"/>
  <c r="AG288" i="9" s="1"/>
  <c r="AD288" i="9"/>
  <c r="Z288" i="9"/>
  <c r="AA288" i="9" s="1"/>
  <c r="X288" i="9"/>
  <c r="T288" i="9"/>
  <c r="U288" i="9" s="1"/>
  <c r="R288" i="9"/>
  <c r="N288" i="9"/>
  <c r="O288" i="9" s="1"/>
  <c r="AJ287" i="9"/>
  <c r="AF287" i="9"/>
  <c r="AG287" i="9" s="1"/>
  <c r="AD287" i="9"/>
  <c r="Z287" i="9"/>
  <c r="AA287" i="9" s="1"/>
  <c r="X287" i="9"/>
  <c r="T287" i="9"/>
  <c r="U287" i="9" s="1"/>
  <c r="R287" i="9"/>
  <c r="N287" i="9"/>
  <c r="O287" i="9" s="1"/>
  <c r="AJ286" i="9"/>
  <c r="AF286" i="9"/>
  <c r="AG286" i="9" s="1"/>
  <c r="AD286" i="9"/>
  <c r="Z286" i="9"/>
  <c r="AA286" i="9" s="1"/>
  <c r="X286" i="9"/>
  <c r="T286" i="9"/>
  <c r="U286" i="9" s="1"/>
  <c r="R286" i="9"/>
  <c r="N286" i="9"/>
  <c r="O286" i="9" s="1"/>
  <c r="AJ285" i="9"/>
  <c r="AF285" i="9"/>
  <c r="AG285" i="9" s="1"/>
  <c r="AD285" i="9"/>
  <c r="Z285" i="9"/>
  <c r="AA285" i="9" s="1"/>
  <c r="X285" i="9"/>
  <c r="T285" i="9"/>
  <c r="U285" i="9" s="1"/>
  <c r="R285" i="9"/>
  <c r="N285" i="9"/>
  <c r="O285" i="9" s="1"/>
  <c r="AJ284" i="9"/>
  <c r="AF284" i="9"/>
  <c r="AG284" i="9" s="1"/>
  <c r="AD284" i="9"/>
  <c r="Z284" i="9"/>
  <c r="AA284" i="9" s="1"/>
  <c r="X284" i="9"/>
  <c r="T284" i="9"/>
  <c r="U284" i="9" s="1"/>
  <c r="R284" i="9"/>
  <c r="N284" i="9"/>
  <c r="O284" i="9" s="1"/>
  <c r="AJ283" i="9"/>
  <c r="AF283" i="9"/>
  <c r="AG283" i="9" s="1"/>
  <c r="AD283" i="9"/>
  <c r="Z283" i="9"/>
  <c r="AA283" i="9" s="1"/>
  <c r="X283" i="9"/>
  <c r="T283" i="9"/>
  <c r="U283" i="9" s="1"/>
  <c r="R283" i="9"/>
  <c r="N283" i="9"/>
  <c r="O283" i="9" s="1"/>
  <c r="AJ282" i="9"/>
  <c r="AF282" i="9"/>
  <c r="AG282" i="9" s="1"/>
  <c r="AD282" i="9"/>
  <c r="Z282" i="9"/>
  <c r="AA282" i="9" s="1"/>
  <c r="X282" i="9"/>
  <c r="T282" i="9"/>
  <c r="U282" i="9" s="1"/>
  <c r="R282" i="9"/>
  <c r="N282" i="9"/>
  <c r="O282" i="9" s="1"/>
  <c r="AJ281" i="9"/>
  <c r="AF281" i="9"/>
  <c r="AG281" i="9" s="1"/>
  <c r="AD281" i="9"/>
  <c r="Z281" i="9"/>
  <c r="AA281" i="9" s="1"/>
  <c r="X281" i="9"/>
  <c r="T281" i="9"/>
  <c r="U281" i="9" s="1"/>
  <c r="R281" i="9"/>
  <c r="N281" i="9"/>
  <c r="O281" i="9" s="1"/>
  <c r="AJ280" i="9"/>
  <c r="AF280" i="9"/>
  <c r="AG280" i="9" s="1"/>
  <c r="AD280" i="9"/>
  <c r="Z280" i="9"/>
  <c r="AA280" i="9" s="1"/>
  <c r="X280" i="9"/>
  <c r="T280" i="9"/>
  <c r="U280" i="9" s="1"/>
  <c r="R280" i="9"/>
  <c r="N280" i="9"/>
  <c r="O280" i="9" s="1"/>
  <c r="AJ278" i="9"/>
  <c r="AF278" i="9"/>
  <c r="AG278" i="9" s="1"/>
  <c r="AD278" i="9"/>
  <c r="Z278" i="9"/>
  <c r="AA278" i="9" s="1"/>
  <c r="X278" i="9"/>
  <c r="T278" i="9"/>
  <c r="U278" i="9" s="1"/>
  <c r="R278" i="9"/>
  <c r="N278" i="9"/>
  <c r="O278" i="9" s="1"/>
  <c r="AJ277" i="9"/>
  <c r="AF277" i="9"/>
  <c r="AG277" i="9" s="1"/>
  <c r="AD277" i="9"/>
  <c r="Z277" i="9"/>
  <c r="AA277" i="9" s="1"/>
  <c r="X277" i="9"/>
  <c r="T277" i="9"/>
  <c r="U277" i="9" s="1"/>
  <c r="R277" i="9"/>
  <c r="N277" i="9"/>
  <c r="O277" i="9" s="1"/>
  <c r="AJ276" i="9"/>
  <c r="AF276" i="9"/>
  <c r="AG276" i="9" s="1"/>
  <c r="AD276" i="9"/>
  <c r="Z276" i="9"/>
  <c r="AA276" i="9" s="1"/>
  <c r="X276" i="9"/>
  <c r="T276" i="9"/>
  <c r="U276" i="9" s="1"/>
  <c r="R276" i="9"/>
  <c r="N276" i="9"/>
  <c r="O276" i="9" s="1"/>
  <c r="AJ275" i="9"/>
  <c r="AF275" i="9"/>
  <c r="AG275" i="9" s="1"/>
  <c r="AD275" i="9"/>
  <c r="Z275" i="9"/>
  <c r="AA275" i="9" s="1"/>
  <c r="X275" i="9"/>
  <c r="T275" i="9"/>
  <c r="U275" i="9" s="1"/>
  <c r="R275" i="9"/>
  <c r="N275" i="9"/>
  <c r="O275" i="9" s="1"/>
  <c r="AJ274" i="9"/>
  <c r="AF274" i="9"/>
  <c r="AG274" i="9" s="1"/>
  <c r="AD274" i="9"/>
  <c r="Z274" i="9"/>
  <c r="AA274" i="9" s="1"/>
  <c r="X274" i="9"/>
  <c r="T274" i="9"/>
  <c r="U274" i="9" s="1"/>
  <c r="R274" i="9"/>
  <c r="N274" i="9"/>
  <c r="O274" i="9" s="1"/>
  <c r="AJ273" i="9"/>
  <c r="AF273" i="9"/>
  <c r="AG273" i="9" s="1"/>
  <c r="AD273" i="9"/>
  <c r="Z273" i="9"/>
  <c r="AA273" i="9" s="1"/>
  <c r="X273" i="9"/>
  <c r="T273" i="9"/>
  <c r="U273" i="9" s="1"/>
  <c r="R273" i="9"/>
  <c r="N273" i="9"/>
  <c r="O273" i="9" s="1"/>
  <c r="AJ272" i="9"/>
  <c r="AF272" i="9"/>
  <c r="AG272" i="9" s="1"/>
  <c r="AD272" i="9"/>
  <c r="Z272" i="9"/>
  <c r="AA272" i="9" s="1"/>
  <c r="X272" i="9"/>
  <c r="T272" i="9"/>
  <c r="U272" i="9" s="1"/>
  <c r="R272" i="9"/>
  <c r="N272" i="9"/>
  <c r="O272" i="9" s="1"/>
  <c r="AJ271" i="9"/>
  <c r="AF271" i="9"/>
  <c r="AG271" i="9" s="1"/>
  <c r="AD271" i="9"/>
  <c r="Z271" i="9"/>
  <c r="AA271" i="9" s="1"/>
  <c r="X271" i="9"/>
  <c r="T271" i="9"/>
  <c r="U271" i="9" s="1"/>
  <c r="R271" i="9"/>
  <c r="N271" i="9"/>
  <c r="O271" i="9" s="1"/>
  <c r="AJ270" i="9"/>
  <c r="AF270" i="9"/>
  <c r="AG270" i="9" s="1"/>
  <c r="AD270" i="9"/>
  <c r="Z270" i="9"/>
  <c r="AA270" i="9" s="1"/>
  <c r="X270" i="9"/>
  <c r="T270" i="9"/>
  <c r="U270" i="9" s="1"/>
  <c r="R270" i="9"/>
  <c r="N270" i="9"/>
  <c r="O270" i="9" s="1"/>
  <c r="AJ269" i="9"/>
  <c r="AF269" i="9"/>
  <c r="AG269" i="9" s="1"/>
  <c r="AD269" i="9"/>
  <c r="Z269" i="9"/>
  <c r="AA269" i="9" s="1"/>
  <c r="X269" i="9"/>
  <c r="T269" i="9"/>
  <c r="U269" i="9" s="1"/>
  <c r="R269" i="9"/>
  <c r="N269" i="9"/>
  <c r="O269" i="9" s="1"/>
  <c r="AJ268" i="9"/>
  <c r="AF268" i="9"/>
  <c r="AG268" i="9" s="1"/>
  <c r="AD268" i="9"/>
  <c r="Z268" i="9"/>
  <c r="AA268" i="9" s="1"/>
  <c r="X268" i="9"/>
  <c r="T268" i="9"/>
  <c r="U268" i="9" s="1"/>
  <c r="R268" i="9"/>
  <c r="N268" i="9"/>
  <c r="O268" i="9" s="1"/>
  <c r="AJ267" i="9"/>
  <c r="AF267" i="9"/>
  <c r="AG267" i="9" s="1"/>
  <c r="AD267" i="9"/>
  <c r="Z267" i="9"/>
  <c r="AA267" i="9" s="1"/>
  <c r="X267" i="9"/>
  <c r="T267" i="9"/>
  <c r="U267" i="9" s="1"/>
  <c r="R267" i="9"/>
  <c r="N267" i="9"/>
  <c r="O267" i="9" s="1"/>
  <c r="AJ266" i="9"/>
  <c r="AF266" i="9"/>
  <c r="AG266" i="9" s="1"/>
  <c r="AD266" i="9"/>
  <c r="Z266" i="9"/>
  <c r="AA266" i="9" s="1"/>
  <c r="X266" i="9"/>
  <c r="T266" i="9"/>
  <c r="U266" i="9" s="1"/>
  <c r="R266" i="9"/>
  <c r="N266" i="9"/>
  <c r="O266" i="9" s="1"/>
  <c r="AJ265" i="9"/>
  <c r="AF265" i="9"/>
  <c r="AG265" i="9" s="1"/>
  <c r="AD265" i="9"/>
  <c r="Z265" i="9"/>
  <c r="AA265" i="9" s="1"/>
  <c r="X265" i="9"/>
  <c r="T265" i="9"/>
  <c r="U265" i="9" s="1"/>
  <c r="R265" i="9"/>
  <c r="N265" i="9"/>
  <c r="O265" i="9" s="1"/>
  <c r="AJ264" i="9"/>
  <c r="AF264" i="9"/>
  <c r="AG264" i="9" s="1"/>
  <c r="AD264" i="9"/>
  <c r="Z264" i="9"/>
  <c r="AA264" i="9" s="1"/>
  <c r="X264" i="9"/>
  <c r="T264" i="9"/>
  <c r="U264" i="9" s="1"/>
  <c r="R264" i="9"/>
  <c r="N264" i="9"/>
  <c r="O264" i="9" s="1"/>
  <c r="AJ263" i="9"/>
  <c r="AF263" i="9"/>
  <c r="AG263" i="9" s="1"/>
  <c r="AD263" i="9"/>
  <c r="Z263" i="9"/>
  <c r="AA263" i="9" s="1"/>
  <c r="X263" i="9"/>
  <c r="T263" i="9"/>
  <c r="U263" i="9" s="1"/>
  <c r="R263" i="9"/>
  <c r="N263" i="9"/>
  <c r="O263" i="9" s="1"/>
  <c r="AJ262" i="9"/>
  <c r="AF262" i="9"/>
  <c r="AG262" i="9" s="1"/>
  <c r="AD262" i="9"/>
  <c r="Z262" i="9"/>
  <c r="AA262" i="9" s="1"/>
  <c r="X262" i="9"/>
  <c r="T262" i="9"/>
  <c r="U262" i="9" s="1"/>
  <c r="R262" i="9"/>
  <c r="N262" i="9"/>
  <c r="O262" i="9" s="1"/>
  <c r="AJ261" i="9"/>
  <c r="AF261" i="9"/>
  <c r="AG261" i="9" s="1"/>
  <c r="AD261" i="9"/>
  <c r="Z261" i="9"/>
  <c r="AA261" i="9" s="1"/>
  <c r="X261" i="9"/>
  <c r="T261" i="9"/>
  <c r="U261" i="9" s="1"/>
  <c r="R261" i="9"/>
  <c r="N261" i="9"/>
  <c r="O261" i="9" s="1"/>
  <c r="AJ260" i="9"/>
  <c r="AF260" i="9"/>
  <c r="AG260" i="9" s="1"/>
  <c r="AD260" i="9"/>
  <c r="Z260" i="9"/>
  <c r="AA260" i="9" s="1"/>
  <c r="X260" i="9"/>
  <c r="T260" i="9"/>
  <c r="U260" i="9" s="1"/>
  <c r="R260" i="9"/>
  <c r="N260" i="9"/>
  <c r="O260" i="9" s="1"/>
  <c r="AJ259" i="9"/>
  <c r="AF259" i="9"/>
  <c r="AG259" i="9" s="1"/>
  <c r="AD259" i="9"/>
  <c r="Z259" i="9"/>
  <c r="AA259" i="9" s="1"/>
  <c r="X259" i="9"/>
  <c r="T259" i="9"/>
  <c r="U259" i="9" s="1"/>
  <c r="R259" i="9"/>
  <c r="N259" i="9"/>
  <c r="O259" i="9" s="1"/>
  <c r="AJ258" i="9"/>
  <c r="AF258" i="9"/>
  <c r="AG258" i="9" s="1"/>
  <c r="AD258" i="9"/>
  <c r="Z258" i="9"/>
  <c r="AA258" i="9" s="1"/>
  <c r="X258" i="9"/>
  <c r="T258" i="9"/>
  <c r="U258" i="9" s="1"/>
  <c r="R258" i="9"/>
  <c r="N258" i="9"/>
  <c r="O258" i="9" s="1"/>
  <c r="AJ257" i="9"/>
  <c r="AF257" i="9"/>
  <c r="AG257" i="9" s="1"/>
  <c r="AD257" i="9"/>
  <c r="Z257" i="9"/>
  <c r="AA257" i="9" s="1"/>
  <c r="X257" i="9"/>
  <c r="T257" i="9"/>
  <c r="U257" i="9" s="1"/>
  <c r="R257" i="9"/>
  <c r="N257" i="9"/>
  <c r="O257" i="9" s="1"/>
  <c r="AJ256" i="9"/>
  <c r="AF256" i="9"/>
  <c r="AG256" i="9" s="1"/>
  <c r="AD256" i="9"/>
  <c r="Z256" i="9"/>
  <c r="AA256" i="9" s="1"/>
  <c r="X256" i="9"/>
  <c r="T256" i="9"/>
  <c r="U256" i="9" s="1"/>
  <c r="R256" i="9"/>
  <c r="N256" i="9"/>
  <c r="O256" i="9" s="1"/>
  <c r="AJ255" i="9"/>
  <c r="AF255" i="9"/>
  <c r="AG255" i="9" s="1"/>
  <c r="AD255" i="9"/>
  <c r="Z255" i="9"/>
  <c r="AA255" i="9" s="1"/>
  <c r="X255" i="9"/>
  <c r="T255" i="9"/>
  <c r="U255" i="9" s="1"/>
  <c r="R255" i="9"/>
  <c r="N255" i="9"/>
  <c r="O255" i="9" s="1"/>
  <c r="AJ254" i="9"/>
  <c r="AF254" i="9"/>
  <c r="AG254" i="9" s="1"/>
  <c r="AD254" i="9"/>
  <c r="Z254" i="9"/>
  <c r="AA254" i="9" s="1"/>
  <c r="X254" i="9"/>
  <c r="T254" i="9"/>
  <c r="U254" i="9" s="1"/>
  <c r="R254" i="9"/>
  <c r="N254" i="9"/>
  <c r="O254" i="9" s="1"/>
  <c r="AJ253" i="9"/>
  <c r="AF253" i="9"/>
  <c r="AG253" i="9" s="1"/>
  <c r="AD253" i="9"/>
  <c r="Z253" i="9"/>
  <c r="AA253" i="9" s="1"/>
  <c r="X253" i="9"/>
  <c r="T253" i="9"/>
  <c r="U253" i="9" s="1"/>
  <c r="R253" i="9"/>
  <c r="N253" i="9"/>
  <c r="O253" i="9" s="1"/>
  <c r="AJ252" i="9"/>
  <c r="AF252" i="9"/>
  <c r="AG252" i="9" s="1"/>
  <c r="AD252" i="9"/>
  <c r="Z252" i="9"/>
  <c r="AA252" i="9" s="1"/>
  <c r="X252" i="9"/>
  <c r="T252" i="9"/>
  <c r="U252" i="9" s="1"/>
  <c r="R252" i="9"/>
  <c r="N252" i="9"/>
  <c r="O252" i="9" s="1"/>
  <c r="AJ251" i="9"/>
  <c r="AF251" i="9"/>
  <c r="AG251" i="9" s="1"/>
  <c r="AD251" i="9"/>
  <c r="Z251" i="9"/>
  <c r="AA251" i="9" s="1"/>
  <c r="X251" i="9"/>
  <c r="T251" i="9"/>
  <c r="U251" i="9" s="1"/>
  <c r="R251" i="9"/>
  <c r="N251" i="9"/>
  <c r="O251" i="9" s="1"/>
  <c r="AJ250" i="9"/>
  <c r="AF250" i="9"/>
  <c r="AG250" i="9" s="1"/>
  <c r="AD250" i="9"/>
  <c r="Z250" i="9"/>
  <c r="AA250" i="9" s="1"/>
  <c r="X250" i="9"/>
  <c r="T250" i="9"/>
  <c r="U250" i="9" s="1"/>
  <c r="R250" i="9"/>
  <c r="N250" i="9"/>
  <c r="O250" i="9" s="1"/>
  <c r="AJ249" i="9"/>
  <c r="AF249" i="9"/>
  <c r="AG249" i="9" s="1"/>
  <c r="AD249" i="9"/>
  <c r="Z249" i="9"/>
  <c r="AA249" i="9" s="1"/>
  <c r="X249" i="9"/>
  <c r="T249" i="9"/>
  <c r="U249" i="9" s="1"/>
  <c r="R249" i="9"/>
  <c r="N249" i="9"/>
  <c r="O249" i="9" s="1"/>
  <c r="AJ248" i="9"/>
  <c r="AF248" i="9"/>
  <c r="AG248" i="9" s="1"/>
  <c r="AD248" i="9"/>
  <c r="Z248" i="9"/>
  <c r="AA248" i="9" s="1"/>
  <c r="X248" i="9"/>
  <c r="T248" i="9"/>
  <c r="U248" i="9" s="1"/>
  <c r="R248" i="9"/>
  <c r="N248" i="9"/>
  <c r="O248" i="9" s="1"/>
  <c r="AJ247" i="9"/>
  <c r="AF247" i="9"/>
  <c r="AG247" i="9" s="1"/>
  <c r="AD247" i="9"/>
  <c r="Z247" i="9"/>
  <c r="AA247" i="9" s="1"/>
  <c r="X247" i="9"/>
  <c r="T247" i="9"/>
  <c r="U247" i="9" s="1"/>
  <c r="R247" i="9"/>
  <c r="N247" i="9"/>
  <c r="O247" i="9" s="1"/>
  <c r="AJ246" i="9"/>
  <c r="AF246" i="9"/>
  <c r="AG246" i="9" s="1"/>
  <c r="AD246" i="9"/>
  <c r="Z246" i="9"/>
  <c r="AA246" i="9" s="1"/>
  <c r="X246" i="9"/>
  <c r="T246" i="9"/>
  <c r="U246" i="9" s="1"/>
  <c r="R246" i="9"/>
  <c r="N246" i="9"/>
  <c r="O246" i="9" s="1"/>
  <c r="AJ245" i="9"/>
  <c r="AF245" i="9"/>
  <c r="AG245" i="9" s="1"/>
  <c r="AD245" i="9"/>
  <c r="Z245" i="9"/>
  <c r="AA245" i="9" s="1"/>
  <c r="X245" i="9"/>
  <c r="T245" i="9"/>
  <c r="U245" i="9" s="1"/>
  <c r="R245" i="9"/>
  <c r="N245" i="9"/>
  <c r="O245" i="9" s="1"/>
  <c r="AJ244" i="9"/>
  <c r="AF244" i="9"/>
  <c r="AG244" i="9" s="1"/>
  <c r="AD244" i="9"/>
  <c r="Z244" i="9"/>
  <c r="AA244" i="9" s="1"/>
  <c r="X244" i="9"/>
  <c r="T244" i="9"/>
  <c r="U244" i="9" s="1"/>
  <c r="R244" i="9"/>
  <c r="N244" i="9"/>
  <c r="O244" i="9" s="1"/>
  <c r="AJ243" i="9"/>
  <c r="AF243" i="9"/>
  <c r="AG243" i="9" s="1"/>
  <c r="AD243" i="9"/>
  <c r="Z243" i="9"/>
  <c r="AA243" i="9" s="1"/>
  <c r="X243" i="9"/>
  <c r="T243" i="9"/>
  <c r="U243" i="9" s="1"/>
  <c r="R243" i="9"/>
  <c r="N243" i="9"/>
  <c r="O243" i="9" s="1"/>
  <c r="AJ242" i="9"/>
  <c r="AF242" i="9"/>
  <c r="AG242" i="9" s="1"/>
  <c r="AD242" i="9"/>
  <c r="Z242" i="9"/>
  <c r="AA242" i="9" s="1"/>
  <c r="X242" i="9"/>
  <c r="T242" i="9"/>
  <c r="U242" i="9" s="1"/>
  <c r="R242" i="9"/>
  <c r="N242" i="9"/>
  <c r="O242" i="9" s="1"/>
  <c r="AJ241" i="9"/>
  <c r="AF241" i="9"/>
  <c r="AG241" i="9" s="1"/>
  <c r="AD241" i="9"/>
  <c r="Z241" i="9"/>
  <c r="AA241" i="9" s="1"/>
  <c r="X241" i="9"/>
  <c r="T241" i="9"/>
  <c r="U241" i="9" s="1"/>
  <c r="R241" i="9"/>
  <c r="N241" i="9"/>
  <c r="O241" i="9" s="1"/>
  <c r="AJ240" i="9"/>
  <c r="AF240" i="9"/>
  <c r="AG240" i="9" s="1"/>
  <c r="AD240" i="9"/>
  <c r="Z240" i="9"/>
  <c r="AA240" i="9" s="1"/>
  <c r="X240" i="9"/>
  <c r="T240" i="9"/>
  <c r="U240" i="9" s="1"/>
  <c r="R240" i="9"/>
  <c r="N240" i="9"/>
  <c r="O240" i="9" s="1"/>
  <c r="AJ239" i="9"/>
  <c r="AF239" i="9"/>
  <c r="AG239" i="9" s="1"/>
  <c r="AD239" i="9"/>
  <c r="Z239" i="9"/>
  <c r="AA239" i="9" s="1"/>
  <c r="X239" i="9"/>
  <c r="T239" i="9"/>
  <c r="U239" i="9" s="1"/>
  <c r="R239" i="9"/>
  <c r="N239" i="9"/>
  <c r="O239" i="9" s="1"/>
  <c r="AJ238" i="9"/>
  <c r="AF238" i="9"/>
  <c r="AG238" i="9" s="1"/>
  <c r="AD238" i="9"/>
  <c r="Z238" i="9"/>
  <c r="AA238" i="9" s="1"/>
  <c r="X238" i="9"/>
  <c r="T238" i="9"/>
  <c r="U238" i="9" s="1"/>
  <c r="R238" i="9"/>
  <c r="N238" i="9"/>
  <c r="O238" i="9" s="1"/>
  <c r="AJ237" i="9"/>
  <c r="AF237" i="9"/>
  <c r="AG237" i="9" s="1"/>
  <c r="AD237" i="9"/>
  <c r="Z237" i="9"/>
  <c r="AA237" i="9" s="1"/>
  <c r="X237" i="9"/>
  <c r="T237" i="9"/>
  <c r="U237" i="9" s="1"/>
  <c r="R237" i="9"/>
  <c r="N237" i="9"/>
  <c r="O237" i="9" s="1"/>
  <c r="AJ236" i="9"/>
  <c r="AF236" i="9"/>
  <c r="AG236" i="9" s="1"/>
  <c r="AD236" i="9"/>
  <c r="Z236" i="9"/>
  <c r="AA236" i="9" s="1"/>
  <c r="X236" i="9"/>
  <c r="T236" i="9"/>
  <c r="U236" i="9" s="1"/>
  <c r="R236" i="9"/>
  <c r="N236" i="9"/>
  <c r="O236" i="9" s="1"/>
  <c r="AJ235" i="9"/>
  <c r="AF235" i="9"/>
  <c r="AG235" i="9" s="1"/>
  <c r="AD235" i="9"/>
  <c r="Z235" i="9"/>
  <c r="AA235" i="9" s="1"/>
  <c r="X235" i="9"/>
  <c r="T235" i="9"/>
  <c r="U235" i="9" s="1"/>
  <c r="R235" i="9"/>
  <c r="N235" i="9"/>
  <c r="O235" i="9" s="1"/>
  <c r="AJ234" i="9"/>
  <c r="AF234" i="9"/>
  <c r="AG234" i="9" s="1"/>
  <c r="AD234" i="9"/>
  <c r="Z234" i="9"/>
  <c r="AA234" i="9" s="1"/>
  <c r="X234" i="9"/>
  <c r="T234" i="9"/>
  <c r="U234" i="9" s="1"/>
  <c r="R234" i="9"/>
  <c r="N234" i="9"/>
  <c r="O234" i="9" s="1"/>
  <c r="AJ233" i="9"/>
  <c r="AF233" i="9"/>
  <c r="AG233" i="9" s="1"/>
  <c r="AD233" i="9"/>
  <c r="Z233" i="9"/>
  <c r="AA233" i="9" s="1"/>
  <c r="X233" i="9"/>
  <c r="T233" i="9"/>
  <c r="U233" i="9" s="1"/>
  <c r="R233" i="9"/>
  <c r="N233" i="9"/>
  <c r="O233" i="9" s="1"/>
  <c r="AJ232" i="9"/>
  <c r="AF232" i="9"/>
  <c r="AG232" i="9" s="1"/>
  <c r="AD232" i="9"/>
  <c r="Z232" i="9"/>
  <c r="AA232" i="9" s="1"/>
  <c r="X232" i="9"/>
  <c r="T232" i="9"/>
  <c r="U232" i="9" s="1"/>
  <c r="R232" i="9"/>
  <c r="N232" i="9"/>
  <c r="O232" i="9" s="1"/>
  <c r="AJ231" i="9"/>
  <c r="AF231" i="9"/>
  <c r="AG231" i="9" s="1"/>
  <c r="AD231" i="9"/>
  <c r="Z231" i="9"/>
  <c r="AA231" i="9" s="1"/>
  <c r="X231" i="9"/>
  <c r="T231" i="9"/>
  <c r="U231" i="9" s="1"/>
  <c r="R231" i="9"/>
  <c r="N231" i="9"/>
  <c r="O231" i="9" s="1"/>
  <c r="AJ230" i="9"/>
  <c r="AF230" i="9"/>
  <c r="AG230" i="9" s="1"/>
  <c r="AD230" i="9"/>
  <c r="Z230" i="9"/>
  <c r="AA230" i="9" s="1"/>
  <c r="X230" i="9"/>
  <c r="T230" i="9"/>
  <c r="U230" i="9" s="1"/>
  <c r="R230" i="9"/>
  <c r="N230" i="9"/>
  <c r="O230" i="9" s="1"/>
  <c r="AJ228" i="9"/>
  <c r="AF228" i="9"/>
  <c r="AG228" i="9" s="1"/>
  <c r="AD228" i="9"/>
  <c r="Z228" i="9"/>
  <c r="AA228" i="9" s="1"/>
  <c r="X228" i="9"/>
  <c r="T228" i="9"/>
  <c r="U228" i="9" s="1"/>
  <c r="R228" i="9"/>
  <c r="N228" i="9"/>
  <c r="O228" i="9" s="1"/>
  <c r="AJ227" i="9"/>
  <c r="AF227" i="9"/>
  <c r="AG227" i="9" s="1"/>
  <c r="AD227" i="9"/>
  <c r="Z227" i="9"/>
  <c r="AA227" i="9" s="1"/>
  <c r="X227" i="9"/>
  <c r="T227" i="9"/>
  <c r="U227" i="9" s="1"/>
  <c r="R227" i="9"/>
  <c r="N227" i="9"/>
  <c r="O227" i="9" s="1"/>
  <c r="AJ226" i="9"/>
  <c r="AF226" i="9"/>
  <c r="AG226" i="9" s="1"/>
  <c r="AD226" i="9"/>
  <c r="Z226" i="9"/>
  <c r="AA226" i="9" s="1"/>
  <c r="X226" i="9"/>
  <c r="T226" i="9"/>
  <c r="U226" i="9" s="1"/>
  <c r="R226" i="9"/>
  <c r="N226" i="9"/>
  <c r="O226" i="9" s="1"/>
  <c r="AJ225" i="9"/>
  <c r="AF225" i="9"/>
  <c r="AG225" i="9" s="1"/>
  <c r="AD225" i="9"/>
  <c r="Z225" i="9"/>
  <c r="AA225" i="9" s="1"/>
  <c r="X225" i="9"/>
  <c r="T225" i="9"/>
  <c r="U225" i="9" s="1"/>
  <c r="R225" i="9"/>
  <c r="N225" i="9"/>
  <c r="O225" i="9" s="1"/>
  <c r="AJ224" i="9"/>
  <c r="AF224" i="9"/>
  <c r="AG224" i="9" s="1"/>
  <c r="AD224" i="9"/>
  <c r="Z224" i="9"/>
  <c r="AA224" i="9" s="1"/>
  <c r="X224" i="9"/>
  <c r="T224" i="9"/>
  <c r="U224" i="9" s="1"/>
  <c r="R224" i="9"/>
  <c r="N224" i="9"/>
  <c r="O224" i="9" s="1"/>
  <c r="AJ223" i="9"/>
  <c r="AF223" i="9"/>
  <c r="AG223" i="9" s="1"/>
  <c r="AD223" i="9"/>
  <c r="Z223" i="9"/>
  <c r="AA223" i="9" s="1"/>
  <c r="X223" i="9"/>
  <c r="T223" i="9"/>
  <c r="U223" i="9" s="1"/>
  <c r="R223" i="9"/>
  <c r="N223" i="9"/>
  <c r="O223" i="9" s="1"/>
  <c r="AJ222" i="9"/>
  <c r="AF222" i="9"/>
  <c r="AG222" i="9" s="1"/>
  <c r="AD222" i="9"/>
  <c r="Z222" i="9"/>
  <c r="AA222" i="9" s="1"/>
  <c r="X222" i="9"/>
  <c r="T222" i="9"/>
  <c r="U222" i="9" s="1"/>
  <c r="R222" i="9"/>
  <c r="N222" i="9"/>
  <c r="O222" i="9" s="1"/>
  <c r="AJ221" i="9"/>
  <c r="AF221" i="9"/>
  <c r="AG221" i="9" s="1"/>
  <c r="AD221" i="9"/>
  <c r="Z221" i="9"/>
  <c r="AA221" i="9" s="1"/>
  <c r="X221" i="9"/>
  <c r="T221" i="9"/>
  <c r="U221" i="9" s="1"/>
  <c r="R221" i="9"/>
  <c r="N221" i="9"/>
  <c r="O221" i="9" s="1"/>
  <c r="AJ220" i="9"/>
  <c r="AF220" i="9"/>
  <c r="AG220" i="9" s="1"/>
  <c r="AD220" i="9"/>
  <c r="Z220" i="9"/>
  <c r="AA220" i="9" s="1"/>
  <c r="X220" i="9"/>
  <c r="T220" i="9"/>
  <c r="U220" i="9" s="1"/>
  <c r="R220" i="9"/>
  <c r="N220" i="9"/>
  <c r="O220" i="9" s="1"/>
  <c r="AJ219" i="9"/>
  <c r="AF219" i="9"/>
  <c r="AG219" i="9" s="1"/>
  <c r="AD219" i="9"/>
  <c r="Z219" i="9"/>
  <c r="AA219" i="9" s="1"/>
  <c r="X219" i="9"/>
  <c r="T219" i="9"/>
  <c r="U219" i="9" s="1"/>
  <c r="R219" i="9"/>
  <c r="N219" i="9"/>
  <c r="O219" i="9" s="1"/>
  <c r="AJ218" i="9"/>
  <c r="AF218" i="9"/>
  <c r="AG218" i="9" s="1"/>
  <c r="AD218" i="9"/>
  <c r="Z218" i="9"/>
  <c r="AA218" i="9" s="1"/>
  <c r="X218" i="9"/>
  <c r="T218" i="9"/>
  <c r="U218" i="9" s="1"/>
  <c r="R218" i="9"/>
  <c r="N218" i="9"/>
  <c r="O218" i="9" s="1"/>
  <c r="AJ217" i="9"/>
  <c r="AF217" i="9"/>
  <c r="AG217" i="9" s="1"/>
  <c r="AD217" i="9"/>
  <c r="Z217" i="9"/>
  <c r="AA217" i="9" s="1"/>
  <c r="X217" i="9"/>
  <c r="T217" i="9"/>
  <c r="U217" i="9" s="1"/>
  <c r="R217" i="9"/>
  <c r="N217" i="9"/>
  <c r="O217" i="9" s="1"/>
  <c r="AJ216" i="9"/>
  <c r="AF216" i="9"/>
  <c r="AG216" i="9" s="1"/>
  <c r="AD216" i="9"/>
  <c r="Z216" i="9"/>
  <c r="AA216" i="9" s="1"/>
  <c r="X216" i="9"/>
  <c r="T216" i="9"/>
  <c r="U216" i="9" s="1"/>
  <c r="R216" i="9"/>
  <c r="N216" i="9"/>
  <c r="O216" i="9" s="1"/>
  <c r="AJ215" i="9"/>
  <c r="AF215" i="9"/>
  <c r="AG215" i="9" s="1"/>
  <c r="AD215" i="9"/>
  <c r="Z215" i="9"/>
  <c r="AA215" i="9" s="1"/>
  <c r="X215" i="9"/>
  <c r="T215" i="9"/>
  <c r="U215" i="9" s="1"/>
  <c r="R215" i="9"/>
  <c r="N215" i="9"/>
  <c r="O215" i="9" s="1"/>
  <c r="AJ214" i="9"/>
  <c r="AF214" i="9"/>
  <c r="AG214" i="9" s="1"/>
  <c r="AD214" i="9"/>
  <c r="Z214" i="9"/>
  <c r="AA214" i="9" s="1"/>
  <c r="X214" i="9"/>
  <c r="T214" i="9"/>
  <c r="U214" i="9" s="1"/>
  <c r="R214" i="9"/>
  <c r="N214" i="9"/>
  <c r="O214" i="9" s="1"/>
  <c r="AJ213" i="9"/>
  <c r="AF213" i="9"/>
  <c r="AG213" i="9" s="1"/>
  <c r="AD213" i="9"/>
  <c r="Z213" i="9"/>
  <c r="AA213" i="9" s="1"/>
  <c r="X213" i="9"/>
  <c r="T213" i="9"/>
  <c r="U213" i="9" s="1"/>
  <c r="R213" i="9"/>
  <c r="N213" i="9"/>
  <c r="O213" i="9" s="1"/>
  <c r="AJ212" i="9"/>
  <c r="AF212" i="9"/>
  <c r="AG212" i="9" s="1"/>
  <c r="AD212" i="9"/>
  <c r="Z212" i="9"/>
  <c r="AA212" i="9" s="1"/>
  <c r="X212" i="9"/>
  <c r="T212" i="9"/>
  <c r="U212" i="9" s="1"/>
  <c r="R212" i="9"/>
  <c r="N212" i="9"/>
  <c r="O212" i="9" s="1"/>
  <c r="AJ211" i="9"/>
  <c r="AF211" i="9"/>
  <c r="AG211" i="9" s="1"/>
  <c r="AD211" i="9"/>
  <c r="Z211" i="9"/>
  <c r="AA211" i="9" s="1"/>
  <c r="X211" i="9"/>
  <c r="T211" i="9"/>
  <c r="U211" i="9" s="1"/>
  <c r="R211" i="9"/>
  <c r="N211" i="9"/>
  <c r="O211" i="9" s="1"/>
  <c r="AJ210" i="9"/>
  <c r="AF210" i="9"/>
  <c r="AG210" i="9" s="1"/>
  <c r="AD210" i="9"/>
  <c r="Z210" i="9"/>
  <c r="AA210" i="9" s="1"/>
  <c r="X210" i="9"/>
  <c r="T210" i="9"/>
  <c r="U210" i="9" s="1"/>
  <c r="R210" i="9"/>
  <c r="N210" i="9"/>
  <c r="O210" i="9" s="1"/>
  <c r="AJ209" i="9"/>
  <c r="AF209" i="9"/>
  <c r="AG209" i="9" s="1"/>
  <c r="AD209" i="9"/>
  <c r="Z209" i="9"/>
  <c r="AA209" i="9" s="1"/>
  <c r="X209" i="9"/>
  <c r="T209" i="9"/>
  <c r="U209" i="9" s="1"/>
  <c r="R209" i="9"/>
  <c r="N209" i="9"/>
  <c r="O209" i="9" s="1"/>
  <c r="AJ208" i="9"/>
  <c r="AF208" i="9"/>
  <c r="AG208" i="9" s="1"/>
  <c r="AD208" i="9"/>
  <c r="Z208" i="9"/>
  <c r="AA208" i="9" s="1"/>
  <c r="X208" i="9"/>
  <c r="T208" i="9"/>
  <c r="U208" i="9" s="1"/>
  <c r="R208" i="9"/>
  <c r="N208" i="9"/>
  <c r="O208" i="9" s="1"/>
  <c r="AJ207" i="9"/>
  <c r="AF207" i="9"/>
  <c r="AG207" i="9" s="1"/>
  <c r="AD207" i="9"/>
  <c r="Z207" i="9"/>
  <c r="AA207" i="9" s="1"/>
  <c r="X207" i="9"/>
  <c r="T207" i="9"/>
  <c r="U207" i="9" s="1"/>
  <c r="R207" i="9"/>
  <c r="N207" i="9"/>
  <c r="O207" i="9" s="1"/>
  <c r="AJ205" i="9"/>
  <c r="AF205" i="9"/>
  <c r="AG205" i="9" s="1"/>
  <c r="AD205" i="9"/>
  <c r="Z205" i="9"/>
  <c r="AA205" i="9" s="1"/>
  <c r="X205" i="9"/>
  <c r="T205" i="9"/>
  <c r="U205" i="9" s="1"/>
  <c r="R205" i="9"/>
  <c r="N205" i="9"/>
  <c r="O205" i="9" s="1"/>
  <c r="AJ204" i="9"/>
  <c r="AF204" i="9"/>
  <c r="AG204" i="9" s="1"/>
  <c r="AD204" i="9"/>
  <c r="Z204" i="9"/>
  <c r="AA204" i="9" s="1"/>
  <c r="X204" i="9"/>
  <c r="T204" i="9"/>
  <c r="U204" i="9" s="1"/>
  <c r="R204" i="9"/>
  <c r="N204" i="9"/>
  <c r="O204" i="9" s="1"/>
  <c r="AJ203" i="9"/>
  <c r="AF203" i="9"/>
  <c r="AG203" i="9" s="1"/>
  <c r="AD203" i="9"/>
  <c r="Z203" i="9"/>
  <c r="AA203" i="9" s="1"/>
  <c r="X203" i="9"/>
  <c r="T203" i="9"/>
  <c r="U203" i="9" s="1"/>
  <c r="R203" i="9"/>
  <c r="N203" i="9"/>
  <c r="O203" i="9" s="1"/>
  <c r="AJ202" i="9"/>
  <c r="AF202" i="9"/>
  <c r="AG202" i="9" s="1"/>
  <c r="AD202" i="9"/>
  <c r="Z202" i="9"/>
  <c r="AA202" i="9" s="1"/>
  <c r="X202" i="9"/>
  <c r="T202" i="9"/>
  <c r="U202" i="9" s="1"/>
  <c r="R202" i="9"/>
  <c r="N202" i="9"/>
  <c r="O202" i="9" s="1"/>
  <c r="AJ201" i="9"/>
  <c r="AF201" i="9"/>
  <c r="AG201" i="9" s="1"/>
  <c r="AD201" i="9"/>
  <c r="Z201" i="9"/>
  <c r="AA201" i="9" s="1"/>
  <c r="X201" i="9"/>
  <c r="T201" i="9"/>
  <c r="U201" i="9" s="1"/>
  <c r="R201" i="9"/>
  <c r="N201" i="9"/>
  <c r="O201" i="9" s="1"/>
  <c r="AJ199" i="9"/>
  <c r="AF199" i="9"/>
  <c r="AG199" i="9" s="1"/>
  <c r="AD199" i="9"/>
  <c r="Z199" i="9"/>
  <c r="AA199" i="9" s="1"/>
  <c r="X199" i="9"/>
  <c r="T199" i="9"/>
  <c r="U199" i="9" s="1"/>
  <c r="R199" i="9"/>
  <c r="N199" i="9"/>
  <c r="O199" i="9" s="1"/>
  <c r="AJ198" i="9"/>
  <c r="AF198" i="9"/>
  <c r="AG198" i="9" s="1"/>
  <c r="AD198" i="9"/>
  <c r="Z198" i="9"/>
  <c r="AA198" i="9" s="1"/>
  <c r="X198" i="9"/>
  <c r="T198" i="9"/>
  <c r="U198" i="9" s="1"/>
  <c r="R198" i="9"/>
  <c r="N198" i="9"/>
  <c r="O198" i="9" s="1"/>
  <c r="AJ197" i="9"/>
  <c r="AF197" i="9"/>
  <c r="AG197" i="9" s="1"/>
  <c r="AD197" i="9"/>
  <c r="Z197" i="9"/>
  <c r="AA197" i="9" s="1"/>
  <c r="X197" i="9"/>
  <c r="T197" i="9"/>
  <c r="U197" i="9" s="1"/>
  <c r="R197" i="9"/>
  <c r="N197" i="9"/>
  <c r="O197" i="9" s="1"/>
  <c r="AJ196" i="9"/>
  <c r="AF196" i="9"/>
  <c r="AG196" i="9" s="1"/>
  <c r="AD196" i="9"/>
  <c r="Z196" i="9"/>
  <c r="AA196" i="9" s="1"/>
  <c r="X196" i="9"/>
  <c r="T196" i="9"/>
  <c r="U196" i="9" s="1"/>
  <c r="R196" i="9"/>
  <c r="N196" i="9"/>
  <c r="O196" i="9" s="1"/>
  <c r="AJ195" i="9"/>
  <c r="AF195" i="9"/>
  <c r="AG195" i="9" s="1"/>
  <c r="AD195" i="9"/>
  <c r="Z195" i="9"/>
  <c r="AA195" i="9" s="1"/>
  <c r="X195" i="9"/>
  <c r="T195" i="9"/>
  <c r="U195" i="9" s="1"/>
  <c r="R195" i="9"/>
  <c r="N195" i="9"/>
  <c r="O195" i="9" s="1"/>
  <c r="AJ194" i="9"/>
  <c r="AF194" i="9"/>
  <c r="AG194" i="9" s="1"/>
  <c r="AD194" i="9"/>
  <c r="Z194" i="9"/>
  <c r="AA194" i="9" s="1"/>
  <c r="X194" i="9"/>
  <c r="T194" i="9"/>
  <c r="U194" i="9" s="1"/>
  <c r="R194" i="9"/>
  <c r="N194" i="9"/>
  <c r="O194" i="9" s="1"/>
  <c r="AJ193" i="9"/>
  <c r="AF193" i="9"/>
  <c r="AG193" i="9" s="1"/>
  <c r="AD193" i="9"/>
  <c r="Z193" i="9"/>
  <c r="AA193" i="9" s="1"/>
  <c r="X193" i="9"/>
  <c r="T193" i="9"/>
  <c r="U193" i="9" s="1"/>
  <c r="R193" i="9"/>
  <c r="N193" i="9"/>
  <c r="O193" i="9" s="1"/>
  <c r="AJ192" i="9"/>
  <c r="AF192" i="9"/>
  <c r="AG192" i="9" s="1"/>
  <c r="AD192" i="9"/>
  <c r="Z192" i="9"/>
  <c r="AA192" i="9" s="1"/>
  <c r="X192" i="9"/>
  <c r="T192" i="9"/>
  <c r="U192" i="9" s="1"/>
  <c r="R192" i="9"/>
  <c r="N192" i="9"/>
  <c r="O192" i="9" s="1"/>
  <c r="AJ191" i="9"/>
  <c r="AF191" i="9"/>
  <c r="AG191" i="9" s="1"/>
  <c r="AD191" i="9"/>
  <c r="Z191" i="9"/>
  <c r="AA191" i="9" s="1"/>
  <c r="X191" i="9"/>
  <c r="T191" i="9"/>
  <c r="U191" i="9" s="1"/>
  <c r="R191" i="9"/>
  <c r="N191" i="9"/>
  <c r="O191" i="9" s="1"/>
  <c r="AJ190" i="9"/>
  <c r="AF190" i="9"/>
  <c r="AG190" i="9" s="1"/>
  <c r="AD190" i="9"/>
  <c r="Z190" i="9"/>
  <c r="AA190" i="9" s="1"/>
  <c r="X190" i="9"/>
  <c r="T190" i="9"/>
  <c r="U190" i="9" s="1"/>
  <c r="R190" i="9"/>
  <c r="N190" i="9"/>
  <c r="O190" i="9" s="1"/>
  <c r="AJ189" i="9"/>
  <c r="AF189" i="9"/>
  <c r="AG189" i="9" s="1"/>
  <c r="AD189" i="9"/>
  <c r="Z189" i="9"/>
  <c r="AA189" i="9" s="1"/>
  <c r="X189" i="9"/>
  <c r="T189" i="9"/>
  <c r="U189" i="9" s="1"/>
  <c r="R189" i="9"/>
  <c r="N189" i="9"/>
  <c r="O189" i="9" s="1"/>
  <c r="AJ188" i="9"/>
  <c r="AF188" i="9"/>
  <c r="AG188" i="9" s="1"/>
  <c r="AD188" i="9"/>
  <c r="Z188" i="9"/>
  <c r="AA188" i="9" s="1"/>
  <c r="X188" i="9"/>
  <c r="T188" i="9"/>
  <c r="U188" i="9" s="1"/>
  <c r="R188" i="9"/>
  <c r="N188" i="9"/>
  <c r="O188" i="9" s="1"/>
  <c r="AJ187" i="9"/>
  <c r="AF187" i="9"/>
  <c r="AG187" i="9" s="1"/>
  <c r="AD187" i="9"/>
  <c r="Z187" i="9"/>
  <c r="AA187" i="9" s="1"/>
  <c r="X187" i="9"/>
  <c r="T187" i="9"/>
  <c r="U187" i="9" s="1"/>
  <c r="R187" i="9"/>
  <c r="N187" i="9"/>
  <c r="O187" i="9" s="1"/>
  <c r="AJ186" i="9"/>
  <c r="AF186" i="9"/>
  <c r="AG186" i="9" s="1"/>
  <c r="AD186" i="9"/>
  <c r="Z186" i="9"/>
  <c r="AA186" i="9" s="1"/>
  <c r="X186" i="9"/>
  <c r="T186" i="9"/>
  <c r="U186" i="9" s="1"/>
  <c r="R186" i="9"/>
  <c r="N186" i="9"/>
  <c r="O186" i="9" s="1"/>
  <c r="AJ185" i="9"/>
  <c r="AF185" i="9"/>
  <c r="AG185" i="9" s="1"/>
  <c r="AD185" i="9"/>
  <c r="Z185" i="9"/>
  <c r="AA185" i="9" s="1"/>
  <c r="X185" i="9"/>
  <c r="T185" i="9"/>
  <c r="U185" i="9" s="1"/>
  <c r="R185" i="9"/>
  <c r="N185" i="9"/>
  <c r="O185" i="9" s="1"/>
  <c r="AJ184" i="9"/>
  <c r="AF184" i="9"/>
  <c r="AG184" i="9" s="1"/>
  <c r="AD184" i="9"/>
  <c r="Z184" i="9"/>
  <c r="AA184" i="9" s="1"/>
  <c r="X184" i="9"/>
  <c r="T184" i="9"/>
  <c r="U184" i="9" s="1"/>
  <c r="R184" i="9"/>
  <c r="N184" i="9"/>
  <c r="O184" i="9" s="1"/>
  <c r="AJ183" i="9"/>
  <c r="AF183" i="9"/>
  <c r="AG183" i="9" s="1"/>
  <c r="AD183" i="9"/>
  <c r="Z183" i="9"/>
  <c r="AA183" i="9" s="1"/>
  <c r="X183" i="9"/>
  <c r="T183" i="9"/>
  <c r="U183" i="9" s="1"/>
  <c r="R183" i="9"/>
  <c r="N183" i="9"/>
  <c r="O183" i="9" s="1"/>
  <c r="AJ182" i="9"/>
  <c r="AF182" i="9"/>
  <c r="AG182" i="9" s="1"/>
  <c r="AD182" i="9"/>
  <c r="Z182" i="9"/>
  <c r="AA182" i="9" s="1"/>
  <c r="X182" i="9"/>
  <c r="T182" i="9"/>
  <c r="U182" i="9" s="1"/>
  <c r="R182" i="9"/>
  <c r="N182" i="9"/>
  <c r="O182" i="9" s="1"/>
  <c r="AJ181" i="9"/>
  <c r="AF181" i="9"/>
  <c r="AG181" i="9" s="1"/>
  <c r="AD181" i="9"/>
  <c r="Z181" i="9"/>
  <c r="AA181" i="9" s="1"/>
  <c r="X181" i="9"/>
  <c r="T181" i="9"/>
  <c r="U181" i="9" s="1"/>
  <c r="R181" i="9"/>
  <c r="N181" i="9"/>
  <c r="O181" i="9" s="1"/>
  <c r="AJ180" i="9"/>
  <c r="AF180" i="9"/>
  <c r="AG180" i="9" s="1"/>
  <c r="AD180" i="9"/>
  <c r="Z180" i="9"/>
  <c r="AA180" i="9" s="1"/>
  <c r="X180" i="9"/>
  <c r="T180" i="9"/>
  <c r="U180" i="9" s="1"/>
  <c r="R180" i="9"/>
  <c r="N180" i="9"/>
  <c r="O180" i="9" s="1"/>
  <c r="AJ179" i="9"/>
  <c r="AF179" i="9"/>
  <c r="AG179" i="9" s="1"/>
  <c r="AD179" i="9"/>
  <c r="Z179" i="9"/>
  <c r="AA179" i="9" s="1"/>
  <c r="X179" i="9"/>
  <c r="T179" i="9"/>
  <c r="U179" i="9" s="1"/>
  <c r="R179" i="9"/>
  <c r="N179" i="9"/>
  <c r="O179" i="9" s="1"/>
  <c r="AJ178" i="9"/>
  <c r="AF178" i="9"/>
  <c r="AG178" i="9" s="1"/>
  <c r="AD178" i="9"/>
  <c r="Z178" i="9"/>
  <c r="AA178" i="9" s="1"/>
  <c r="X178" i="9"/>
  <c r="T178" i="9"/>
  <c r="U178" i="9" s="1"/>
  <c r="R178" i="9"/>
  <c r="N178" i="9"/>
  <c r="O178" i="9" s="1"/>
  <c r="AJ177" i="9"/>
  <c r="AF177" i="9"/>
  <c r="AG177" i="9" s="1"/>
  <c r="AD177" i="9"/>
  <c r="Z177" i="9"/>
  <c r="AA177" i="9" s="1"/>
  <c r="X177" i="9"/>
  <c r="T177" i="9"/>
  <c r="U177" i="9" s="1"/>
  <c r="R177" i="9"/>
  <c r="N177" i="9"/>
  <c r="O177" i="9" s="1"/>
  <c r="AJ176" i="9"/>
  <c r="AF176" i="9"/>
  <c r="AG176" i="9" s="1"/>
  <c r="AD176" i="9"/>
  <c r="Z176" i="9"/>
  <c r="AA176" i="9" s="1"/>
  <c r="X176" i="9"/>
  <c r="T176" i="9"/>
  <c r="U176" i="9" s="1"/>
  <c r="R176" i="9"/>
  <c r="N176" i="9"/>
  <c r="O176" i="9" s="1"/>
  <c r="AJ175" i="9"/>
  <c r="AF175" i="9"/>
  <c r="AG175" i="9" s="1"/>
  <c r="AD175" i="9"/>
  <c r="Z175" i="9"/>
  <c r="AA175" i="9" s="1"/>
  <c r="X175" i="9"/>
  <c r="T175" i="9"/>
  <c r="U175" i="9" s="1"/>
  <c r="R175" i="9"/>
  <c r="N175" i="9"/>
  <c r="O175" i="9" s="1"/>
  <c r="AJ174" i="9"/>
  <c r="AF174" i="9"/>
  <c r="AG174" i="9" s="1"/>
  <c r="AD174" i="9"/>
  <c r="Z174" i="9"/>
  <c r="AA174" i="9" s="1"/>
  <c r="X174" i="9"/>
  <c r="T174" i="9"/>
  <c r="U174" i="9" s="1"/>
  <c r="R174" i="9"/>
  <c r="N174" i="9"/>
  <c r="O174" i="9" s="1"/>
  <c r="AJ173" i="9"/>
  <c r="AF173" i="9"/>
  <c r="AG173" i="9" s="1"/>
  <c r="AD173" i="9"/>
  <c r="Z173" i="9"/>
  <c r="AA173" i="9" s="1"/>
  <c r="X173" i="9"/>
  <c r="T173" i="9"/>
  <c r="U173" i="9" s="1"/>
  <c r="R173" i="9"/>
  <c r="N173" i="9"/>
  <c r="O173" i="9" s="1"/>
  <c r="AJ172" i="9"/>
  <c r="AF172" i="9"/>
  <c r="AG172" i="9" s="1"/>
  <c r="AD172" i="9"/>
  <c r="Z172" i="9"/>
  <c r="AA172" i="9" s="1"/>
  <c r="X172" i="9"/>
  <c r="T172" i="9"/>
  <c r="U172" i="9" s="1"/>
  <c r="R172" i="9"/>
  <c r="N172" i="9"/>
  <c r="O172" i="9" s="1"/>
  <c r="AJ171" i="9"/>
  <c r="AF171" i="9"/>
  <c r="AG171" i="9" s="1"/>
  <c r="AD171" i="9"/>
  <c r="Z171" i="9"/>
  <c r="AA171" i="9" s="1"/>
  <c r="X171" i="9"/>
  <c r="T171" i="9"/>
  <c r="U171" i="9" s="1"/>
  <c r="R171" i="9"/>
  <c r="N171" i="9"/>
  <c r="O171" i="9" s="1"/>
  <c r="AJ170" i="9"/>
  <c r="AF170" i="9"/>
  <c r="AG170" i="9" s="1"/>
  <c r="AD170" i="9"/>
  <c r="Z170" i="9"/>
  <c r="AA170" i="9" s="1"/>
  <c r="X170" i="9"/>
  <c r="T170" i="9"/>
  <c r="U170" i="9" s="1"/>
  <c r="R170" i="9"/>
  <c r="N170" i="9"/>
  <c r="O170" i="9" s="1"/>
  <c r="AJ169" i="9"/>
  <c r="AF169" i="9"/>
  <c r="AG169" i="9" s="1"/>
  <c r="AD169" i="9"/>
  <c r="Z169" i="9"/>
  <c r="AA169" i="9" s="1"/>
  <c r="X169" i="9"/>
  <c r="T169" i="9"/>
  <c r="U169" i="9" s="1"/>
  <c r="R169" i="9"/>
  <c r="N169" i="9"/>
  <c r="O169" i="9" s="1"/>
  <c r="AJ168" i="9"/>
  <c r="AF168" i="9"/>
  <c r="AG168" i="9" s="1"/>
  <c r="AD168" i="9"/>
  <c r="Z168" i="9"/>
  <c r="AA168" i="9" s="1"/>
  <c r="X168" i="9"/>
  <c r="T168" i="9"/>
  <c r="U168" i="9" s="1"/>
  <c r="R168" i="9"/>
  <c r="N168" i="9"/>
  <c r="O168" i="9" s="1"/>
  <c r="AJ167" i="9"/>
  <c r="AF167" i="9"/>
  <c r="AG167" i="9" s="1"/>
  <c r="AD167" i="9"/>
  <c r="Z167" i="9"/>
  <c r="AA167" i="9" s="1"/>
  <c r="X167" i="9"/>
  <c r="T167" i="9"/>
  <c r="U167" i="9" s="1"/>
  <c r="R167" i="9"/>
  <c r="N167" i="9"/>
  <c r="O167" i="9" s="1"/>
  <c r="AJ166" i="9"/>
  <c r="AF166" i="9"/>
  <c r="AG166" i="9" s="1"/>
  <c r="AD166" i="9"/>
  <c r="Z166" i="9"/>
  <c r="AA166" i="9" s="1"/>
  <c r="X166" i="9"/>
  <c r="T166" i="9"/>
  <c r="U166" i="9" s="1"/>
  <c r="R166" i="9"/>
  <c r="N166" i="9"/>
  <c r="O166" i="9" s="1"/>
  <c r="AJ165" i="9"/>
  <c r="AF165" i="9"/>
  <c r="AG165" i="9" s="1"/>
  <c r="AD165" i="9"/>
  <c r="Z165" i="9"/>
  <c r="AA165" i="9" s="1"/>
  <c r="X165" i="9"/>
  <c r="T165" i="9"/>
  <c r="U165" i="9" s="1"/>
  <c r="R165" i="9"/>
  <c r="N165" i="9"/>
  <c r="O165" i="9" s="1"/>
  <c r="AJ164" i="9"/>
  <c r="AF164" i="9"/>
  <c r="AG164" i="9" s="1"/>
  <c r="AD164" i="9"/>
  <c r="Z164" i="9"/>
  <c r="AA164" i="9" s="1"/>
  <c r="X164" i="9"/>
  <c r="T164" i="9"/>
  <c r="U164" i="9" s="1"/>
  <c r="R164" i="9"/>
  <c r="N164" i="9"/>
  <c r="O164" i="9" s="1"/>
  <c r="AJ163" i="9"/>
  <c r="AF163" i="9"/>
  <c r="AG163" i="9" s="1"/>
  <c r="AD163" i="9"/>
  <c r="Z163" i="9"/>
  <c r="AA163" i="9" s="1"/>
  <c r="X163" i="9"/>
  <c r="T163" i="9"/>
  <c r="U163" i="9" s="1"/>
  <c r="R163" i="9"/>
  <c r="N163" i="9"/>
  <c r="O163" i="9" s="1"/>
  <c r="AJ162" i="9"/>
  <c r="AF162" i="9"/>
  <c r="AG162" i="9" s="1"/>
  <c r="AD162" i="9"/>
  <c r="Z162" i="9"/>
  <c r="AA162" i="9" s="1"/>
  <c r="X162" i="9"/>
  <c r="T162" i="9"/>
  <c r="U162" i="9" s="1"/>
  <c r="R162" i="9"/>
  <c r="N162" i="9"/>
  <c r="O162" i="9" s="1"/>
  <c r="AJ161" i="9"/>
  <c r="AF161" i="9"/>
  <c r="AG161" i="9" s="1"/>
  <c r="AD161" i="9"/>
  <c r="Z161" i="9"/>
  <c r="AA161" i="9" s="1"/>
  <c r="X161" i="9"/>
  <c r="T161" i="9"/>
  <c r="U161" i="9" s="1"/>
  <c r="R161" i="9"/>
  <c r="N161" i="9"/>
  <c r="O161" i="9" s="1"/>
  <c r="AJ160" i="9"/>
  <c r="AF160" i="9"/>
  <c r="AG160" i="9" s="1"/>
  <c r="AD160" i="9"/>
  <c r="Z160" i="9"/>
  <c r="AA160" i="9" s="1"/>
  <c r="X160" i="9"/>
  <c r="T160" i="9"/>
  <c r="U160" i="9" s="1"/>
  <c r="R160" i="9"/>
  <c r="N160" i="9"/>
  <c r="O160" i="9" s="1"/>
  <c r="AJ159" i="9"/>
  <c r="AF159" i="9"/>
  <c r="AG159" i="9" s="1"/>
  <c r="AD159" i="9"/>
  <c r="Z159" i="9"/>
  <c r="AA159" i="9" s="1"/>
  <c r="X159" i="9"/>
  <c r="T159" i="9"/>
  <c r="U159" i="9" s="1"/>
  <c r="R159" i="9"/>
  <c r="N159" i="9"/>
  <c r="O159" i="9" s="1"/>
  <c r="AJ158" i="9"/>
  <c r="AF158" i="9"/>
  <c r="AG158" i="9" s="1"/>
  <c r="AD158" i="9"/>
  <c r="Z158" i="9"/>
  <c r="AA158" i="9" s="1"/>
  <c r="X158" i="9"/>
  <c r="T158" i="9"/>
  <c r="U158" i="9" s="1"/>
  <c r="R158" i="9"/>
  <c r="N158" i="9"/>
  <c r="O158" i="9" s="1"/>
  <c r="AJ157" i="9"/>
  <c r="AF157" i="9"/>
  <c r="AG157" i="9" s="1"/>
  <c r="AD157" i="9"/>
  <c r="Z157" i="9"/>
  <c r="AA157" i="9" s="1"/>
  <c r="X157" i="9"/>
  <c r="T157" i="9"/>
  <c r="U157" i="9" s="1"/>
  <c r="R157" i="9"/>
  <c r="N157" i="9"/>
  <c r="O157" i="9" s="1"/>
  <c r="AJ156" i="9"/>
  <c r="AF156" i="9"/>
  <c r="AG156" i="9" s="1"/>
  <c r="AD156" i="9"/>
  <c r="Z156" i="9"/>
  <c r="AA156" i="9" s="1"/>
  <c r="X156" i="9"/>
  <c r="T156" i="9"/>
  <c r="U156" i="9" s="1"/>
  <c r="R156" i="9"/>
  <c r="N156" i="9"/>
  <c r="O156" i="9" s="1"/>
  <c r="AJ155" i="9"/>
  <c r="AF155" i="9"/>
  <c r="AG155" i="9" s="1"/>
  <c r="AD155" i="9"/>
  <c r="Z155" i="9"/>
  <c r="AA155" i="9" s="1"/>
  <c r="X155" i="9"/>
  <c r="T155" i="9"/>
  <c r="U155" i="9" s="1"/>
  <c r="R155" i="9"/>
  <c r="N155" i="9"/>
  <c r="O155" i="9" s="1"/>
  <c r="AJ154" i="9"/>
  <c r="AF154" i="9"/>
  <c r="AG154" i="9" s="1"/>
  <c r="AD154" i="9"/>
  <c r="Z154" i="9"/>
  <c r="AA154" i="9" s="1"/>
  <c r="X154" i="9"/>
  <c r="T154" i="9"/>
  <c r="U154" i="9" s="1"/>
  <c r="R154" i="9"/>
  <c r="N154" i="9"/>
  <c r="O154" i="9" s="1"/>
  <c r="AJ153" i="9"/>
  <c r="AF153" i="9"/>
  <c r="AG153" i="9" s="1"/>
  <c r="AD153" i="9"/>
  <c r="Z153" i="9"/>
  <c r="AA153" i="9" s="1"/>
  <c r="X153" i="9"/>
  <c r="T153" i="9"/>
  <c r="U153" i="9" s="1"/>
  <c r="R153" i="9"/>
  <c r="N153" i="9"/>
  <c r="O153" i="9" s="1"/>
  <c r="AJ152" i="9"/>
  <c r="AF152" i="9"/>
  <c r="AG152" i="9" s="1"/>
  <c r="AD152" i="9"/>
  <c r="Z152" i="9"/>
  <c r="AA152" i="9" s="1"/>
  <c r="X152" i="9"/>
  <c r="T152" i="9"/>
  <c r="U152" i="9" s="1"/>
  <c r="R152" i="9"/>
  <c r="N152" i="9"/>
  <c r="O152" i="9" s="1"/>
  <c r="AJ151" i="9"/>
  <c r="AF151" i="9"/>
  <c r="AG151" i="9" s="1"/>
  <c r="AD151" i="9"/>
  <c r="Z151" i="9"/>
  <c r="AA151" i="9" s="1"/>
  <c r="X151" i="9"/>
  <c r="T151" i="9"/>
  <c r="U151" i="9" s="1"/>
  <c r="R151" i="9"/>
  <c r="N151" i="9"/>
  <c r="O151" i="9" s="1"/>
  <c r="AJ150" i="9"/>
  <c r="AF150" i="9"/>
  <c r="AG150" i="9" s="1"/>
  <c r="AD150" i="9"/>
  <c r="Z150" i="9"/>
  <c r="AA150" i="9" s="1"/>
  <c r="X150" i="9"/>
  <c r="T150" i="9"/>
  <c r="U150" i="9" s="1"/>
  <c r="R150" i="9"/>
  <c r="N150" i="9"/>
  <c r="O150" i="9" s="1"/>
  <c r="AJ149" i="9"/>
  <c r="AF149" i="9"/>
  <c r="AG149" i="9" s="1"/>
  <c r="AD149" i="9"/>
  <c r="Z149" i="9"/>
  <c r="AA149" i="9" s="1"/>
  <c r="X149" i="9"/>
  <c r="T149" i="9"/>
  <c r="U149" i="9" s="1"/>
  <c r="R149" i="9"/>
  <c r="N149" i="9"/>
  <c r="O149" i="9" s="1"/>
  <c r="AJ148" i="9"/>
  <c r="AF148" i="9"/>
  <c r="AG148" i="9" s="1"/>
  <c r="AD148" i="9"/>
  <c r="Z148" i="9"/>
  <c r="AA148" i="9" s="1"/>
  <c r="X148" i="9"/>
  <c r="T148" i="9"/>
  <c r="U148" i="9" s="1"/>
  <c r="R148" i="9"/>
  <c r="N148" i="9"/>
  <c r="O148" i="9" s="1"/>
  <c r="AJ147" i="9"/>
  <c r="AF147" i="9"/>
  <c r="AG147" i="9" s="1"/>
  <c r="AD147" i="9"/>
  <c r="Z147" i="9"/>
  <c r="AA147" i="9" s="1"/>
  <c r="X147" i="9"/>
  <c r="T147" i="9"/>
  <c r="U147" i="9" s="1"/>
  <c r="R147" i="9"/>
  <c r="N147" i="9"/>
  <c r="O147" i="9" s="1"/>
  <c r="AJ146" i="9"/>
  <c r="AF146" i="9"/>
  <c r="AG146" i="9" s="1"/>
  <c r="AD146" i="9"/>
  <c r="Z146" i="9"/>
  <c r="AA146" i="9" s="1"/>
  <c r="X146" i="9"/>
  <c r="T146" i="9"/>
  <c r="U146" i="9" s="1"/>
  <c r="R146" i="9"/>
  <c r="N146" i="9"/>
  <c r="O146" i="9" s="1"/>
  <c r="AJ145" i="9"/>
  <c r="AF145" i="9"/>
  <c r="AG145" i="9" s="1"/>
  <c r="AD145" i="9"/>
  <c r="Z145" i="9"/>
  <c r="AA145" i="9" s="1"/>
  <c r="X145" i="9"/>
  <c r="T145" i="9"/>
  <c r="U145" i="9" s="1"/>
  <c r="R145" i="9"/>
  <c r="N145" i="9"/>
  <c r="O145" i="9" s="1"/>
  <c r="AJ144" i="9"/>
  <c r="AF144" i="9"/>
  <c r="AG144" i="9" s="1"/>
  <c r="AD144" i="9"/>
  <c r="Z144" i="9"/>
  <c r="AA144" i="9" s="1"/>
  <c r="X144" i="9"/>
  <c r="T144" i="9"/>
  <c r="U144" i="9" s="1"/>
  <c r="R144" i="9"/>
  <c r="N144" i="9"/>
  <c r="O144" i="9" s="1"/>
  <c r="AJ143" i="9"/>
  <c r="AF143" i="9"/>
  <c r="AG143" i="9" s="1"/>
  <c r="AD143" i="9"/>
  <c r="Z143" i="9"/>
  <c r="AA143" i="9" s="1"/>
  <c r="X143" i="9"/>
  <c r="T143" i="9"/>
  <c r="U143" i="9" s="1"/>
  <c r="R143" i="9"/>
  <c r="N143" i="9"/>
  <c r="O143" i="9" s="1"/>
  <c r="AJ142" i="9"/>
  <c r="AF142" i="9"/>
  <c r="AG142" i="9" s="1"/>
  <c r="AD142" i="9"/>
  <c r="Z142" i="9"/>
  <c r="AA142" i="9" s="1"/>
  <c r="X142" i="9"/>
  <c r="T142" i="9"/>
  <c r="U142" i="9" s="1"/>
  <c r="R142" i="9"/>
  <c r="N142" i="9"/>
  <c r="O142" i="9" s="1"/>
  <c r="AJ141" i="9"/>
  <c r="AF141" i="9"/>
  <c r="AG141" i="9" s="1"/>
  <c r="AD141" i="9"/>
  <c r="Z141" i="9"/>
  <c r="AA141" i="9" s="1"/>
  <c r="X141" i="9"/>
  <c r="T141" i="9"/>
  <c r="U141" i="9" s="1"/>
  <c r="R141" i="9"/>
  <c r="N141" i="9"/>
  <c r="O141" i="9" s="1"/>
  <c r="AJ140" i="9"/>
  <c r="AF140" i="9"/>
  <c r="AG140" i="9" s="1"/>
  <c r="AD140" i="9"/>
  <c r="Z140" i="9"/>
  <c r="AA140" i="9" s="1"/>
  <c r="X140" i="9"/>
  <c r="T140" i="9"/>
  <c r="U140" i="9" s="1"/>
  <c r="R140" i="9"/>
  <c r="N140" i="9"/>
  <c r="O140" i="9" s="1"/>
  <c r="AJ139" i="9"/>
  <c r="AF139" i="9"/>
  <c r="AG139" i="9" s="1"/>
  <c r="AD139" i="9"/>
  <c r="Z139" i="9"/>
  <c r="AA139" i="9" s="1"/>
  <c r="X139" i="9"/>
  <c r="T139" i="9"/>
  <c r="U139" i="9" s="1"/>
  <c r="R139" i="9"/>
  <c r="N139" i="9"/>
  <c r="O139" i="9" s="1"/>
  <c r="AJ138" i="9"/>
  <c r="AF138" i="9"/>
  <c r="AG138" i="9" s="1"/>
  <c r="AD138" i="9"/>
  <c r="Z138" i="9"/>
  <c r="AA138" i="9" s="1"/>
  <c r="X138" i="9"/>
  <c r="T138" i="9"/>
  <c r="U138" i="9" s="1"/>
  <c r="R138" i="9"/>
  <c r="N138" i="9"/>
  <c r="O138" i="9" s="1"/>
  <c r="AM137" i="9"/>
  <c r="AJ137" i="9"/>
  <c r="AF137" i="9"/>
  <c r="AG137" i="9" s="1"/>
  <c r="AD137" i="9"/>
  <c r="Z137" i="9"/>
  <c r="AA137" i="9" s="1"/>
  <c r="X137" i="9"/>
  <c r="T137" i="9"/>
  <c r="U137" i="9" s="1"/>
  <c r="R137" i="9"/>
  <c r="N137" i="9"/>
  <c r="O137" i="9" s="1"/>
  <c r="AJ136" i="9"/>
  <c r="AF136" i="9"/>
  <c r="AG136" i="9" s="1"/>
  <c r="AD136" i="9"/>
  <c r="Z136" i="9"/>
  <c r="AA136" i="9" s="1"/>
  <c r="X136" i="9"/>
  <c r="T136" i="9"/>
  <c r="U136" i="9" s="1"/>
  <c r="R136" i="9"/>
  <c r="N136" i="9"/>
  <c r="O136" i="9" s="1"/>
  <c r="AJ135" i="9"/>
  <c r="AF135" i="9"/>
  <c r="AG135" i="9" s="1"/>
  <c r="AD135" i="9"/>
  <c r="Z135" i="9"/>
  <c r="AA135" i="9" s="1"/>
  <c r="X135" i="9"/>
  <c r="T135" i="9"/>
  <c r="U135" i="9" s="1"/>
  <c r="R135" i="9"/>
  <c r="N135" i="9"/>
  <c r="O135" i="9" s="1"/>
  <c r="AJ134" i="9"/>
  <c r="AF134" i="9"/>
  <c r="AG134" i="9" s="1"/>
  <c r="AD134" i="9"/>
  <c r="Z134" i="9"/>
  <c r="AA134" i="9" s="1"/>
  <c r="X134" i="9"/>
  <c r="T134" i="9"/>
  <c r="U134" i="9" s="1"/>
  <c r="R134" i="9"/>
  <c r="N134" i="9"/>
  <c r="O134" i="9" s="1"/>
  <c r="AJ133" i="9"/>
  <c r="AF133" i="9"/>
  <c r="AG133" i="9" s="1"/>
  <c r="AD133" i="9"/>
  <c r="Z133" i="9"/>
  <c r="AA133" i="9" s="1"/>
  <c r="X133" i="9"/>
  <c r="T133" i="9"/>
  <c r="U133" i="9" s="1"/>
  <c r="R133" i="9"/>
  <c r="N133" i="9"/>
  <c r="O133" i="9" s="1"/>
  <c r="AJ132" i="9"/>
  <c r="AF132" i="9"/>
  <c r="AG132" i="9" s="1"/>
  <c r="AD132" i="9"/>
  <c r="Z132" i="9"/>
  <c r="AA132" i="9" s="1"/>
  <c r="X132" i="9"/>
  <c r="T132" i="9"/>
  <c r="U132" i="9" s="1"/>
  <c r="R132" i="9"/>
  <c r="N132" i="9"/>
  <c r="O132" i="9" s="1"/>
  <c r="AI131" i="9"/>
  <c r="AJ131" i="9" s="1"/>
  <c r="AF131" i="9"/>
  <c r="AG131" i="9" s="1"/>
  <c r="AC131" i="9"/>
  <c r="AD131" i="9" s="1"/>
  <c r="Z131" i="9"/>
  <c r="AA131" i="9" s="1"/>
  <c r="W131" i="9"/>
  <c r="X131" i="9" s="1"/>
  <c r="T131" i="9"/>
  <c r="U131" i="9" s="1"/>
  <c r="Q131" i="9"/>
  <c r="R131" i="9" s="1"/>
  <c r="N131" i="9"/>
  <c r="O131" i="9" s="1"/>
  <c r="AI130" i="9"/>
  <c r="AJ130" i="9" s="1"/>
  <c r="AF130" i="9"/>
  <c r="AG130" i="9" s="1"/>
  <c r="AC130" i="9"/>
  <c r="AD130" i="9" s="1"/>
  <c r="Z130" i="9"/>
  <c r="AA130" i="9" s="1"/>
  <c r="W130" i="9"/>
  <c r="X130" i="9" s="1"/>
  <c r="T130" i="9"/>
  <c r="U130" i="9" s="1"/>
  <c r="Q130" i="9"/>
  <c r="R130" i="9" s="1"/>
  <c r="N130" i="9"/>
  <c r="O130" i="9" s="1"/>
  <c r="AI129" i="9"/>
  <c r="AJ129" i="9" s="1"/>
  <c r="AF129" i="9"/>
  <c r="AG129" i="9" s="1"/>
  <c r="AC129" i="9"/>
  <c r="AD129" i="9" s="1"/>
  <c r="Z129" i="9"/>
  <c r="AA129" i="9" s="1"/>
  <c r="W129" i="9"/>
  <c r="X129" i="9" s="1"/>
  <c r="T129" i="9"/>
  <c r="U129" i="9" s="1"/>
  <c r="Q129" i="9"/>
  <c r="R129" i="9" s="1"/>
  <c r="N129" i="9"/>
  <c r="O129" i="9" s="1"/>
  <c r="AI128" i="9"/>
  <c r="AJ128" i="9" s="1"/>
  <c r="AF128" i="9"/>
  <c r="AG128" i="9" s="1"/>
  <c r="AC128" i="9"/>
  <c r="AD128" i="9" s="1"/>
  <c r="Z128" i="9"/>
  <c r="AA128" i="9" s="1"/>
  <c r="W128" i="9"/>
  <c r="X128" i="9" s="1"/>
  <c r="T128" i="9"/>
  <c r="U128" i="9" s="1"/>
  <c r="Q128" i="9"/>
  <c r="R128" i="9" s="1"/>
  <c r="N128" i="9"/>
  <c r="O128" i="9" s="1"/>
  <c r="AI127" i="9"/>
  <c r="AJ127" i="9" s="1"/>
  <c r="AF127" i="9"/>
  <c r="AG127" i="9" s="1"/>
  <c r="AC127" i="9"/>
  <c r="AD127" i="9" s="1"/>
  <c r="Z127" i="9"/>
  <c r="AA127" i="9" s="1"/>
  <c r="W127" i="9"/>
  <c r="X127" i="9" s="1"/>
  <c r="T127" i="9"/>
  <c r="U127" i="9" s="1"/>
  <c r="Q127" i="9"/>
  <c r="R127" i="9" s="1"/>
  <c r="N127" i="9"/>
  <c r="O127" i="9" s="1"/>
  <c r="AI126" i="9"/>
  <c r="AJ126" i="9" s="1"/>
  <c r="AF126" i="9"/>
  <c r="AG126" i="9" s="1"/>
  <c r="AC126" i="9"/>
  <c r="AD126" i="9" s="1"/>
  <c r="Z126" i="9"/>
  <c r="AA126" i="9" s="1"/>
  <c r="W126" i="9"/>
  <c r="X126" i="9" s="1"/>
  <c r="T126" i="9"/>
  <c r="U126" i="9" s="1"/>
  <c r="Q126" i="9"/>
  <c r="R126" i="9" s="1"/>
  <c r="N126" i="9"/>
  <c r="O126" i="9" s="1"/>
  <c r="AI125" i="9"/>
  <c r="AJ125" i="9" s="1"/>
  <c r="AF125" i="9"/>
  <c r="AG125" i="9" s="1"/>
  <c r="AC125" i="9"/>
  <c r="AD125" i="9" s="1"/>
  <c r="Z125" i="9"/>
  <c r="AA125" i="9" s="1"/>
  <c r="W125" i="9"/>
  <c r="X125" i="9" s="1"/>
  <c r="T125" i="9"/>
  <c r="U125" i="9" s="1"/>
  <c r="Q125" i="9"/>
  <c r="R125" i="9" s="1"/>
  <c r="N125" i="9"/>
  <c r="O125" i="9" s="1"/>
  <c r="AI124" i="9"/>
  <c r="AJ124" i="9" s="1"/>
  <c r="AF124" i="9"/>
  <c r="AG124" i="9" s="1"/>
  <c r="AC124" i="9"/>
  <c r="AD124" i="9" s="1"/>
  <c r="Z124" i="9"/>
  <c r="AA124" i="9" s="1"/>
  <c r="W124" i="9"/>
  <c r="X124" i="9" s="1"/>
  <c r="T124" i="9"/>
  <c r="U124" i="9" s="1"/>
  <c r="Q124" i="9"/>
  <c r="R124" i="9" s="1"/>
  <c r="N124" i="9"/>
  <c r="O124" i="9" s="1"/>
  <c r="AI123" i="9"/>
  <c r="AJ123" i="9" s="1"/>
  <c r="AF123" i="9"/>
  <c r="AG123" i="9" s="1"/>
  <c r="AC123" i="9"/>
  <c r="AD123" i="9" s="1"/>
  <c r="Z123" i="9"/>
  <c r="AA123" i="9" s="1"/>
  <c r="W123" i="9"/>
  <c r="X123" i="9" s="1"/>
  <c r="T123" i="9"/>
  <c r="U123" i="9" s="1"/>
  <c r="Q123" i="9"/>
  <c r="R123" i="9" s="1"/>
  <c r="N123" i="9"/>
  <c r="O123" i="9" s="1"/>
  <c r="AI122" i="9"/>
  <c r="AJ122" i="9" s="1"/>
  <c r="AF122" i="9"/>
  <c r="AG122" i="9" s="1"/>
  <c r="AC122" i="9"/>
  <c r="AD122" i="9" s="1"/>
  <c r="Z122" i="9"/>
  <c r="AA122" i="9" s="1"/>
  <c r="W122" i="9"/>
  <c r="X122" i="9" s="1"/>
  <c r="T122" i="9"/>
  <c r="U122" i="9" s="1"/>
  <c r="Q122" i="9"/>
  <c r="R122" i="9" s="1"/>
  <c r="N122" i="9"/>
  <c r="O122" i="9" s="1"/>
  <c r="AI121" i="9"/>
  <c r="AJ121" i="9" s="1"/>
  <c r="AF121" i="9"/>
  <c r="AG121" i="9" s="1"/>
  <c r="AC121" i="9"/>
  <c r="AD121" i="9" s="1"/>
  <c r="Z121" i="9"/>
  <c r="AA121" i="9" s="1"/>
  <c r="W121" i="9"/>
  <c r="X121" i="9" s="1"/>
  <c r="T121" i="9"/>
  <c r="U121" i="9" s="1"/>
  <c r="Q121" i="9"/>
  <c r="R121" i="9" s="1"/>
  <c r="N121" i="9"/>
  <c r="O121" i="9" s="1"/>
  <c r="AI120" i="9"/>
  <c r="AJ120" i="9" s="1"/>
  <c r="AF120" i="9"/>
  <c r="AG120" i="9" s="1"/>
  <c r="AC120" i="9"/>
  <c r="AD120" i="9" s="1"/>
  <c r="Z120" i="9"/>
  <c r="AA120" i="9" s="1"/>
  <c r="W120" i="9"/>
  <c r="X120" i="9" s="1"/>
  <c r="T120" i="9"/>
  <c r="U120" i="9" s="1"/>
  <c r="Q120" i="9"/>
  <c r="R120" i="9" s="1"/>
  <c r="N120" i="9"/>
  <c r="O120" i="9" s="1"/>
  <c r="AI119" i="9"/>
  <c r="AJ119" i="9" s="1"/>
  <c r="AF119" i="9"/>
  <c r="AG119" i="9" s="1"/>
  <c r="AC119" i="9"/>
  <c r="AD119" i="9" s="1"/>
  <c r="Z119" i="9"/>
  <c r="AA119" i="9" s="1"/>
  <c r="W119" i="9"/>
  <c r="X119" i="9" s="1"/>
  <c r="T119" i="9"/>
  <c r="U119" i="9" s="1"/>
  <c r="Q119" i="9"/>
  <c r="R119" i="9" s="1"/>
  <c r="N119" i="9"/>
  <c r="O119" i="9" s="1"/>
  <c r="AI118" i="9"/>
  <c r="AJ118" i="9" s="1"/>
  <c r="AF118" i="9"/>
  <c r="AG118" i="9" s="1"/>
  <c r="AC118" i="9"/>
  <c r="AD118" i="9" s="1"/>
  <c r="Z118" i="9"/>
  <c r="AA118" i="9" s="1"/>
  <c r="W118" i="9"/>
  <c r="X118" i="9" s="1"/>
  <c r="T118" i="9"/>
  <c r="U118" i="9" s="1"/>
  <c r="Q118" i="9"/>
  <c r="R118" i="9" s="1"/>
  <c r="N118" i="9"/>
  <c r="O118" i="9" s="1"/>
  <c r="AI117" i="9"/>
  <c r="AJ117" i="9" s="1"/>
  <c r="AF117" i="9"/>
  <c r="AG117" i="9" s="1"/>
  <c r="AC117" i="9"/>
  <c r="AD117" i="9" s="1"/>
  <c r="Z117" i="9"/>
  <c r="AA117" i="9" s="1"/>
  <c r="W117" i="9"/>
  <c r="X117" i="9" s="1"/>
  <c r="T117" i="9"/>
  <c r="U117" i="9" s="1"/>
  <c r="Q117" i="9"/>
  <c r="R117" i="9" s="1"/>
  <c r="N117" i="9"/>
  <c r="O117" i="9" s="1"/>
  <c r="AI116" i="9"/>
  <c r="AJ116" i="9" s="1"/>
  <c r="AF116" i="9"/>
  <c r="AG116" i="9" s="1"/>
  <c r="AC116" i="9"/>
  <c r="AD116" i="9" s="1"/>
  <c r="Z116" i="9"/>
  <c r="AA116" i="9" s="1"/>
  <c r="W116" i="9"/>
  <c r="X116" i="9" s="1"/>
  <c r="T116" i="9"/>
  <c r="U116" i="9" s="1"/>
  <c r="Q116" i="9"/>
  <c r="R116" i="9" s="1"/>
  <c r="N116" i="9"/>
  <c r="O116" i="9" s="1"/>
  <c r="AI115" i="9"/>
  <c r="AJ115" i="9" s="1"/>
  <c r="AF115" i="9"/>
  <c r="AG115" i="9" s="1"/>
  <c r="AC115" i="9"/>
  <c r="AD115" i="9" s="1"/>
  <c r="Z115" i="9"/>
  <c r="AA115" i="9" s="1"/>
  <c r="W115" i="9"/>
  <c r="X115" i="9" s="1"/>
  <c r="T115" i="9"/>
  <c r="U115" i="9" s="1"/>
  <c r="Q115" i="9"/>
  <c r="R115" i="9" s="1"/>
  <c r="N115" i="9"/>
  <c r="O115" i="9" s="1"/>
  <c r="AI114" i="9"/>
  <c r="AJ114" i="9" s="1"/>
  <c r="AF114" i="9"/>
  <c r="AG114" i="9" s="1"/>
  <c r="AC114" i="9"/>
  <c r="AD114" i="9" s="1"/>
  <c r="Z114" i="9"/>
  <c r="AA114" i="9" s="1"/>
  <c r="W114" i="9"/>
  <c r="X114" i="9" s="1"/>
  <c r="T114" i="9"/>
  <c r="U114" i="9" s="1"/>
  <c r="Q114" i="9"/>
  <c r="R114" i="9" s="1"/>
  <c r="N114" i="9"/>
  <c r="O114" i="9" s="1"/>
  <c r="AI113" i="9"/>
  <c r="AJ113" i="9" s="1"/>
  <c r="AF113" i="9"/>
  <c r="AG113" i="9" s="1"/>
  <c r="AC113" i="9"/>
  <c r="AD113" i="9" s="1"/>
  <c r="Z113" i="9"/>
  <c r="AA113" i="9" s="1"/>
  <c r="W113" i="9"/>
  <c r="X113" i="9" s="1"/>
  <c r="T113" i="9"/>
  <c r="U113" i="9" s="1"/>
  <c r="Q113" i="9"/>
  <c r="R113" i="9" s="1"/>
  <c r="N113" i="9"/>
  <c r="O113" i="9" s="1"/>
  <c r="AI112" i="9"/>
  <c r="AJ112" i="9" s="1"/>
  <c r="AF112" i="9"/>
  <c r="AG112" i="9" s="1"/>
  <c r="AC112" i="9"/>
  <c r="AD112" i="9" s="1"/>
  <c r="Z112" i="9"/>
  <c r="AA112" i="9" s="1"/>
  <c r="W112" i="9"/>
  <c r="X112" i="9" s="1"/>
  <c r="T112" i="9"/>
  <c r="U112" i="9" s="1"/>
  <c r="Q112" i="9"/>
  <c r="R112" i="9" s="1"/>
  <c r="N112" i="9"/>
  <c r="O112" i="9" s="1"/>
  <c r="AI111" i="9"/>
  <c r="AJ111" i="9" s="1"/>
  <c r="AF111" i="9"/>
  <c r="AG111" i="9" s="1"/>
  <c r="AC111" i="9"/>
  <c r="AD111" i="9" s="1"/>
  <c r="Z111" i="9"/>
  <c r="AA111" i="9" s="1"/>
  <c r="W111" i="9"/>
  <c r="X111" i="9" s="1"/>
  <c r="T111" i="9"/>
  <c r="U111" i="9" s="1"/>
  <c r="Q111" i="9"/>
  <c r="R111" i="9" s="1"/>
  <c r="N111" i="9"/>
  <c r="O111" i="9" s="1"/>
  <c r="AJ109" i="9"/>
  <c r="AF109" i="9"/>
  <c r="AG109" i="9" s="1"/>
  <c r="AD109" i="9"/>
  <c r="Z109" i="9"/>
  <c r="AA109" i="9" s="1"/>
  <c r="X109" i="9"/>
  <c r="T109" i="9"/>
  <c r="U109" i="9" s="1"/>
  <c r="R109" i="9"/>
  <c r="N109" i="9"/>
  <c r="O109" i="9" s="1"/>
  <c r="AJ108" i="9"/>
  <c r="AF108" i="9"/>
  <c r="AG108" i="9" s="1"/>
  <c r="AD108" i="9"/>
  <c r="Z108" i="9"/>
  <c r="AA108" i="9" s="1"/>
  <c r="X108" i="9"/>
  <c r="T108" i="9"/>
  <c r="U108" i="9" s="1"/>
  <c r="R108" i="9"/>
  <c r="N108" i="9"/>
  <c r="O108" i="9" s="1"/>
  <c r="AJ107" i="9"/>
  <c r="AF107" i="9"/>
  <c r="AG107" i="9" s="1"/>
  <c r="AD107" i="9"/>
  <c r="Z107" i="9"/>
  <c r="AA107" i="9" s="1"/>
  <c r="X107" i="9"/>
  <c r="T107" i="9"/>
  <c r="U107" i="9" s="1"/>
  <c r="R107" i="9"/>
  <c r="N107" i="9"/>
  <c r="O107" i="9" s="1"/>
  <c r="AJ106" i="9"/>
  <c r="AF106" i="9"/>
  <c r="AG106" i="9" s="1"/>
  <c r="AD106" i="9"/>
  <c r="Z106" i="9"/>
  <c r="AA106" i="9" s="1"/>
  <c r="X106" i="9"/>
  <c r="T106" i="9"/>
  <c r="U106" i="9" s="1"/>
  <c r="R106" i="9"/>
  <c r="N106" i="9"/>
  <c r="O106" i="9" s="1"/>
  <c r="AJ105" i="9"/>
  <c r="AF105" i="9"/>
  <c r="AG105" i="9" s="1"/>
  <c r="AD105" i="9"/>
  <c r="Z105" i="9"/>
  <c r="AA105" i="9" s="1"/>
  <c r="X105" i="9"/>
  <c r="T105" i="9"/>
  <c r="U105" i="9" s="1"/>
  <c r="R105" i="9"/>
  <c r="N105" i="9"/>
  <c r="O105" i="9" s="1"/>
  <c r="AJ104" i="9"/>
  <c r="AF104" i="9"/>
  <c r="AG104" i="9" s="1"/>
  <c r="AD104" i="9"/>
  <c r="Z104" i="9"/>
  <c r="AA104" i="9" s="1"/>
  <c r="X104" i="9"/>
  <c r="T104" i="9"/>
  <c r="U104" i="9" s="1"/>
  <c r="R104" i="9"/>
  <c r="N104" i="9"/>
  <c r="O104" i="9" s="1"/>
  <c r="AJ102" i="9"/>
  <c r="AF102" i="9"/>
  <c r="AG102" i="9" s="1"/>
  <c r="AD102" i="9"/>
  <c r="Z102" i="9"/>
  <c r="AA102" i="9" s="1"/>
  <c r="X102" i="9"/>
  <c r="T102" i="9"/>
  <c r="U102" i="9" s="1"/>
  <c r="R102" i="9"/>
  <c r="N102" i="9"/>
  <c r="O102" i="9" s="1"/>
  <c r="AJ101" i="9"/>
  <c r="AF101" i="9"/>
  <c r="AG101" i="9" s="1"/>
  <c r="AD101" i="9"/>
  <c r="Z101" i="9"/>
  <c r="AA101" i="9" s="1"/>
  <c r="X101" i="9"/>
  <c r="T101" i="9"/>
  <c r="U101" i="9" s="1"/>
  <c r="R101" i="9"/>
  <c r="N101" i="9"/>
  <c r="O101" i="9" s="1"/>
  <c r="AJ100" i="9"/>
  <c r="AF100" i="9"/>
  <c r="AG100" i="9" s="1"/>
  <c r="AD100" i="9"/>
  <c r="Z100" i="9"/>
  <c r="AA100" i="9" s="1"/>
  <c r="X100" i="9"/>
  <c r="T100" i="9"/>
  <c r="U100" i="9" s="1"/>
  <c r="R100" i="9"/>
  <c r="N100" i="9"/>
  <c r="O100" i="9" s="1"/>
  <c r="AJ99" i="9"/>
  <c r="AF99" i="9"/>
  <c r="AG99" i="9" s="1"/>
  <c r="AD99" i="9"/>
  <c r="Z99" i="9"/>
  <c r="AA99" i="9" s="1"/>
  <c r="X99" i="9"/>
  <c r="T99" i="9"/>
  <c r="U99" i="9" s="1"/>
  <c r="R99" i="9"/>
  <c r="N99" i="9"/>
  <c r="O99" i="9" s="1"/>
  <c r="AJ98" i="9"/>
  <c r="AF98" i="9"/>
  <c r="AG98" i="9" s="1"/>
  <c r="AD98" i="9"/>
  <c r="Z98" i="9"/>
  <c r="AA98" i="9" s="1"/>
  <c r="X98" i="9"/>
  <c r="T98" i="9"/>
  <c r="U98" i="9" s="1"/>
  <c r="R98" i="9"/>
  <c r="N98" i="9"/>
  <c r="O98" i="9" s="1"/>
  <c r="AJ97" i="9"/>
  <c r="AF97" i="9"/>
  <c r="AG97" i="9" s="1"/>
  <c r="AD97" i="9"/>
  <c r="Z97" i="9"/>
  <c r="AA97" i="9" s="1"/>
  <c r="X97" i="9"/>
  <c r="T97" i="9"/>
  <c r="U97" i="9" s="1"/>
  <c r="R97" i="9"/>
  <c r="N97" i="9"/>
  <c r="O97" i="9" s="1"/>
  <c r="AJ96" i="9"/>
  <c r="AF96" i="9"/>
  <c r="AG96" i="9" s="1"/>
  <c r="AD96" i="9"/>
  <c r="Z96" i="9"/>
  <c r="AA96" i="9" s="1"/>
  <c r="X96" i="9"/>
  <c r="T96" i="9"/>
  <c r="U96" i="9" s="1"/>
  <c r="R96" i="9"/>
  <c r="N96" i="9"/>
  <c r="O96" i="9" s="1"/>
  <c r="AJ95" i="9"/>
  <c r="AF95" i="9"/>
  <c r="AG95" i="9" s="1"/>
  <c r="AD95" i="9"/>
  <c r="Z95" i="9"/>
  <c r="AA95" i="9" s="1"/>
  <c r="X95" i="9"/>
  <c r="T95" i="9"/>
  <c r="U95" i="9" s="1"/>
  <c r="R95" i="9"/>
  <c r="N95" i="9"/>
  <c r="O95" i="9" s="1"/>
  <c r="R94" i="9"/>
  <c r="N94" i="9"/>
  <c r="O94" i="9" s="1"/>
  <c r="AJ93" i="9"/>
  <c r="AF93" i="9"/>
  <c r="AG93" i="9" s="1"/>
  <c r="AD93" i="9"/>
  <c r="Z93" i="9"/>
  <c r="AA93" i="9" s="1"/>
  <c r="X93" i="9"/>
  <c r="T93" i="9"/>
  <c r="U93" i="9" s="1"/>
  <c r="R93" i="9"/>
  <c r="N93" i="9"/>
  <c r="O93" i="9" s="1"/>
  <c r="AJ92" i="9"/>
  <c r="AF92" i="9"/>
  <c r="AG92" i="9" s="1"/>
  <c r="AD92" i="9"/>
  <c r="Z92" i="9"/>
  <c r="AA92" i="9" s="1"/>
  <c r="X92" i="9"/>
  <c r="T92" i="9"/>
  <c r="U92" i="9" s="1"/>
  <c r="R92" i="9"/>
  <c r="N92" i="9"/>
  <c r="O92" i="9" s="1"/>
  <c r="AJ91" i="9"/>
  <c r="AF91" i="9"/>
  <c r="AG91" i="9" s="1"/>
  <c r="AD91" i="9"/>
  <c r="Z91" i="9"/>
  <c r="AA91" i="9" s="1"/>
  <c r="X91" i="9"/>
  <c r="T91" i="9"/>
  <c r="U91" i="9" s="1"/>
  <c r="R91" i="9"/>
  <c r="N91" i="9"/>
  <c r="O91" i="9" s="1"/>
  <c r="AJ90" i="9"/>
  <c r="AF90" i="9"/>
  <c r="AG90" i="9" s="1"/>
  <c r="AD90" i="9"/>
  <c r="Z90" i="9"/>
  <c r="AA90" i="9" s="1"/>
  <c r="X90" i="9"/>
  <c r="T90" i="9"/>
  <c r="U90" i="9" s="1"/>
  <c r="R90" i="9"/>
  <c r="N90" i="9"/>
  <c r="O90" i="9" s="1"/>
  <c r="AJ89" i="9"/>
  <c r="AF89" i="9"/>
  <c r="AG89" i="9" s="1"/>
  <c r="AD89" i="9"/>
  <c r="Z89" i="9"/>
  <c r="AA89" i="9" s="1"/>
  <c r="X89" i="9"/>
  <c r="T89" i="9"/>
  <c r="U89" i="9" s="1"/>
  <c r="R89" i="9"/>
  <c r="N89" i="9"/>
  <c r="O89" i="9" s="1"/>
  <c r="AJ88" i="9"/>
  <c r="AF88" i="9"/>
  <c r="AG88" i="9" s="1"/>
  <c r="AD88" i="9"/>
  <c r="Z88" i="9"/>
  <c r="AA88" i="9" s="1"/>
  <c r="X88" i="9"/>
  <c r="T88" i="9"/>
  <c r="U88" i="9" s="1"/>
  <c r="R88" i="9"/>
  <c r="N88" i="9"/>
  <c r="O88" i="9" s="1"/>
  <c r="AI85" i="9"/>
  <c r="AJ85" i="9" s="1"/>
  <c r="AF85" i="9"/>
  <c r="AG85" i="9" s="1"/>
  <c r="AC85" i="9"/>
  <c r="AD85" i="9" s="1"/>
  <c r="Z85" i="9"/>
  <c r="AA85" i="9" s="1"/>
  <c r="W85" i="9"/>
  <c r="X85" i="9" s="1"/>
  <c r="T85" i="9"/>
  <c r="U85" i="9" s="1"/>
  <c r="Q85" i="9"/>
  <c r="R85" i="9" s="1"/>
  <c r="N85" i="9"/>
  <c r="O85" i="9" s="1"/>
  <c r="AI84" i="9"/>
  <c r="AJ84" i="9" s="1"/>
  <c r="AF84" i="9"/>
  <c r="AG84" i="9" s="1"/>
  <c r="AC84" i="9"/>
  <c r="AD84" i="9" s="1"/>
  <c r="Z84" i="9"/>
  <c r="AA84" i="9" s="1"/>
  <c r="W84" i="9"/>
  <c r="X84" i="9" s="1"/>
  <c r="T84" i="9"/>
  <c r="U84" i="9" s="1"/>
  <c r="Q84" i="9"/>
  <c r="R84" i="9" s="1"/>
  <c r="N84" i="9"/>
  <c r="O84" i="9" s="1"/>
  <c r="AI83" i="9"/>
  <c r="AJ83" i="9" s="1"/>
  <c r="AF83" i="9"/>
  <c r="AG83" i="9" s="1"/>
  <c r="AC83" i="9"/>
  <c r="AD83" i="9" s="1"/>
  <c r="Z83" i="9"/>
  <c r="AA83" i="9" s="1"/>
  <c r="W83" i="9"/>
  <c r="X83" i="9" s="1"/>
  <c r="T83" i="9"/>
  <c r="U83" i="9" s="1"/>
  <c r="Q83" i="9"/>
  <c r="R83" i="9" s="1"/>
  <c r="N83" i="9"/>
  <c r="O83" i="9" s="1"/>
  <c r="AI82" i="9"/>
  <c r="AJ82" i="9" s="1"/>
  <c r="AF82" i="9"/>
  <c r="AG82" i="9" s="1"/>
  <c r="AC82" i="9"/>
  <c r="AD82" i="9" s="1"/>
  <c r="Z82" i="9"/>
  <c r="AA82" i="9" s="1"/>
  <c r="W82" i="9"/>
  <c r="X82" i="9" s="1"/>
  <c r="T82" i="9"/>
  <c r="U82" i="9" s="1"/>
  <c r="Q82" i="9"/>
  <c r="R82" i="9" s="1"/>
  <c r="N82" i="9"/>
  <c r="O82" i="9" s="1"/>
  <c r="AI81" i="9"/>
  <c r="AJ81" i="9" s="1"/>
  <c r="AF81" i="9"/>
  <c r="AG81" i="9" s="1"/>
  <c r="AC81" i="9"/>
  <c r="AD81" i="9" s="1"/>
  <c r="Z81" i="9"/>
  <c r="AA81" i="9" s="1"/>
  <c r="W81" i="9"/>
  <c r="X81" i="9" s="1"/>
  <c r="T81" i="9"/>
  <c r="U81" i="9" s="1"/>
  <c r="Q81" i="9"/>
  <c r="R81" i="9" s="1"/>
  <c r="N81" i="9"/>
  <c r="O81" i="9" s="1"/>
  <c r="AI80" i="9"/>
  <c r="AJ80" i="9" s="1"/>
  <c r="AF80" i="9"/>
  <c r="AG80" i="9" s="1"/>
  <c r="AC80" i="9"/>
  <c r="AD80" i="9" s="1"/>
  <c r="Z80" i="9"/>
  <c r="AA80" i="9" s="1"/>
  <c r="W80" i="9"/>
  <c r="X80" i="9" s="1"/>
  <c r="T80" i="9"/>
  <c r="U80" i="9" s="1"/>
  <c r="Q80" i="9"/>
  <c r="R80" i="9" s="1"/>
  <c r="N80" i="9"/>
  <c r="O80" i="9" s="1"/>
  <c r="AI79" i="9"/>
  <c r="AJ79" i="9" s="1"/>
  <c r="AF79" i="9"/>
  <c r="AG79" i="9" s="1"/>
  <c r="AC79" i="9"/>
  <c r="AD79" i="9" s="1"/>
  <c r="Z79" i="9"/>
  <c r="AA79" i="9" s="1"/>
  <c r="W79" i="9"/>
  <c r="X79" i="9" s="1"/>
  <c r="T79" i="9"/>
  <c r="U79" i="9" s="1"/>
  <c r="Q79" i="9"/>
  <c r="R79" i="9" s="1"/>
  <c r="N79" i="9"/>
  <c r="O79" i="9" s="1"/>
  <c r="AI78" i="9"/>
  <c r="AJ78" i="9" s="1"/>
  <c r="AF78" i="9"/>
  <c r="AG78" i="9" s="1"/>
  <c r="AC78" i="9"/>
  <c r="AD78" i="9" s="1"/>
  <c r="Z78" i="9"/>
  <c r="AA78" i="9" s="1"/>
  <c r="W78" i="9"/>
  <c r="X78" i="9" s="1"/>
  <c r="T78" i="9"/>
  <c r="U78" i="9" s="1"/>
  <c r="Q78" i="9"/>
  <c r="R78" i="9" s="1"/>
  <c r="N78" i="9"/>
  <c r="O78" i="9" s="1"/>
  <c r="AI77" i="9"/>
  <c r="AJ77" i="9" s="1"/>
  <c r="AF77" i="9"/>
  <c r="AG77" i="9" s="1"/>
  <c r="AC77" i="9"/>
  <c r="AD77" i="9" s="1"/>
  <c r="Z77" i="9"/>
  <c r="AA77" i="9" s="1"/>
  <c r="W77" i="9"/>
  <c r="X77" i="9" s="1"/>
  <c r="T77" i="9"/>
  <c r="U77" i="9" s="1"/>
  <c r="Q77" i="9"/>
  <c r="R77" i="9" s="1"/>
  <c r="N77" i="9"/>
  <c r="O77" i="9" s="1"/>
  <c r="AI76" i="9"/>
  <c r="AJ76" i="9" s="1"/>
  <c r="AF76" i="9"/>
  <c r="AG76" i="9" s="1"/>
  <c r="AC76" i="9"/>
  <c r="AD76" i="9" s="1"/>
  <c r="Z76" i="9"/>
  <c r="AA76" i="9" s="1"/>
  <c r="W76" i="9"/>
  <c r="X76" i="9" s="1"/>
  <c r="T76" i="9"/>
  <c r="U76" i="9" s="1"/>
  <c r="Q76" i="9"/>
  <c r="R76" i="9" s="1"/>
  <c r="N76" i="9"/>
  <c r="O76" i="9" s="1"/>
  <c r="AI74" i="9"/>
  <c r="AJ74" i="9" s="1"/>
  <c r="AF74" i="9"/>
  <c r="AG74" i="9" s="1"/>
  <c r="AC74" i="9"/>
  <c r="AD74" i="9" s="1"/>
  <c r="Z74" i="9"/>
  <c r="AA74" i="9" s="1"/>
  <c r="W74" i="9"/>
  <c r="X74" i="9" s="1"/>
  <c r="T74" i="9"/>
  <c r="U74" i="9" s="1"/>
  <c r="Q74" i="9"/>
  <c r="R74" i="9" s="1"/>
  <c r="N74" i="9"/>
  <c r="O74" i="9" s="1"/>
  <c r="AI73" i="9"/>
  <c r="AJ73" i="9" s="1"/>
  <c r="AF73" i="9"/>
  <c r="AG73" i="9" s="1"/>
  <c r="AC73" i="9"/>
  <c r="AD73" i="9" s="1"/>
  <c r="Z73" i="9"/>
  <c r="AA73" i="9" s="1"/>
  <c r="W73" i="9"/>
  <c r="X73" i="9" s="1"/>
  <c r="T73" i="9"/>
  <c r="U73" i="9" s="1"/>
  <c r="Q73" i="9"/>
  <c r="R73" i="9" s="1"/>
  <c r="N73" i="9"/>
  <c r="O73" i="9" s="1"/>
  <c r="AI72" i="9"/>
  <c r="AJ72" i="9" s="1"/>
  <c r="AF72" i="9"/>
  <c r="AG72" i="9" s="1"/>
  <c r="AC72" i="9"/>
  <c r="AD72" i="9" s="1"/>
  <c r="Z72" i="9"/>
  <c r="AA72" i="9" s="1"/>
  <c r="W72" i="9"/>
  <c r="X72" i="9" s="1"/>
  <c r="T72" i="9"/>
  <c r="U72" i="9" s="1"/>
  <c r="Q72" i="9"/>
  <c r="R72" i="9" s="1"/>
  <c r="N72" i="9"/>
  <c r="O72" i="9" s="1"/>
  <c r="AI71" i="9"/>
  <c r="AJ71" i="9" s="1"/>
  <c r="AF71" i="9"/>
  <c r="AG71" i="9" s="1"/>
  <c r="AC71" i="9"/>
  <c r="AD71" i="9" s="1"/>
  <c r="Z71" i="9"/>
  <c r="AA71" i="9" s="1"/>
  <c r="W71" i="9"/>
  <c r="X71" i="9" s="1"/>
  <c r="T71" i="9"/>
  <c r="U71" i="9" s="1"/>
  <c r="Q71" i="9"/>
  <c r="R71" i="9" s="1"/>
  <c r="N71" i="9"/>
  <c r="O71" i="9" s="1"/>
  <c r="AI70" i="9"/>
  <c r="AJ70" i="9" s="1"/>
  <c r="AF70" i="9"/>
  <c r="AG70" i="9" s="1"/>
  <c r="AC70" i="9"/>
  <c r="AD70" i="9" s="1"/>
  <c r="Z70" i="9"/>
  <c r="AA70" i="9" s="1"/>
  <c r="W70" i="9"/>
  <c r="X70" i="9" s="1"/>
  <c r="T70" i="9"/>
  <c r="U70" i="9" s="1"/>
  <c r="Q70" i="9"/>
  <c r="R70" i="9" s="1"/>
  <c r="N70" i="9"/>
  <c r="O70" i="9" s="1"/>
  <c r="AI69" i="9"/>
  <c r="AJ69" i="9" s="1"/>
  <c r="AF69" i="9"/>
  <c r="AG69" i="9" s="1"/>
  <c r="AC69" i="9"/>
  <c r="AD69" i="9" s="1"/>
  <c r="Z69" i="9"/>
  <c r="AA69" i="9" s="1"/>
  <c r="W69" i="9"/>
  <c r="X69" i="9" s="1"/>
  <c r="T69" i="9"/>
  <c r="U69" i="9" s="1"/>
  <c r="Q69" i="9"/>
  <c r="R69" i="9" s="1"/>
  <c r="N69" i="9"/>
  <c r="O69" i="9" s="1"/>
  <c r="AI68" i="9"/>
  <c r="AJ68" i="9" s="1"/>
  <c r="AF68" i="9"/>
  <c r="AG68" i="9" s="1"/>
  <c r="AC68" i="9"/>
  <c r="AD68" i="9" s="1"/>
  <c r="Z68" i="9"/>
  <c r="AA68" i="9" s="1"/>
  <c r="W68" i="9"/>
  <c r="X68" i="9" s="1"/>
  <c r="T68" i="9"/>
  <c r="U68" i="9" s="1"/>
  <c r="Q68" i="9"/>
  <c r="R68" i="9" s="1"/>
  <c r="N68" i="9"/>
  <c r="O68" i="9" s="1"/>
  <c r="AI67" i="9"/>
  <c r="AJ67" i="9" s="1"/>
  <c r="AF67" i="9"/>
  <c r="AG67" i="9" s="1"/>
  <c r="AC67" i="9"/>
  <c r="AD67" i="9" s="1"/>
  <c r="Z67" i="9"/>
  <c r="AA67" i="9" s="1"/>
  <c r="W67" i="9"/>
  <c r="X67" i="9" s="1"/>
  <c r="T67" i="9"/>
  <c r="U67" i="9" s="1"/>
  <c r="Q67" i="9"/>
  <c r="R67" i="9" s="1"/>
  <c r="N67" i="9"/>
  <c r="O67" i="9" s="1"/>
  <c r="AI66" i="9"/>
  <c r="AJ66" i="9" s="1"/>
  <c r="AF66" i="9"/>
  <c r="AG66" i="9" s="1"/>
  <c r="AC66" i="9"/>
  <c r="AD66" i="9" s="1"/>
  <c r="Z66" i="9"/>
  <c r="AA66" i="9" s="1"/>
  <c r="W66" i="9"/>
  <c r="X66" i="9" s="1"/>
  <c r="T66" i="9"/>
  <c r="U66" i="9" s="1"/>
  <c r="Q66" i="9"/>
  <c r="R66" i="9" s="1"/>
  <c r="N66" i="9"/>
  <c r="O66" i="9" s="1"/>
  <c r="AI65" i="9"/>
  <c r="AJ65" i="9" s="1"/>
  <c r="AF65" i="9"/>
  <c r="AG65" i="9" s="1"/>
  <c r="AC65" i="9"/>
  <c r="AD65" i="9" s="1"/>
  <c r="Z65" i="9"/>
  <c r="AA65" i="9" s="1"/>
  <c r="W65" i="9"/>
  <c r="X65" i="9" s="1"/>
  <c r="T65" i="9"/>
  <c r="U65" i="9" s="1"/>
  <c r="Q65" i="9"/>
  <c r="R65" i="9" s="1"/>
  <c r="N65" i="9"/>
  <c r="O65" i="9" s="1"/>
  <c r="AM64" i="9"/>
  <c r="AI64" i="9"/>
  <c r="AJ64" i="9" s="1"/>
  <c r="AF64" i="9"/>
  <c r="AG64" i="9" s="1"/>
  <c r="AC64" i="9"/>
  <c r="AD64" i="9" s="1"/>
  <c r="Z64" i="9"/>
  <c r="AA64" i="9" s="1"/>
  <c r="W64" i="9"/>
  <c r="X64" i="9" s="1"/>
  <c r="T64" i="9"/>
  <c r="U64" i="9" s="1"/>
  <c r="Q64" i="9"/>
  <c r="R64" i="9" s="1"/>
  <c r="N64" i="9"/>
  <c r="O64" i="9" s="1"/>
  <c r="AI63" i="9"/>
  <c r="AJ63" i="9" s="1"/>
  <c r="AF63" i="9"/>
  <c r="AG63" i="9" s="1"/>
  <c r="AC63" i="9"/>
  <c r="AD63" i="9" s="1"/>
  <c r="Z63" i="9"/>
  <c r="AA63" i="9" s="1"/>
  <c r="W63" i="9"/>
  <c r="X63" i="9" s="1"/>
  <c r="T63" i="9"/>
  <c r="U63" i="9" s="1"/>
  <c r="Q63" i="9"/>
  <c r="R63" i="9" s="1"/>
  <c r="N63" i="9"/>
  <c r="O63" i="9" s="1"/>
  <c r="AI62" i="9"/>
  <c r="AJ62" i="9" s="1"/>
  <c r="AF62" i="9"/>
  <c r="AG62" i="9" s="1"/>
  <c r="AC62" i="9"/>
  <c r="AD62" i="9" s="1"/>
  <c r="Z62" i="9"/>
  <c r="AA62" i="9" s="1"/>
  <c r="W62" i="9"/>
  <c r="X62" i="9" s="1"/>
  <c r="T62" i="9"/>
  <c r="U62" i="9" s="1"/>
  <c r="Q62" i="9"/>
  <c r="R62" i="9" s="1"/>
  <c r="N62" i="9"/>
  <c r="O62" i="9" s="1"/>
  <c r="AI61" i="9"/>
  <c r="AJ61" i="9" s="1"/>
  <c r="AF61" i="9"/>
  <c r="AG61" i="9" s="1"/>
  <c r="AC61" i="9"/>
  <c r="AD61" i="9" s="1"/>
  <c r="Z61" i="9"/>
  <c r="AA61" i="9" s="1"/>
  <c r="W61" i="9"/>
  <c r="X61" i="9" s="1"/>
  <c r="T61" i="9"/>
  <c r="U61" i="9" s="1"/>
  <c r="Q61" i="9"/>
  <c r="R61" i="9" s="1"/>
  <c r="N61" i="9"/>
  <c r="O61" i="9" s="1"/>
  <c r="AI60" i="9"/>
  <c r="AJ60" i="9" s="1"/>
  <c r="AF60" i="9"/>
  <c r="AG60" i="9" s="1"/>
  <c r="AC60" i="9"/>
  <c r="AD60" i="9" s="1"/>
  <c r="Z60" i="9"/>
  <c r="AA60" i="9" s="1"/>
  <c r="W60" i="9"/>
  <c r="X60" i="9" s="1"/>
  <c r="T60" i="9"/>
  <c r="U60" i="9" s="1"/>
  <c r="Q60" i="9"/>
  <c r="R60" i="9" s="1"/>
  <c r="N60" i="9"/>
  <c r="O60" i="9" s="1"/>
  <c r="AI59" i="9"/>
  <c r="AJ59" i="9" s="1"/>
  <c r="AF59" i="9"/>
  <c r="AG59" i="9" s="1"/>
  <c r="AC59" i="9"/>
  <c r="AD59" i="9" s="1"/>
  <c r="Z59" i="9"/>
  <c r="AA59" i="9" s="1"/>
  <c r="W59" i="9"/>
  <c r="X59" i="9" s="1"/>
  <c r="T59" i="9"/>
  <c r="U59" i="9" s="1"/>
  <c r="Q59" i="9"/>
  <c r="R59" i="9" s="1"/>
  <c r="N59" i="9"/>
  <c r="O59" i="9" s="1"/>
  <c r="AI58" i="9"/>
  <c r="AJ58" i="9" s="1"/>
  <c r="AF58" i="9"/>
  <c r="AG58" i="9" s="1"/>
  <c r="AC58" i="9"/>
  <c r="AD58" i="9" s="1"/>
  <c r="Z58" i="9"/>
  <c r="AA58" i="9" s="1"/>
  <c r="W58" i="9"/>
  <c r="X58" i="9" s="1"/>
  <c r="T58" i="9"/>
  <c r="U58" i="9" s="1"/>
  <c r="Q58" i="9"/>
  <c r="R58" i="9" s="1"/>
  <c r="N58" i="9"/>
  <c r="O58" i="9" s="1"/>
  <c r="AI57" i="9"/>
  <c r="AJ57" i="9" s="1"/>
  <c r="AF57" i="9"/>
  <c r="AG57" i="9" s="1"/>
  <c r="AC57" i="9"/>
  <c r="AD57" i="9" s="1"/>
  <c r="Z57" i="9"/>
  <c r="AA57" i="9" s="1"/>
  <c r="W57" i="9"/>
  <c r="X57" i="9" s="1"/>
  <c r="T57" i="9"/>
  <c r="U57" i="9" s="1"/>
  <c r="Q57" i="9"/>
  <c r="R57" i="9" s="1"/>
  <c r="N57" i="9"/>
  <c r="O57" i="9" s="1"/>
  <c r="AI56" i="9"/>
  <c r="AJ56" i="9" s="1"/>
  <c r="AF56" i="9"/>
  <c r="AG56" i="9" s="1"/>
  <c r="AC56" i="9"/>
  <c r="AD56" i="9" s="1"/>
  <c r="Z56" i="9"/>
  <c r="AA56" i="9" s="1"/>
  <c r="W56" i="9"/>
  <c r="X56" i="9" s="1"/>
  <c r="T56" i="9"/>
  <c r="U56" i="9" s="1"/>
  <c r="Q56" i="9"/>
  <c r="R56" i="9" s="1"/>
  <c r="N56" i="9"/>
  <c r="O56" i="9" s="1"/>
  <c r="AI55" i="9"/>
  <c r="AJ55" i="9" s="1"/>
  <c r="AF55" i="9"/>
  <c r="AG55" i="9" s="1"/>
  <c r="AC55" i="9"/>
  <c r="AD55" i="9" s="1"/>
  <c r="Z55" i="9"/>
  <c r="AA55" i="9" s="1"/>
  <c r="W55" i="9"/>
  <c r="X55" i="9" s="1"/>
  <c r="T55" i="9"/>
  <c r="U55" i="9" s="1"/>
  <c r="Q55" i="9"/>
  <c r="R55" i="9" s="1"/>
  <c r="N55" i="9"/>
  <c r="O55" i="9" s="1"/>
  <c r="AI54" i="9"/>
  <c r="AJ54" i="9" s="1"/>
  <c r="AF54" i="9"/>
  <c r="AG54" i="9" s="1"/>
  <c r="AC54" i="9"/>
  <c r="AD54" i="9" s="1"/>
  <c r="Z54" i="9"/>
  <c r="AA54" i="9" s="1"/>
  <c r="W54" i="9"/>
  <c r="X54" i="9" s="1"/>
  <c r="T54" i="9"/>
  <c r="U54" i="9" s="1"/>
  <c r="Q54" i="9"/>
  <c r="R54" i="9" s="1"/>
  <c r="N54" i="9"/>
  <c r="O54" i="9" s="1"/>
  <c r="AI53" i="9"/>
  <c r="AJ53" i="9" s="1"/>
  <c r="AF53" i="9"/>
  <c r="AG53" i="9" s="1"/>
  <c r="AC53" i="9"/>
  <c r="AD53" i="9" s="1"/>
  <c r="Z53" i="9"/>
  <c r="AA53" i="9" s="1"/>
  <c r="W53" i="9"/>
  <c r="X53" i="9" s="1"/>
  <c r="T53" i="9"/>
  <c r="U53" i="9" s="1"/>
  <c r="Q53" i="9"/>
  <c r="R53" i="9" s="1"/>
  <c r="N53" i="9"/>
  <c r="O53" i="9" s="1"/>
  <c r="AI52" i="9"/>
  <c r="AJ52" i="9" s="1"/>
  <c r="AF52" i="9"/>
  <c r="AG52" i="9" s="1"/>
  <c r="AC52" i="9"/>
  <c r="AD52" i="9" s="1"/>
  <c r="Z52" i="9"/>
  <c r="AA52" i="9" s="1"/>
  <c r="W52" i="9"/>
  <c r="X52" i="9" s="1"/>
  <c r="T52" i="9"/>
  <c r="U52" i="9" s="1"/>
  <c r="Q52" i="9"/>
  <c r="R52" i="9" s="1"/>
  <c r="N52" i="9"/>
  <c r="O52" i="9" s="1"/>
  <c r="AI51" i="9"/>
  <c r="AJ51" i="9" s="1"/>
  <c r="AF51" i="9"/>
  <c r="AG51" i="9" s="1"/>
  <c r="AC51" i="9"/>
  <c r="AD51" i="9" s="1"/>
  <c r="Z51" i="9"/>
  <c r="AA51" i="9" s="1"/>
  <c r="W51" i="9"/>
  <c r="X51" i="9" s="1"/>
  <c r="T51" i="9"/>
  <c r="U51" i="9" s="1"/>
  <c r="Q51" i="9"/>
  <c r="R51" i="9" s="1"/>
  <c r="N51" i="9"/>
  <c r="O51" i="9" s="1"/>
  <c r="AI50" i="9"/>
  <c r="AJ50" i="9" s="1"/>
  <c r="AF50" i="9"/>
  <c r="AG50" i="9" s="1"/>
  <c r="AC50" i="9"/>
  <c r="AD50" i="9" s="1"/>
  <c r="Z50" i="9"/>
  <c r="AA50" i="9" s="1"/>
  <c r="W50" i="9"/>
  <c r="X50" i="9" s="1"/>
  <c r="T50" i="9"/>
  <c r="U50" i="9" s="1"/>
  <c r="Q50" i="9"/>
  <c r="R50" i="9" s="1"/>
  <c r="N50" i="9"/>
  <c r="O50" i="9" s="1"/>
  <c r="AI49" i="9"/>
  <c r="AJ49" i="9" s="1"/>
  <c r="AF49" i="9"/>
  <c r="AG49" i="9" s="1"/>
  <c r="AC49" i="9"/>
  <c r="AD49" i="9" s="1"/>
  <c r="Z49" i="9"/>
  <c r="AA49" i="9" s="1"/>
  <c r="W49" i="9"/>
  <c r="X49" i="9" s="1"/>
  <c r="T49" i="9"/>
  <c r="U49" i="9" s="1"/>
  <c r="Q49" i="9"/>
  <c r="R49" i="9" s="1"/>
  <c r="N49" i="9"/>
  <c r="O49" i="9" s="1"/>
  <c r="AI48" i="9"/>
  <c r="AJ48" i="9" s="1"/>
  <c r="AF48" i="9"/>
  <c r="AG48" i="9" s="1"/>
  <c r="AC48" i="9"/>
  <c r="AD48" i="9" s="1"/>
  <c r="Z48" i="9"/>
  <c r="AA48" i="9" s="1"/>
  <c r="W48" i="9"/>
  <c r="X48" i="9" s="1"/>
  <c r="T48" i="9"/>
  <c r="U48" i="9" s="1"/>
  <c r="Q48" i="9"/>
  <c r="R48" i="9" s="1"/>
  <c r="N48" i="9"/>
  <c r="O48" i="9" s="1"/>
  <c r="AI47" i="9"/>
  <c r="AJ47" i="9" s="1"/>
  <c r="AF47" i="9"/>
  <c r="AG47" i="9" s="1"/>
  <c r="AC47" i="9"/>
  <c r="AD47" i="9" s="1"/>
  <c r="Z47" i="9"/>
  <c r="AA47" i="9" s="1"/>
  <c r="W47" i="9"/>
  <c r="X47" i="9" s="1"/>
  <c r="T47" i="9"/>
  <c r="U47" i="9" s="1"/>
  <c r="Q47" i="9"/>
  <c r="R47" i="9" s="1"/>
  <c r="N47" i="9"/>
  <c r="O47" i="9" s="1"/>
  <c r="AI46" i="9"/>
  <c r="AJ46" i="9" s="1"/>
  <c r="AF46" i="9"/>
  <c r="AG46" i="9" s="1"/>
  <c r="AC46" i="9"/>
  <c r="AD46" i="9" s="1"/>
  <c r="Z46" i="9"/>
  <c r="AA46" i="9" s="1"/>
  <c r="W46" i="9"/>
  <c r="X46" i="9" s="1"/>
  <c r="T46" i="9"/>
  <c r="U46" i="9" s="1"/>
  <c r="Q46" i="9"/>
  <c r="R46" i="9" s="1"/>
  <c r="N46" i="9"/>
  <c r="O46" i="9" s="1"/>
  <c r="AI45" i="9"/>
  <c r="AJ45" i="9" s="1"/>
  <c r="AF45" i="9"/>
  <c r="AG45" i="9" s="1"/>
  <c r="AC45" i="9"/>
  <c r="AD45" i="9" s="1"/>
  <c r="Z45" i="9"/>
  <c r="AA45" i="9" s="1"/>
  <c r="W45" i="9"/>
  <c r="X45" i="9" s="1"/>
  <c r="T45" i="9"/>
  <c r="U45" i="9" s="1"/>
  <c r="Q45" i="9"/>
  <c r="R45" i="9" s="1"/>
  <c r="N45" i="9"/>
  <c r="O45" i="9" s="1"/>
  <c r="AI44" i="9"/>
  <c r="AJ44" i="9" s="1"/>
  <c r="AF44" i="9"/>
  <c r="AG44" i="9" s="1"/>
  <c r="AC44" i="9"/>
  <c r="AD44" i="9" s="1"/>
  <c r="Z44" i="9"/>
  <c r="AA44" i="9" s="1"/>
  <c r="W44" i="9"/>
  <c r="X44" i="9" s="1"/>
  <c r="T44" i="9"/>
  <c r="U44" i="9" s="1"/>
  <c r="Q44" i="9"/>
  <c r="R44" i="9" s="1"/>
  <c r="N44" i="9"/>
  <c r="O44" i="9" s="1"/>
  <c r="AI43" i="9"/>
  <c r="AJ43" i="9" s="1"/>
  <c r="AF43" i="9"/>
  <c r="AG43" i="9" s="1"/>
  <c r="AC43" i="9"/>
  <c r="AD43" i="9" s="1"/>
  <c r="Z43" i="9"/>
  <c r="AA43" i="9" s="1"/>
  <c r="W43" i="9"/>
  <c r="X43" i="9" s="1"/>
  <c r="T43" i="9"/>
  <c r="U43" i="9" s="1"/>
  <c r="Q43" i="9"/>
  <c r="R43" i="9" s="1"/>
  <c r="N43" i="9"/>
  <c r="O43" i="9" s="1"/>
  <c r="AI42" i="9"/>
  <c r="AJ42" i="9" s="1"/>
  <c r="AF42" i="9"/>
  <c r="AG42" i="9" s="1"/>
  <c r="AC42" i="9"/>
  <c r="AD42" i="9" s="1"/>
  <c r="Z42" i="9"/>
  <c r="AA42" i="9" s="1"/>
  <c r="W42" i="9"/>
  <c r="X42" i="9" s="1"/>
  <c r="T42" i="9"/>
  <c r="U42" i="9" s="1"/>
  <c r="Q42" i="9"/>
  <c r="R42" i="9" s="1"/>
  <c r="N42" i="9"/>
  <c r="O42" i="9" s="1"/>
  <c r="AI41" i="9"/>
  <c r="AJ41" i="9" s="1"/>
  <c r="AF41" i="9"/>
  <c r="AG41" i="9" s="1"/>
  <c r="AC41" i="9"/>
  <c r="AD41" i="9" s="1"/>
  <c r="Z41" i="9"/>
  <c r="AA41" i="9" s="1"/>
  <c r="W41" i="9"/>
  <c r="X41" i="9" s="1"/>
  <c r="T41" i="9"/>
  <c r="U41" i="9" s="1"/>
  <c r="Q41" i="9"/>
  <c r="R41" i="9" s="1"/>
  <c r="N41" i="9"/>
  <c r="O41" i="9" s="1"/>
  <c r="AI40" i="9"/>
  <c r="AJ40" i="9" s="1"/>
  <c r="AF40" i="9"/>
  <c r="AG40" i="9" s="1"/>
  <c r="AC40" i="9"/>
  <c r="AD40" i="9" s="1"/>
  <c r="Z40" i="9"/>
  <c r="AA40" i="9" s="1"/>
  <c r="W40" i="9"/>
  <c r="X40" i="9" s="1"/>
  <c r="T40" i="9"/>
  <c r="U40" i="9" s="1"/>
  <c r="Q40" i="9"/>
  <c r="R40" i="9" s="1"/>
  <c r="N40" i="9"/>
  <c r="O40" i="9" s="1"/>
  <c r="AI39" i="9"/>
  <c r="AJ39" i="9" s="1"/>
  <c r="AF39" i="9"/>
  <c r="AG39" i="9" s="1"/>
  <c r="AC39" i="9"/>
  <c r="AD39" i="9" s="1"/>
  <c r="Z39" i="9"/>
  <c r="AA39" i="9" s="1"/>
  <c r="W39" i="9"/>
  <c r="X39" i="9" s="1"/>
  <c r="T39" i="9"/>
  <c r="U39" i="9" s="1"/>
  <c r="Q39" i="9"/>
  <c r="R39" i="9" s="1"/>
  <c r="N39" i="9"/>
  <c r="O39" i="9" s="1"/>
  <c r="AI38" i="9"/>
  <c r="AJ38" i="9" s="1"/>
  <c r="AF38" i="9"/>
  <c r="AG38" i="9" s="1"/>
  <c r="AC38" i="9"/>
  <c r="AD38" i="9" s="1"/>
  <c r="Z38" i="9"/>
  <c r="AA38" i="9" s="1"/>
  <c r="W38" i="9"/>
  <c r="X38" i="9" s="1"/>
  <c r="T38" i="9"/>
  <c r="U38" i="9" s="1"/>
  <c r="Q38" i="9"/>
  <c r="R38" i="9" s="1"/>
  <c r="N38" i="9"/>
  <c r="O38" i="9" s="1"/>
  <c r="AI37" i="9"/>
  <c r="AJ37" i="9" s="1"/>
  <c r="AF37" i="9"/>
  <c r="AG37" i="9" s="1"/>
  <c r="AC37" i="9"/>
  <c r="AD37" i="9" s="1"/>
  <c r="Z37" i="9"/>
  <c r="AA37" i="9" s="1"/>
  <c r="W37" i="9"/>
  <c r="X37" i="9" s="1"/>
  <c r="T37" i="9"/>
  <c r="U37" i="9" s="1"/>
  <c r="Q37" i="9"/>
  <c r="R37" i="9" s="1"/>
  <c r="N37" i="9"/>
  <c r="O37" i="9" s="1"/>
  <c r="AI36" i="9"/>
  <c r="AJ36" i="9" s="1"/>
  <c r="AF36" i="9"/>
  <c r="AG36" i="9" s="1"/>
  <c r="AC36" i="9"/>
  <c r="AD36" i="9" s="1"/>
  <c r="Z36" i="9"/>
  <c r="AA36" i="9" s="1"/>
  <c r="W36" i="9"/>
  <c r="X36" i="9" s="1"/>
  <c r="T36" i="9"/>
  <c r="U36" i="9" s="1"/>
  <c r="Q36" i="9"/>
  <c r="R36" i="9" s="1"/>
  <c r="N36" i="9"/>
  <c r="O36" i="9" s="1"/>
  <c r="AI35" i="9"/>
  <c r="AJ35" i="9" s="1"/>
  <c r="AF35" i="9"/>
  <c r="AG35" i="9" s="1"/>
  <c r="AC35" i="9"/>
  <c r="AD35" i="9" s="1"/>
  <c r="Z35" i="9"/>
  <c r="AA35" i="9" s="1"/>
  <c r="W35" i="9"/>
  <c r="X35" i="9" s="1"/>
  <c r="T35" i="9"/>
  <c r="U35" i="9" s="1"/>
  <c r="Q35" i="9"/>
  <c r="R35" i="9" s="1"/>
  <c r="N35" i="9"/>
  <c r="O35" i="9" s="1"/>
  <c r="AI34" i="9"/>
  <c r="AJ34" i="9" s="1"/>
  <c r="AF34" i="9"/>
  <c r="AG34" i="9" s="1"/>
  <c r="AC34" i="9"/>
  <c r="AD34" i="9" s="1"/>
  <c r="Z34" i="9"/>
  <c r="AA34" i="9" s="1"/>
  <c r="W34" i="9"/>
  <c r="X34" i="9" s="1"/>
  <c r="T34" i="9"/>
  <c r="U34" i="9" s="1"/>
  <c r="Q34" i="9"/>
  <c r="R34" i="9" s="1"/>
  <c r="N34" i="9"/>
  <c r="O34" i="9" s="1"/>
  <c r="AI33" i="9"/>
  <c r="AJ33" i="9" s="1"/>
  <c r="AF33" i="9"/>
  <c r="AG33" i="9" s="1"/>
  <c r="AC33" i="9"/>
  <c r="AD33" i="9" s="1"/>
  <c r="Z33" i="9"/>
  <c r="AA33" i="9" s="1"/>
  <c r="W33" i="9"/>
  <c r="X33" i="9" s="1"/>
  <c r="T33" i="9"/>
  <c r="U33" i="9" s="1"/>
  <c r="Q33" i="9"/>
  <c r="R33" i="9" s="1"/>
  <c r="N33" i="9"/>
  <c r="O33" i="9" s="1"/>
  <c r="AI32" i="9"/>
  <c r="AJ32" i="9" s="1"/>
  <c r="AF32" i="9"/>
  <c r="AG32" i="9" s="1"/>
  <c r="AC32" i="9"/>
  <c r="AD32" i="9" s="1"/>
  <c r="Z32" i="9"/>
  <c r="AA32" i="9" s="1"/>
  <c r="W32" i="9"/>
  <c r="X32" i="9" s="1"/>
  <c r="T32" i="9"/>
  <c r="U32" i="9" s="1"/>
  <c r="Q32" i="9"/>
  <c r="R32" i="9" s="1"/>
  <c r="N32" i="9"/>
  <c r="O32" i="9" s="1"/>
  <c r="AI31" i="9"/>
  <c r="AJ31" i="9" s="1"/>
  <c r="AF31" i="9"/>
  <c r="AG31" i="9" s="1"/>
  <c r="AC31" i="9"/>
  <c r="AD31" i="9" s="1"/>
  <c r="Z31" i="9"/>
  <c r="AA31" i="9" s="1"/>
  <c r="W31" i="9"/>
  <c r="X31" i="9" s="1"/>
  <c r="T31" i="9"/>
  <c r="U31" i="9" s="1"/>
  <c r="Q31" i="9"/>
  <c r="R31" i="9" s="1"/>
  <c r="N31" i="9"/>
  <c r="O31" i="9" s="1"/>
  <c r="AI30" i="9"/>
  <c r="AJ30" i="9" s="1"/>
  <c r="AF30" i="9"/>
  <c r="AG30" i="9" s="1"/>
  <c r="AC30" i="9"/>
  <c r="AD30" i="9" s="1"/>
  <c r="Z30" i="9"/>
  <c r="AA30" i="9" s="1"/>
  <c r="W30" i="9"/>
  <c r="X30" i="9" s="1"/>
  <c r="T30" i="9"/>
  <c r="U30" i="9" s="1"/>
  <c r="Q30" i="9"/>
  <c r="R30" i="9" s="1"/>
  <c r="N30" i="9"/>
  <c r="O30" i="9" s="1"/>
  <c r="AI29" i="9"/>
  <c r="AJ29" i="9" s="1"/>
  <c r="AF29" i="9"/>
  <c r="AG29" i="9" s="1"/>
  <c r="AC29" i="9"/>
  <c r="AD29" i="9" s="1"/>
  <c r="Z29" i="9"/>
  <c r="AA29" i="9" s="1"/>
  <c r="W29" i="9"/>
  <c r="X29" i="9" s="1"/>
  <c r="T29" i="9"/>
  <c r="U29" i="9" s="1"/>
  <c r="Q29" i="9"/>
  <c r="R29" i="9" s="1"/>
  <c r="N29" i="9"/>
  <c r="O29" i="9" s="1"/>
  <c r="AI28" i="9"/>
  <c r="AJ28" i="9" s="1"/>
  <c r="AF28" i="9"/>
  <c r="AG28" i="9" s="1"/>
  <c r="AC28" i="9"/>
  <c r="AD28" i="9" s="1"/>
  <c r="Z28" i="9"/>
  <c r="AA28" i="9" s="1"/>
  <c r="W28" i="9"/>
  <c r="X28" i="9" s="1"/>
  <c r="T28" i="9"/>
  <c r="U28" i="9" s="1"/>
  <c r="Q28" i="9"/>
  <c r="R28" i="9" s="1"/>
  <c r="N28" i="9"/>
  <c r="O28" i="9" s="1"/>
  <c r="AI27" i="9"/>
  <c r="AJ27" i="9" s="1"/>
  <c r="AF27" i="9"/>
  <c r="AG27" i="9" s="1"/>
  <c r="AC27" i="9"/>
  <c r="AD27" i="9" s="1"/>
  <c r="Z27" i="9"/>
  <c r="AA27" i="9" s="1"/>
  <c r="W27" i="9"/>
  <c r="X27" i="9" s="1"/>
  <c r="T27" i="9"/>
  <c r="U27" i="9" s="1"/>
  <c r="Q27" i="9"/>
  <c r="R27" i="9" s="1"/>
  <c r="N27" i="9"/>
  <c r="O27" i="9" s="1"/>
  <c r="AI26" i="9"/>
  <c r="AJ26" i="9" s="1"/>
  <c r="AF26" i="9"/>
  <c r="AG26" i="9" s="1"/>
  <c r="AC26" i="9"/>
  <c r="AD26" i="9" s="1"/>
  <c r="Z26" i="9"/>
  <c r="AA26" i="9" s="1"/>
  <c r="W26" i="9"/>
  <c r="X26" i="9" s="1"/>
  <c r="T26" i="9"/>
  <c r="U26" i="9" s="1"/>
  <c r="Q26" i="9"/>
  <c r="R26" i="9" s="1"/>
  <c r="N26" i="9"/>
  <c r="O26" i="9" s="1"/>
  <c r="AI25" i="9"/>
  <c r="AJ25" i="9" s="1"/>
  <c r="AF25" i="9"/>
  <c r="AG25" i="9" s="1"/>
  <c r="AC25" i="9"/>
  <c r="AD25" i="9" s="1"/>
  <c r="Z25" i="9"/>
  <c r="AA25" i="9" s="1"/>
  <c r="W25" i="9"/>
  <c r="X25" i="9" s="1"/>
  <c r="T25" i="9"/>
  <c r="U25" i="9" s="1"/>
  <c r="Q25" i="9"/>
  <c r="R25" i="9" s="1"/>
  <c r="N25" i="9"/>
  <c r="O25" i="9" s="1"/>
  <c r="AI24" i="9"/>
  <c r="AJ24" i="9" s="1"/>
  <c r="AF24" i="9"/>
  <c r="AG24" i="9" s="1"/>
  <c r="AC24" i="9"/>
  <c r="AD24" i="9" s="1"/>
  <c r="Z24" i="9"/>
  <c r="AA24" i="9" s="1"/>
  <c r="W24" i="9"/>
  <c r="X24" i="9" s="1"/>
  <c r="T24" i="9"/>
  <c r="U24" i="9" s="1"/>
  <c r="Q24" i="9"/>
  <c r="R24" i="9" s="1"/>
  <c r="N24" i="9"/>
  <c r="O24" i="9" s="1"/>
  <c r="AI23" i="9"/>
  <c r="AJ23" i="9" s="1"/>
  <c r="AF23" i="9"/>
  <c r="AG23" i="9" s="1"/>
  <c r="AC23" i="9"/>
  <c r="AD23" i="9" s="1"/>
  <c r="Z23" i="9"/>
  <c r="AA23" i="9" s="1"/>
  <c r="W23" i="9"/>
  <c r="X23" i="9" s="1"/>
  <c r="T23" i="9"/>
  <c r="U23" i="9" s="1"/>
  <c r="Q23" i="9"/>
  <c r="R23" i="9" s="1"/>
  <c r="N23" i="9"/>
  <c r="O23" i="9" s="1"/>
  <c r="AI22" i="9"/>
  <c r="AJ22" i="9" s="1"/>
  <c r="AF22" i="9"/>
  <c r="AG22" i="9" s="1"/>
  <c r="AC22" i="9"/>
  <c r="AD22" i="9" s="1"/>
  <c r="Z22" i="9"/>
  <c r="AA22" i="9" s="1"/>
  <c r="W22" i="9"/>
  <c r="X22" i="9" s="1"/>
  <c r="T22" i="9"/>
  <c r="U22" i="9" s="1"/>
  <c r="Q22" i="9"/>
  <c r="R22" i="9" s="1"/>
  <c r="N22" i="9"/>
  <c r="O22" i="9" s="1"/>
  <c r="AM19" i="9"/>
  <c r="AI19" i="9"/>
  <c r="AJ19" i="9" s="1"/>
  <c r="AF19" i="9"/>
  <c r="AG19" i="9" s="1"/>
  <c r="AC19" i="9"/>
  <c r="AD19" i="9" s="1"/>
  <c r="Z19" i="9"/>
  <c r="AA19" i="9" s="1"/>
  <c r="W19" i="9"/>
  <c r="X19" i="9" s="1"/>
  <c r="T19" i="9"/>
  <c r="U19" i="9" s="1"/>
  <c r="Q19" i="9"/>
  <c r="R19" i="9" s="1"/>
  <c r="N19" i="9"/>
  <c r="O19" i="9" s="1"/>
  <c r="AI18" i="9"/>
  <c r="AJ18" i="9" s="1"/>
  <c r="AF18" i="9"/>
  <c r="AG18" i="9" s="1"/>
  <c r="AC18" i="9"/>
  <c r="AD18" i="9" s="1"/>
  <c r="Z18" i="9"/>
  <c r="AA18" i="9" s="1"/>
  <c r="W18" i="9"/>
  <c r="X18" i="9" s="1"/>
  <c r="T18" i="9"/>
  <c r="U18" i="9" s="1"/>
  <c r="Q18" i="9"/>
  <c r="R18" i="9" s="1"/>
  <c r="N18" i="9"/>
  <c r="O18" i="9" s="1"/>
  <c r="AI17" i="9"/>
  <c r="AJ17" i="9" s="1"/>
  <c r="AF17" i="9"/>
  <c r="AG17" i="9" s="1"/>
  <c r="AC17" i="9"/>
  <c r="AD17" i="9" s="1"/>
  <c r="Z17" i="9"/>
  <c r="AA17" i="9" s="1"/>
  <c r="W17" i="9"/>
  <c r="X17" i="9" s="1"/>
  <c r="T17" i="9"/>
  <c r="U17" i="9" s="1"/>
  <c r="Q17" i="9"/>
  <c r="R17" i="9" s="1"/>
  <c r="N17" i="9"/>
  <c r="O17" i="9" s="1"/>
  <c r="AI16" i="9"/>
  <c r="AJ16" i="9" s="1"/>
  <c r="AF16" i="9"/>
  <c r="AG16" i="9" s="1"/>
  <c r="AC16" i="9"/>
  <c r="AD16" i="9" s="1"/>
  <c r="Z16" i="9"/>
  <c r="AA16" i="9" s="1"/>
  <c r="W16" i="9"/>
  <c r="X16" i="9" s="1"/>
  <c r="T16" i="9"/>
  <c r="U16" i="9" s="1"/>
  <c r="Q16" i="9"/>
  <c r="R16" i="9" s="1"/>
  <c r="N16" i="9"/>
  <c r="O16" i="9" s="1"/>
  <c r="AI15" i="9"/>
  <c r="AJ15" i="9" s="1"/>
  <c r="AF15" i="9"/>
  <c r="AG15" i="9" s="1"/>
  <c r="AC15" i="9"/>
  <c r="AD15" i="9" s="1"/>
  <c r="Z15" i="9"/>
  <c r="AA15" i="9" s="1"/>
  <c r="W15" i="9"/>
  <c r="X15" i="9" s="1"/>
  <c r="T15" i="9"/>
  <c r="U15" i="9" s="1"/>
  <c r="Q15" i="9"/>
  <c r="R15" i="9" s="1"/>
  <c r="N15" i="9"/>
  <c r="O15" i="9" s="1"/>
  <c r="AI14" i="9"/>
  <c r="AJ14" i="9" s="1"/>
  <c r="AF14" i="9"/>
  <c r="AG14" i="9" s="1"/>
  <c r="AC14" i="9"/>
  <c r="AD14" i="9" s="1"/>
  <c r="Z14" i="9"/>
  <c r="AA14" i="9" s="1"/>
  <c r="W14" i="9"/>
  <c r="X14" i="9" s="1"/>
  <c r="T14" i="9"/>
  <c r="U14" i="9" s="1"/>
  <c r="Q14" i="9"/>
  <c r="R14" i="9" s="1"/>
  <c r="N14" i="9"/>
  <c r="O14" i="9" s="1"/>
  <c r="AI13" i="9"/>
  <c r="AJ13" i="9" s="1"/>
  <c r="AF13" i="9"/>
  <c r="AG13" i="9" s="1"/>
  <c r="AC13" i="9"/>
  <c r="AD13" i="9" s="1"/>
  <c r="Z13" i="9"/>
  <c r="AA13" i="9" s="1"/>
  <c r="W13" i="9"/>
  <c r="X13" i="9" s="1"/>
  <c r="T13" i="9"/>
  <c r="U13" i="9" s="1"/>
  <c r="Q13" i="9"/>
  <c r="R13" i="9" s="1"/>
  <c r="N13" i="9"/>
  <c r="O13" i="9" s="1"/>
  <c r="AI12" i="9"/>
  <c r="AJ12" i="9" s="1"/>
  <c r="AF12" i="9"/>
  <c r="AG12" i="9" s="1"/>
  <c r="AC12" i="9"/>
  <c r="AD12" i="9" s="1"/>
  <c r="Z12" i="9"/>
  <c r="AA12" i="9" s="1"/>
  <c r="W12" i="9"/>
  <c r="X12" i="9" s="1"/>
  <c r="T12" i="9"/>
  <c r="U12" i="9" s="1"/>
  <c r="Q12" i="9"/>
  <c r="R12" i="9" s="1"/>
  <c r="N12" i="9"/>
  <c r="O12" i="9" s="1"/>
  <c r="AI11" i="9"/>
  <c r="AJ11" i="9" s="1"/>
  <c r="AF11" i="9"/>
  <c r="AG11" i="9" s="1"/>
  <c r="AC11" i="9"/>
  <c r="AD11" i="9" s="1"/>
  <c r="Z11" i="9"/>
  <c r="AA11" i="9" s="1"/>
  <c r="W11" i="9"/>
  <c r="X11" i="9" s="1"/>
  <c r="T11" i="9"/>
  <c r="U11" i="9" s="1"/>
  <c r="Q11" i="9"/>
  <c r="R11" i="9" s="1"/>
  <c r="N11" i="9"/>
  <c r="O11" i="9" s="1"/>
  <c r="AI10" i="9"/>
  <c r="AJ10" i="9" s="1"/>
  <c r="AF10" i="9"/>
  <c r="AG10" i="9" s="1"/>
  <c r="AC10" i="9"/>
  <c r="AD10" i="9" s="1"/>
  <c r="Z10" i="9"/>
  <c r="AA10" i="9" s="1"/>
  <c r="W10" i="9"/>
  <c r="X10" i="9" s="1"/>
  <c r="T10" i="9"/>
  <c r="U10" i="9" s="1"/>
  <c r="Q10" i="9"/>
  <c r="R10" i="9" s="1"/>
  <c r="N10" i="9"/>
  <c r="O10" i="9" s="1"/>
  <c r="AH7" i="9"/>
  <c r="AI7" i="9" s="1"/>
  <c r="AE7" i="9"/>
  <c r="AF7" i="9" s="1"/>
  <c r="AB7" i="9"/>
  <c r="AC7" i="9" s="1"/>
  <c r="Y7" i="9"/>
  <c r="Z7" i="9" s="1"/>
  <c r="V7" i="9"/>
  <c r="W7" i="9" s="1"/>
  <c r="S7" i="9"/>
  <c r="T7" i="9" s="1"/>
  <c r="P7" i="9"/>
  <c r="Q7" i="9" s="1"/>
  <c r="M7" i="9"/>
  <c r="N7" i="9" s="1"/>
  <c r="AI6" i="9"/>
  <c r="AJ6" i="9" s="1"/>
  <c r="AF6" i="9"/>
  <c r="AG6" i="9" s="1"/>
  <c r="AC6" i="9"/>
  <c r="AD6" i="9" s="1"/>
  <c r="Z6" i="9"/>
  <c r="AA6" i="9" s="1"/>
  <c r="W6" i="9"/>
  <c r="X6" i="9" s="1"/>
  <c r="T6" i="9"/>
  <c r="U6" i="9" s="1"/>
  <c r="Q6" i="9"/>
  <c r="R6" i="9" s="1"/>
  <c r="N6" i="9"/>
  <c r="O6" i="9" s="1"/>
  <c r="I6" i="9"/>
  <c r="J6" i="9" l="1"/>
  <c r="K6" i="9" s="1"/>
</calcChain>
</file>

<file path=xl/comments1.xml><?xml version="1.0" encoding="utf-8"?>
<comments xmlns="http://schemas.openxmlformats.org/spreadsheetml/2006/main">
  <authors>
    <author>bienphongvnn</author>
  </authors>
  <commentList>
    <comment ref="G166" authorId="0">
      <text>
        <r>
          <rPr>
            <b/>
            <sz val="9"/>
            <color indexed="81"/>
            <rFont val="Tahoma"/>
            <family val="2"/>
          </rPr>
          <t>bienphongvnn:</t>
        </r>
        <r>
          <rPr>
            <sz val="9"/>
            <color indexed="81"/>
            <rFont val="Tahoma"/>
            <family val="2"/>
          </rPr>
          <t xml:space="preserve">
Các đại biểu nói đây là dịch vụ thông thường nên ko phân biệt giá</t>
        </r>
      </text>
    </comment>
    <comment ref="G434" authorId="0">
      <text>
        <r>
          <rPr>
            <b/>
            <sz val="9"/>
            <color indexed="81"/>
            <rFont val="Tahoma"/>
            <family val="2"/>
          </rPr>
          <t>bienphongvnn:</t>
        </r>
        <r>
          <rPr>
            <sz val="9"/>
            <color indexed="81"/>
            <rFont val="Tahoma"/>
            <family val="2"/>
          </rPr>
          <t xml:space="preserve">
chỉnh lại giá vì là dv kk tuyến dưới</t>
        </r>
      </text>
    </comment>
    <comment ref="G566" authorId="0">
      <text>
        <r>
          <rPr>
            <b/>
            <sz val="9"/>
            <color indexed="81"/>
            <rFont val="Tahoma"/>
            <family val="2"/>
          </rPr>
          <t>bienphongvnn:</t>
        </r>
        <r>
          <rPr>
            <sz val="9"/>
            <color indexed="81"/>
            <rFont val="Tahoma"/>
            <family val="2"/>
          </rPr>
          <t xml:space="preserve">
Hà xem chỉnh lại nhé</t>
        </r>
      </text>
    </comment>
    <comment ref="G773" authorId="0">
      <text>
        <r>
          <rPr>
            <b/>
            <sz val="9"/>
            <color indexed="81"/>
            <rFont val="Tahoma"/>
            <family val="2"/>
          </rPr>
          <t>bienphongvnn:</t>
        </r>
        <r>
          <rPr>
            <sz val="9"/>
            <color indexed="81"/>
            <rFont val="Tahoma"/>
            <family val="2"/>
          </rPr>
          <t xml:space="preserve">
BV bỏng đề nghị ko bỏ</t>
        </r>
      </text>
    </comment>
  </commentList>
</comments>
</file>

<file path=xl/sharedStrings.xml><?xml version="1.0" encoding="utf-8"?>
<sst xmlns="http://schemas.openxmlformats.org/spreadsheetml/2006/main" count="5319" uniqueCount="3361">
  <si>
    <t>C3.3</t>
  </si>
  <si>
    <t>MẮT</t>
  </si>
  <si>
    <t>04C3.3.199</t>
  </si>
  <si>
    <t xml:space="preserve">Đo nhãn áp </t>
  </si>
  <si>
    <t>04C3.3.200</t>
  </si>
  <si>
    <t xml:space="preserve">Đo Javal </t>
  </si>
  <si>
    <t>04C3.3.201</t>
  </si>
  <si>
    <t>Đo thị trường, ám điểm</t>
  </si>
  <si>
    <t>04C3.3.202</t>
  </si>
  <si>
    <t>Thử kính loạn thị</t>
  </si>
  <si>
    <t>04C3.3.203</t>
  </si>
  <si>
    <t>Soi đáy mắt/ Soi góc tiền phòng</t>
  </si>
  <si>
    <t>04C3.3.204</t>
  </si>
  <si>
    <t>Tiêm hậu nhãn cầu một mắt</t>
  </si>
  <si>
    <t>Chưa bao gồm thuốc</t>
  </si>
  <si>
    <t>04C3.3.205</t>
  </si>
  <si>
    <t xml:space="preserve">Tiêm dưới kết mạc một mắt </t>
  </si>
  <si>
    <t>04C3.3.206</t>
  </si>
  <si>
    <t xml:space="preserve">Thông lệ đạo một mắt </t>
  </si>
  <si>
    <t>04C3.3.207</t>
  </si>
  <si>
    <t xml:space="preserve">Thông lệ đạo hai mắt </t>
  </si>
  <si>
    <t>04C3.3.208</t>
  </si>
  <si>
    <t xml:space="preserve">Chích chắp/ lẹo </t>
  </si>
  <si>
    <t>04C3.3.209</t>
  </si>
  <si>
    <t xml:space="preserve">Lấy dị vật kết mạc nông một mắt </t>
  </si>
  <si>
    <t>04C3.3.210</t>
  </si>
  <si>
    <t>Lấy dị vật giác mạc nông, một mắt (gây tê)</t>
  </si>
  <si>
    <t>04C3.3.211</t>
  </si>
  <si>
    <t>Lấy dị vật giác mạc sâu, một mắt (gây tê)</t>
  </si>
  <si>
    <t>04C3.3.212</t>
  </si>
  <si>
    <t>Phẫu thuật cắt mộng ghép màng ối, kết mạc - gây tê</t>
  </si>
  <si>
    <t>04C3.3.213</t>
  </si>
  <si>
    <t xml:space="preserve">Mổ quặm 1 mi  - gây tê </t>
  </si>
  <si>
    <t>04C3.3.214</t>
  </si>
  <si>
    <t xml:space="preserve">Mổ quặm 2 mi  - gây tê </t>
  </si>
  <si>
    <t>04C3.3.215</t>
  </si>
  <si>
    <t>Mổ quặm 3 mi  - gây tê</t>
  </si>
  <si>
    <t>04C3.3.216</t>
  </si>
  <si>
    <t xml:space="preserve">Mổ quặm 4 mi  - gây tê </t>
  </si>
  <si>
    <t>04C3.3.217</t>
  </si>
  <si>
    <t>Phẫu thuật mộng đơn thuần một mắt - gây tê</t>
  </si>
  <si>
    <t>04C3.3.218</t>
  </si>
  <si>
    <t>Phẫu thuật mộng đơn một mắt - gây mê</t>
  </si>
  <si>
    <t>04C3.3.219</t>
  </si>
  <si>
    <t>Khâu da mi, kết mạc mi bị rách - gây tê</t>
  </si>
  <si>
    <t>04C3.3.220</t>
  </si>
  <si>
    <t>Khâu da mi, kết mạc mi bị rách - gây mê</t>
  </si>
  <si>
    <t>04C3.3.221</t>
  </si>
  <si>
    <t>Lấy dị vật giác mạc nông, một mắt (gây mê)</t>
  </si>
  <si>
    <t>04C3.3.222</t>
  </si>
  <si>
    <t>Lấy dị vật giác mạc sâu, một mắt (gây mê)</t>
  </si>
  <si>
    <t>04C3.3.223</t>
  </si>
  <si>
    <t xml:space="preserve">Phẫu thuật cắt mộng ghép màng ối, kết mạc - gây mê </t>
  </si>
  <si>
    <t xml:space="preserve"> Chưa bao gồm chi phí màng ối</t>
  </si>
  <si>
    <t>04C3.3.224</t>
  </si>
  <si>
    <t>Mổ quặm 1 mi  - gây mê</t>
  </si>
  <si>
    <t>04C3.3.225</t>
  </si>
  <si>
    <t>Mổ quặm 2 mi  - gây mê</t>
  </si>
  <si>
    <t>04C3.3.226</t>
  </si>
  <si>
    <t>Mổ quặm 3 mi - gây mê</t>
  </si>
  <si>
    <t>04C3.3.227</t>
  </si>
  <si>
    <t>Mổ quặm 4 mi  - gây mê</t>
  </si>
  <si>
    <t>03C2.3.1</t>
  </si>
  <si>
    <t>Đo khúc xạ máy</t>
  </si>
  <si>
    <t>03C2.3.2</t>
  </si>
  <si>
    <t>Nghiệm pháp phát hiện Glôcôm</t>
  </si>
  <si>
    <t>03C2.3.3</t>
  </si>
  <si>
    <t>Điện chẩm</t>
  </si>
  <si>
    <t>03C2.3.4</t>
  </si>
  <si>
    <t>Sắc giác</t>
  </si>
  <si>
    <t>Rạch áp xe trong miệng</t>
  </si>
  <si>
    <t>03C2.5.1.5</t>
  </si>
  <si>
    <t>Rạch áp xe dẫn lưu ngoài miệng</t>
  </si>
  <si>
    <t>03C2.5.1.6</t>
  </si>
  <si>
    <t>Cố định tạm thời gẫy xương hàm (buộc chỉ thép, băng cố định)</t>
  </si>
  <si>
    <t>03C2.5.1.7</t>
  </si>
  <si>
    <t>Nhổ chân răng</t>
  </si>
  <si>
    <t>03C2.5.1.8</t>
  </si>
  <si>
    <t>Mổ lấy nang răng</t>
  </si>
  <si>
    <t>03C2.5.1.9</t>
  </si>
  <si>
    <t>Cắt cuống 1 chân</t>
  </si>
  <si>
    <t>03C2.5.1.10</t>
  </si>
  <si>
    <t>Nạo túi lợi 1 sextant</t>
  </si>
  <si>
    <t>03C2.5.1.11</t>
  </si>
  <si>
    <t>Nắn trật khớp thái dương hàm</t>
  </si>
  <si>
    <t>03C2.5.1.12</t>
  </si>
  <si>
    <t>Lấy u lành dưới 3cm</t>
  </si>
  <si>
    <t>03C2.5.1.13</t>
  </si>
  <si>
    <t>Lấy u lành trên 3cm</t>
  </si>
  <si>
    <t>03C2.5.1.14</t>
  </si>
  <si>
    <t>Lấy sỏi ống Wharton</t>
  </si>
  <si>
    <t>03C2.5.1.15</t>
  </si>
  <si>
    <t xml:space="preserve">Nhổ răng ngầm  dưới xương </t>
  </si>
  <si>
    <t>03C2.5.1.16</t>
  </si>
  <si>
    <t xml:space="preserve">Nhổ răng mọc lạc chỗ </t>
  </si>
  <si>
    <t>03C2.5.1.17</t>
  </si>
  <si>
    <t xml:space="preserve">Bấm gai xương trên 02 ổ răng </t>
  </si>
  <si>
    <t>03C2.5.1.18</t>
  </si>
  <si>
    <t>Cắt u lợi, lợi xơ để làm hàm giả</t>
  </si>
  <si>
    <t>03C2.5.1.19</t>
  </si>
  <si>
    <t>Cắt, tạo hình phanh môi, phanh má hoặc lưỡi (không gây mê)</t>
  </si>
  <si>
    <t>03C2.5.1.20</t>
  </si>
  <si>
    <t>Cắm và cố định lại một răng bật khỏi huyệt ổ răng</t>
  </si>
  <si>
    <t>03C2.5.1.21</t>
  </si>
  <si>
    <t xml:space="preserve">Nẹp liên kết điều trị viêm quanh răng 1 vùng </t>
  </si>
  <si>
    <t>03C2.5.1.22</t>
  </si>
  <si>
    <t>Phẫu thuật lật vạt, nạo xương ổ răng 1 vùng</t>
  </si>
  <si>
    <t>03C2.5.1.23</t>
  </si>
  <si>
    <t>Cắt u lợi đường kính từ 2cm trở lên</t>
  </si>
  <si>
    <t>03C2.5.1.24</t>
  </si>
  <si>
    <t xml:space="preserve">Phẫu thuật ghép xương và màng tái tạo mô có hướng dẫn </t>
  </si>
  <si>
    <t>chưa bao gồm màng tái tạo mô và xương nhân tạo</t>
  </si>
  <si>
    <t>ĐIỀU TRỊ RĂNG</t>
  </si>
  <si>
    <t>03C2.5.2.1</t>
  </si>
  <si>
    <t xml:space="preserve">Hàn răng sữa sâu ngà </t>
  </si>
  <si>
    <t>03C2.5.2.2</t>
  </si>
  <si>
    <t>Trám bít hố rãnh</t>
  </si>
  <si>
    <t>03C2.5.2.3</t>
  </si>
  <si>
    <t xml:space="preserve">Điều trị răng sữa viêm tuỷ có hồi phục </t>
  </si>
  <si>
    <t>03C2.5.2.4</t>
  </si>
  <si>
    <t>Điều trị tuỷ răng sữa một chân</t>
  </si>
  <si>
    <t>03C2.5.2.5</t>
  </si>
  <si>
    <t>Điều trị tuỷ răng sữa nhiều chân</t>
  </si>
  <si>
    <t>03C2.5.2.6</t>
  </si>
  <si>
    <t>Chụp thép làm sẵn</t>
  </si>
  <si>
    <t>03C2.5.2.7</t>
  </si>
  <si>
    <t>Răng sâu ngà</t>
  </si>
  <si>
    <t>03C2.5.2.8</t>
  </si>
  <si>
    <t>Răng viêm tuỷ hồi phục</t>
  </si>
  <si>
    <t>03C2.5.2.9</t>
  </si>
  <si>
    <t>Điều trị tuỷ răng số 1, 2, 3</t>
  </si>
  <si>
    <t>03C2.5.2.10</t>
  </si>
  <si>
    <t>Điều trị tuỷ răng số  4, 5</t>
  </si>
  <si>
    <t>03C2.5.2.11</t>
  </si>
  <si>
    <t>Điều trị tuỷ răng số  6,7 hàm dưới</t>
  </si>
  <si>
    <t>03C2.5.2.12</t>
  </si>
  <si>
    <t>Điều trị tuỷ răng số 6,7 hàm trên</t>
  </si>
  <si>
    <t>03C2.5.2.13</t>
  </si>
  <si>
    <t>Điều trị tuỷ lại</t>
  </si>
  <si>
    <t>03C2.5.2.14</t>
  </si>
  <si>
    <t>Hàn composite cổ răng</t>
  </si>
  <si>
    <t>03C2.5.2.16</t>
  </si>
  <si>
    <t>Phục hồi thân răng có chốt</t>
  </si>
  <si>
    <t xml:space="preserve">SỬA LẠI HÀM CŨ </t>
  </si>
  <si>
    <t>03C2.5.6.1</t>
  </si>
  <si>
    <t xml:space="preserve">Làm lại hàm </t>
  </si>
  <si>
    <t>03C2.5.6.2</t>
  </si>
  <si>
    <t xml:space="preserve">Sửa hàm </t>
  </si>
  <si>
    <t>03C2.5.6.3</t>
  </si>
  <si>
    <t>Gắn lại chụp, cầu ( 1đơn vị )</t>
  </si>
  <si>
    <t>CÁC PHẪU THUẬT HÀM MẶT</t>
  </si>
  <si>
    <t>04C3.5.4.266</t>
  </si>
  <si>
    <t xml:space="preserve">Nghiệm pháp Coombs gián tiếp hoặc trực  tiếp (bằng một trong các phương pháp: ống nghiệm, Gelcard/ Scangel); </t>
  </si>
  <si>
    <t>04C5.1.333</t>
  </si>
  <si>
    <t>Nghiệm pháp Coombs trực tiếp (phương pháp hồng cầu gắn từ trên máy bán tự động)</t>
  </si>
  <si>
    <t>04C5.1.334</t>
  </si>
  <si>
    <t>Nghiệm pháp Coombs gián tiếp (phương pháp hồng cầu gắn từ trên máy bán tự động)</t>
  </si>
  <si>
    <t>04C5.1.335</t>
  </si>
  <si>
    <t>04C5.1.293</t>
  </si>
  <si>
    <t>Xác định kháng nguyên D, C, c, E, e của hệ nhóm máu Rh</t>
  </si>
  <si>
    <t>03C3.1.HH90</t>
  </si>
  <si>
    <t>Định nhóm máu A1</t>
  </si>
  <si>
    <t xml:space="preserve">Phẫu thuật điều trị gãy xương hàm dưới </t>
  </si>
  <si>
    <t>03C2.5.7.23</t>
  </si>
  <si>
    <t xml:space="preserve">Phẫu thuật điều trị gãy lồi cầu </t>
  </si>
  <si>
    <t>03C2.5.7.24</t>
  </si>
  <si>
    <t xml:space="preserve">Phẫu thuật điều trị gãy gò má cung tiếp 2 bên  </t>
  </si>
  <si>
    <t>03C2.5.7.25</t>
  </si>
  <si>
    <t xml:space="preserve">Phẫu thuật điều trị gãy xương hàm trên </t>
  </si>
  <si>
    <t>03C2.5.7.26</t>
  </si>
  <si>
    <t xml:space="preserve">Phẫu thuật cắt u lành tính tuyến dưới hàm </t>
  </si>
  <si>
    <t>03C2.5.7.27</t>
  </si>
  <si>
    <t xml:space="preserve">Phẫu thuật nâng sống mũi </t>
  </si>
  <si>
    <t>03C2.5.7.28</t>
  </si>
  <si>
    <t>Phẫu thuật tạo hình môi một bên</t>
  </si>
  <si>
    <t>03C2.5.7.29</t>
  </si>
  <si>
    <t>Phẫu thuật tạo hình môi hai bên</t>
  </si>
  <si>
    <t>03C2.5.7.30</t>
  </si>
  <si>
    <t>Phẫu thuật tạo hình khe hở vòm miệng</t>
  </si>
  <si>
    <t>03C2.5.7.31</t>
  </si>
  <si>
    <t>Phẫu thuật tạo hình khe hở vòm miệng tạo vạt thành hầu</t>
  </si>
  <si>
    <t>03C2.5.7.33</t>
  </si>
  <si>
    <t>Cắt u nang giáp móng</t>
  </si>
  <si>
    <t>03C2.5.7.34</t>
  </si>
  <si>
    <t>Cắt u nang cạnh cổ</t>
  </si>
  <si>
    <t>03C2.5.7.35</t>
  </si>
  <si>
    <t>Cắt nang xương hàm từ 2-5cm</t>
  </si>
  <si>
    <t>03C2.5.7.36</t>
  </si>
  <si>
    <t>Phẫu thuật cắt ung thư xương hàm trên, nạo vét hạch</t>
  </si>
  <si>
    <t>03C2.5.7.37</t>
  </si>
  <si>
    <t>Phẫu thuật cắt ung thư xương hàm dưới, nạo vét hạch</t>
  </si>
  <si>
    <t>03C2.5.7.38</t>
  </si>
  <si>
    <t>Phẫu thuật tạo hình khe hở chéo mặt</t>
  </si>
  <si>
    <t>03C2.5.7.39</t>
  </si>
  <si>
    <t>Ghép da rời mỗi chiều trên 5cm</t>
  </si>
  <si>
    <t>03C2.5.7.40</t>
  </si>
  <si>
    <t>Dùng laser, sóng cao tần trong điều trị sẹo &gt;2cm</t>
  </si>
  <si>
    <t>03C2.5.7.41</t>
  </si>
  <si>
    <t>Phẫu thuật điều trị viêm nhiễm toả lan, áp xe vùng hàm mặt</t>
  </si>
  <si>
    <t>03C2.5.7.42</t>
  </si>
  <si>
    <t>Phẫu thuật khâu phục hồi vết thương phần mềm vùng hàm mặt, có tổn thương tuyến, mạch, thần kinh.</t>
  </si>
  <si>
    <t>03C2.5.7.44</t>
  </si>
  <si>
    <t>Cắt bỏ nang sàn miệng</t>
  </si>
  <si>
    <t>03C2.5.7.45</t>
  </si>
  <si>
    <t>Phẫu thuật mở xoang lấy răng ngầm</t>
  </si>
  <si>
    <t>03C2.5.7.46</t>
  </si>
  <si>
    <t>Phẫu thuật cắt dây thần kinh V ngoại biên</t>
  </si>
  <si>
    <t>03C2.5.7.47</t>
  </si>
  <si>
    <t>Phẫu thuật tạo hình phanh môi/ phanh má/ phanh lưỡi bám thấp (gây mê nội khí quản)</t>
  </si>
  <si>
    <t>03C2.5.7.48</t>
  </si>
  <si>
    <t>Cắt u nhỏ lành tính phần mềm vùng hàm mặt (gây mê nội khí quản)</t>
  </si>
  <si>
    <t>03C2.5.7.49</t>
  </si>
  <si>
    <t>Tiêm xơ điều trị u máu phần mềm và xương vùng hàm mặt</t>
  </si>
  <si>
    <t>03C2.5.7.50</t>
  </si>
  <si>
    <t>Phẫu thuật nắn sai khớp thái dương hàm đến muộn</t>
  </si>
  <si>
    <t>03C2.5.7.51</t>
  </si>
  <si>
    <t>Sinh thiết u phần mềm và xương vùng hàm mặt (gây mê nội khí quản)</t>
  </si>
  <si>
    <t>03C2.5.7.52</t>
  </si>
  <si>
    <t>Phẫu thuật lấy  răng ngầm trong xương</t>
  </si>
  <si>
    <t xml:space="preserve">BỎNG </t>
  </si>
  <si>
    <t>03C2.6.1</t>
  </si>
  <si>
    <t>Thay băng bỏng (1 lần)</t>
  </si>
  <si>
    <t>Thay băng cắt lọc vết bỏng diện tích dưới 10% diện tích cơ thể</t>
  </si>
  <si>
    <t>Thay băng cắt lọc vết bỏng diện tích từ 10% đến 19% diện tích cơ thể</t>
  </si>
  <si>
    <t>Thay băng cắt lọc vết bỏng diện tích từ 20% đến 39% diện tích cơ thể</t>
  </si>
  <si>
    <t>Thay băng cắt lọc vết bỏng diện tích từ 40% đến 60% diện tích cơ thể</t>
  </si>
  <si>
    <t>Thay băng cắt lọc vết bỏng diện tích trên 60% diện tích cơ thể</t>
  </si>
  <si>
    <t>Thay băng cắt lọc vết thương mạn tính</t>
  </si>
  <si>
    <t>03C2.6.2</t>
  </si>
  <si>
    <t>Vô cảm trong thay băng bệnh nhân bỏng</t>
  </si>
  <si>
    <t>03C2.6.3</t>
  </si>
  <si>
    <t>Sử dụng giường khí hóa lỏng điều trị bỏng nặng (01 ngày)</t>
  </si>
  <si>
    <t>03C2.6.11</t>
  </si>
  <si>
    <t>Chẩn đoán độ sâu bỏng bằng máy siêu âm doppler</t>
  </si>
  <si>
    <t>03C2.6.12</t>
  </si>
  <si>
    <t>Tắm điều trị tiệt khuẩn bằng TRA gamma</t>
  </si>
  <si>
    <t>03C2.6.14</t>
  </si>
  <si>
    <t xml:space="preserve">Điều trị vết thương bỏng bằng màng nuôi cấy nguyên bào sợi (hoặc tế bào sừng) </t>
  </si>
  <si>
    <t>03C2.6.15</t>
  </si>
  <si>
    <t>Điều trị bằng ôxy cao áp</t>
  </si>
  <si>
    <t>03C2.6.8</t>
  </si>
  <si>
    <t xml:space="preserve">Ghép da dị loại (da ếch, da lợn …) trong điều trị bỏng </t>
  </si>
  <si>
    <t>03C2.6.9</t>
  </si>
  <si>
    <t xml:space="preserve">Ghép da tự thân trong điều trị bỏng </t>
  </si>
  <si>
    <t>03C2.6.10</t>
  </si>
  <si>
    <t xml:space="preserve">Ghép màng tế bào nuôi cấy trong điều trị bỏng </t>
  </si>
  <si>
    <t>03C2.6.13</t>
  </si>
  <si>
    <t>Ghép da có sử dụng da lợn bảo quản sau lạnh</t>
  </si>
  <si>
    <t>C5</t>
  </si>
  <si>
    <t>XÉT NGHIỆM</t>
  </si>
  <si>
    <t>C5.1</t>
  </si>
  <si>
    <t>HUYẾT HỌC</t>
  </si>
  <si>
    <t>TẾ BÀO MÁU</t>
  </si>
  <si>
    <t>03C3.1.HH3</t>
  </si>
  <si>
    <t>Tổng phân tích tế bào máu bằng máy đếm laser</t>
  </si>
  <si>
    <t>Tổng phân tích tế bào máu bằng máy đếm tự động</t>
  </si>
  <si>
    <t>04C5.1.323</t>
  </si>
  <si>
    <t>Tổng phân tích tế bào máu ngoại vi (bằng hệ thống tự động hoàn toàn)</t>
  </si>
  <si>
    <t>Cho tất cả các thông số</t>
  </si>
  <si>
    <t>04C5.1.280</t>
  </si>
  <si>
    <t>Tổng phân tích tế bào máu ngoại vi (bằng phương pháp thủ công)</t>
  </si>
  <si>
    <t>04C5.1.278</t>
  </si>
  <si>
    <t>Huyết đồ (bằng phương pháp thủ công)</t>
  </si>
  <si>
    <t>03C3.1.HH5</t>
  </si>
  <si>
    <t>Huyết đồ (sử dụng máy đếm tự động)</t>
  </si>
  <si>
    <t>03C3.1.HH6</t>
  </si>
  <si>
    <t>Huyết đồ (sử dụng máy đếm laser)</t>
  </si>
  <si>
    <t>04C5.1.279</t>
  </si>
  <si>
    <t>Định lượng Hemoglobin (bằng máy quang kế)</t>
  </si>
  <si>
    <t>04C5.1.281</t>
  </si>
  <si>
    <t>Hồng cầu lưới (bằng phương pháp thủ công)</t>
  </si>
  <si>
    <t>03C3.1.HH4</t>
  </si>
  <si>
    <t>Nhuộm hồng cầu lưới trên máy tự động</t>
  </si>
  <si>
    <t>04C5.1.282</t>
  </si>
  <si>
    <t>Thể tích khối hồng cầu (Hematocrit)</t>
  </si>
  <si>
    <t>04C5.1.285</t>
  </si>
  <si>
    <t>Xét nghiệm số lượng tiểu cầu (thủ công)</t>
  </si>
  <si>
    <t>04C5.1.283</t>
  </si>
  <si>
    <t>Máu lắng (bằng phương pháp thủ công)</t>
  </si>
  <si>
    <t>03C3.1.HH12</t>
  </si>
  <si>
    <t>Máu lắng (bằng máy tự động)</t>
  </si>
  <si>
    <t>04C5.1.294</t>
  </si>
  <si>
    <t xml:space="preserve">Tìm tế bào Hargraves </t>
  </si>
  <si>
    <t>03C3.1.HH8</t>
  </si>
  <si>
    <t>Tìm mảnh vỡ hồng cầu (bằng máy)</t>
  </si>
  <si>
    <t>03C3.1.HH9</t>
  </si>
  <si>
    <t>Tìm hồng cầu có chấm ưa base (bằng máy)</t>
  </si>
  <si>
    <t>03C3.1.HH10</t>
  </si>
  <si>
    <t>Tìm ấu trùng giun chỉ trong máu</t>
  </si>
  <si>
    <t>04C5.1.319</t>
  </si>
  <si>
    <t>Tìm ký sinh trùng sốt rét trong máu bằng phương pháp thủ công</t>
  </si>
  <si>
    <t>03C3.1.HH11</t>
  </si>
  <si>
    <t>Tập trung bạch cầu</t>
  </si>
  <si>
    <t>04C5.4.393</t>
  </si>
  <si>
    <t>Tế bào dịch màng (phổi, bụng, tim, khớp…)</t>
  </si>
  <si>
    <t>04C5.4.394</t>
  </si>
  <si>
    <t>Tế bào dịch màng (phổi, bụng, tim, khớp…) có đếm số lượng tế bào</t>
  </si>
  <si>
    <t>04C5.1.303</t>
  </si>
  <si>
    <t xml:space="preserve">Xét nghiệm tế bào học tủy xương </t>
  </si>
  <si>
    <t>Không bao gồm thủ thuật sinh thiết tủy xương</t>
  </si>
  <si>
    <t>04C5.1.349</t>
  </si>
  <si>
    <t>Xét nghiệm mô bệnh học tủy xương</t>
  </si>
  <si>
    <t>Không bao gồm thủ thuật sinh thiết tủy</t>
  </si>
  <si>
    <t>04C5.1.304</t>
  </si>
  <si>
    <t xml:space="preserve">Xét nghiệm tế bào hạch </t>
  </si>
  <si>
    <t>Không bao gồm thủ thuật chọc hút hạch</t>
  </si>
  <si>
    <t>03C3.1.HH20</t>
  </si>
  <si>
    <t>Lách đồ</t>
  </si>
  <si>
    <t>03C3.1.HH13</t>
  </si>
  <si>
    <t>Nhuộm hồng cầu sắt (Nhuộm Peris)</t>
  </si>
  <si>
    <t>03C3.1.HH14</t>
  </si>
  <si>
    <t>Nhuộm Phosphatase kiềm bạch cầu</t>
  </si>
  <si>
    <t>03C3.1.HH15</t>
  </si>
  <si>
    <t>Nhuộm Phosphatase acid</t>
  </si>
  <si>
    <t>04C5.1.305</t>
  </si>
  <si>
    <t>Nhuộm Peroxydase (MPO)</t>
  </si>
  <si>
    <t>04C5.1.306</t>
  </si>
  <si>
    <t>Nhuộm sudan den</t>
  </si>
  <si>
    <t>04C5.1.307</t>
  </si>
  <si>
    <t>Nhuộm Esterase không đặc hiệu</t>
  </si>
  <si>
    <t>04C5.1.308</t>
  </si>
  <si>
    <t>Nhuộm Esterase không đặc hiệu có ức chế Naf</t>
  </si>
  <si>
    <t>04C5.1.309</t>
  </si>
  <si>
    <t>Nhuộm Periodic Acide  Schiff (PAS)</t>
  </si>
  <si>
    <t>03C3.1.HH18</t>
  </si>
  <si>
    <t>Nhuộm sợi xơ trong mô tuỷ xương</t>
  </si>
  <si>
    <t>03C3.1.HH19</t>
  </si>
  <si>
    <t>Nhuộm sợi xơ liên võng trong mô tuỷ xương</t>
  </si>
  <si>
    <t>03C3.1.HH21</t>
  </si>
  <si>
    <t>Hoá mô miễn dịch tuỷ xương (01 marker)</t>
  </si>
  <si>
    <t>ĐÔNG MÁU</t>
  </si>
  <si>
    <t>04C5.1.295</t>
  </si>
  <si>
    <t>Thời gian máu chảy/(phương pháp Duke)</t>
  </si>
  <si>
    <t>04C5.1.348</t>
  </si>
  <si>
    <t>Thời gian máu chảy (phương pháp Ivy)</t>
  </si>
  <si>
    <t>Thời gian máu đông</t>
  </si>
  <si>
    <t>04C5.1.296</t>
  </si>
  <si>
    <t>Co cục máu đông</t>
  </si>
  <si>
    <t>04C5.1.297</t>
  </si>
  <si>
    <t xml:space="preserve">Thời gian Howell </t>
  </si>
  <si>
    <t>04C5.1.300</t>
  </si>
  <si>
    <t>Định lượng Fibrinogen (Yếu tố I) bằng phương pháp trực tiếp</t>
  </si>
  <si>
    <t>04C5.1.299</t>
  </si>
  <si>
    <t>Định lượng yếu tố I (fibrinogen)</t>
  </si>
  <si>
    <t>04C5.1.302</t>
  </si>
  <si>
    <t>Thời gian Prothrombin (PT,TQ) bằng máy bán tự động, tự động</t>
  </si>
  <si>
    <t>Thời gian Prothombin (PT%, PTs, INR)</t>
  </si>
  <si>
    <t>04C5.1.301</t>
  </si>
  <si>
    <t>Thời gian Prothrombin (PT,TQ) bằng  thủ công</t>
  </si>
  <si>
    <t>03C3.1.HH23</t>
  </si>
  <si>
    <t>Thời gian thromboplastin hoạt hoá từng phần (APTT)</t>
  </si>
  <si>
    <t>03C3.1.HH24</t>
  </si>
  <si>
    <t>Thời gian thrombin (TT)</t>
  </si>
  <si>
    <t>03C3.1.HH27</t>
  </si>
  <si>
    <t>Nghiệm pháp rượu (nghiệm pháp Ethanol)</t>
  </si>
  <si>
    <t>03C3.1.HH28</t>
  </si>
  <si>
    <t>Nghiệm pháp von-Kaulla</t>
  </si>
  <si>
    <t>03C3.1.HH30</t>
  </si>
  <si>
    <t>Định lượng D- Dimer</t>
  </si>
  <si>
    <t>Định lượng D - Dimer bằng kỹ thuật miễn dịch hoá phát quang</t>
  </si>
  <si>
    <t>03C3.1.HH41</t>
  </si>
  <si>
    <t>Định lượng anti Thrombin III</t>
  </si>
  <si>
    <t>03C3.1.HH37</t>
  </si>
  <si>
    <t>Định lượng Plasminogen</t>
  </si>
  <si>
    <t>03C3.1.HH31</t>
  </si>
  <si>
    <t>Định lượng Protein S</t>
  </si>
  <si>
    <t>03C3.1.HH32</t>
  </si>
  <si>
    <t>Định lượng Protein C</t>
  </si>
  <si>
    <t>````</t>
  </si>
  <si>
    <t>03C3.1.HH44</t>
  </si>
  <si>
    <t>Định lượng yếu tố Heparin</t>
  </si>
  <si>
    <t>03C3.1.HH45</t>
  </si>
  <si>
    <t>Định lượng yếu tố kháng xa</t>
  </si>
  <si>
    <t>03C3.1.HH25</t>
  </si>
  <si>
    <t>Tìm yếu tố kháng đông đường ngoại sinh</t>
  </si>
  <si>
    <t>03C3.1.HH26</t>
  </si>
  <si>
    <t>Tìm yếu tố kháng đông đường nội sinh</t>
  </si>
  <si>
    <t>Phát hiện chất ức chế đường đông máu nội sinh phụ thuộc thời gian và nhiệt độ</t>
  </si>
  <si>
    <t>Phát hiện chất ức chế đường đông máu nội sinh không phụ thuộc thời gian và nhiệt độ</t>
  </si>
  <si>
    <t>04C5.1.329</t>
  </si>
  <si>
    <t>Đo độ ngưng tập tiểu cầu với  ADP/Collgen (Giá cho mỗi chất kích tập)</t>
  </si>
  <si>
    <t>Giá cho mỗi chất kích tập</t>
  </si>
  <si>
    <t>03C3.1.HH34</t>
  </si>
  <si>
    <t>Định lượng đồng yếu tố Ristocetin</t>
  </si>
  <si>
    <t>04C5.1.330</t>
  </si>
  <si>
    <t>Đo độ ngưng tập tiểu cầu với  Ristocetin/ Epinephrin/ ArachidonicAcide/ thrombin (Giá cho mỗi yếu tố)</t>
  </si>
  <si>
    <t>Giá cho mỗi yếu tố</t>
  </si>
  <si>
    <t>04C5.1.298</t>
  </si>
  <si>
    <t>Đàn hồi co cục máu (TEG: ThromboElastoGraph)</t>
  </si>
  <si>
    <t xml:space="preserve">Bao gồm cả pin và cup, kaolin </t>
  </si>
  <si>
    <t>04C5.1.324</t>
  </si>
  <si>
    <t xml:space="preserve">Định lượng yếu tố VIIIc hoặc yếu tố XI (yếu tố VIII hoặc yếu tố XI; Định lượng hoạt tính yếu tố VIII hoặc yếu tố XI, giá cho mỗi yếu tố) </t>
  </si>
  <si>
    <t>04C5.1.326</t>
  </si>
  <si>
    <t xml:space="preserve">Định lượng yếu tố VIII/yếu tố IX; định lượng hoạt tính yếu tố IX </t>
  </si>
  <si>
    <t>04C5.1.327</t>
  </si>
  <si>
    <t>Định lượng yếu tố II/XII/VonWillebrand (kháng nguyên)/VonWillebrand (hoạt tính), giá cho mỗi yếu tố</t>
  </si>
  <si>
    <t>04C5.1.325</t>
  </si>
  <si>
    <t>Định lượng Hydrocorticosteroid</t>
  </si>
  <si>
    <t>04C5.2.370</t>
  </si>
  <si>
    <t>Porphyrin: Định tính</t>
  </si>
  <si>
    <t>04C5.2.371</t>
  </si>
  <si>
    <t xml:space="preserve">Xác định tế bào/trụ hay các tinh thể khác </t>
  </si>
  <si>
    <t>04C5.2.372</t>
  </si>
  <si>
    <t>Xác định tỷ trọng trong nước tiểu/ pH</t>
  </si>
  <si>
    <t>03C3.2.1</t>
  </si>
  <si>
    <t>Nước tiểu 10 thông số (máy)</t>
  </si>
  <si>
    <t>03C3.2.2</t>
  </si>
  <si>
    <t>Micro Albumin</t>
  </si>
  <si>
    <t>03C3.2.3</t>
  </si>
  <si>
    <t>Opiate (định tính)</t>
  </si>
  <si>
    <t>03C3.2.4</t>
  </si>
  <si>
    <t>Amphetamin (định tính)</t>
  </si>
  <si>
    <t>03C3.2.5</t>
  </si>
  <si>
    <t>Marijuana (định tính)</t>
  </si>
  <si>
    <t>03C3.2.6</t>
  </si>
  <si>
    <t>Protein Bence - Jone</t>
  </si>
  <si>
    <t>03C3.2.7</t>
  </si>
  <si>
    <t>Dưỡng chấp</t>
  </si>
  <si>
    <t>03C3.2.8</t>
  </si>
  <si>
    <t>DPD</t>
  </si>
  <si>
    <t>PHÂN</t>
  </si>
  <si>
    <t>04C5.3.373</t>
  </si>
  <si>
    <t>Tìm Bilirubin</t>
  </si>
  <si>
    <t>04C5.3.374</t>
  </si>
  <si>
    <t xml:space="preserve">Xác định Canxi, Phospho </t>
  </si>
  <si>
    <t>04C5.3.375</t>
  </si>
  <si>
    <t xml:space="preserve">Xác định các men: Amilase/ Trypsin/ Mucinase </t>
  </si>
  <si>
    <t>04C5.3.377</t>
  </si>
  <si>
    <t xml:space="preserve">Urobilin, Urobilinogen: Định tính </t>
  </si>
  <si>
    <t>XÉT NGHIỆM DỊCH CHỌC DÒ</t>
  </si>
  <si>
    <t>04C5.4.396</t>
  </si>
  <si>
    <t>Protein dịch</t>
  </si>
  <si>
    <t>04C5.4.397</t>
  </si>
  <si>
    <t>Glucose dịch</t>
  </si>
  <si>
    <t>04C5.4.398</t>
  </si>
  <si>
    <t>Clo  dịch</t>
  </si>
  <si>
    <t>04C5.4.399</t>
  </si>
  <si>
    <t xml:space="preserve">Phản ứng Pandy </t>
  </si>
  <si>
    <t>04C5.4.400</t>
  </si>
  <si>
    <t>Rivalta</t>
  </si>
  <si>
    <t>C5.3</t>
  </si>
  <si>
    <t>VI SINH</t>
  </si>
  <si>
    <t>03C3.1.HH66</t>
  </si>
  <si>
    <t>HBsAg (nhanh)</t>
  </si>
  <si>
    <t>HBsAg miễn dịch bán tự động/tự động</t>
  </si>
  <si>
    <t>04C5.4.384</t>
  </si>
  <si>
    <t>Định lượng HBsAg</t>
  </si>
  <si>
    <t>03C3.1.HH69</t>
  </si>
  <si>
    <t>Anti-HBs miễn dịch bán tự động/tự động</t>
  </si>
  <si>
    <t>04C5.4.385</t>
  </si>
  <si>
    <t>Anti-HBs định lượng</t>
  </si>
  <si>
    <t>LIÊN TỊCH BỘ Y TẾ - BỘ TÀI CHÍNH</t>
  </si>
  <si>
    <t>PHẦN C: GIÁ CÁC DỊCH VỤ KỸ THUẬT VÀ XÉT NGHIỆM</t>
  </si>
  <si>
    <t>Đơn vị: đồng</t>
  </si>
  <si>
    <t>Số TT</t>
  </si>
  <si>
    <t>Các loại dịch vụ</t>
  </si>
  <si>
    <t>Giá tối đa</t>
  </si>
  <si>
    <t>Bệnh viện hạng I</t>
  </si>
  <si>
    <t>Ghi chú</t>
  </si>
  <si>
    <t>STT</t>
  </si>
  <si>
    <t>TT04</t>
  </si>
  <si>
    <t>TT03</t>
  </si>
  <si>
    <t>C1</t>
  </si>
  <si>
    <t>CHẨN ĐOÁN BẰNG HÌNH ẢNH</t>
  </si>
  <si>
    <t>SIÊU ÂM:</t>
  </si>
  <si>
    <t>04C1.1.3</t>
  </si>
  <si>
    <t>Siêu âm</t>
  </si>
  <si>
    <t>03C4.1.3</t>
  </si>
  <si>
    <t>Siêu âm + đo trục nhãn cầu</t>
  </si>
  <si>
    <t>Siêu âm đầu dò âm đạo, trực tràng</t>
  </si>
  <si>
    <t>03C4.1.1</t>
  </si>
  <si>
    <t>Siêu âm Doppler màu tim/mạch máu</t>
  </si>
  <si>
    <t>03C4.1.6</t>
  </si>
  <si>
    <t>Siêu âm Doppler màu tim + cản âm</t>
  </si>
  <si>
    <t>03C4.1.5</t>
  </si>
  <si>
    <t>Siêu âm tim gắng sức</t>
  </si>
  <si>
    <t>04C1.1.4</t>
  </si>
  <si>
    <t>Siêu âm Doppler màu tim 4 D (3D REAL TIME)</t>
  </si>
  <si>
    <t>04C1.1.5</t>
  </si>
  <si>
    <t>Siêu âm Doppler màu tim/mạch máu qua thực quản</t>
  </si>
  <si>
    <t>04C1.1.6</t>
  </si>
  <si>
    <t xml:space="preserve">Siêu âm trong lòng mạch hoặc Đo dự trữ lưu lượng động mạch vành FFR </t>
  </si>
  <si>
    <t>Chưa bao gồm bộ đầu dò siêu âm, bộ dụng cụ đo dự trữ lưu lượng động mạch vành và các dụng cụ để đưa vào lòng mạch</t>
  </si>
  <si>
    <t>03C4.1.7</t>
  </si>
  <si>
    <t>Siêu âm nội soi</t>
  </si>
  <si>
    <t>CHỤP X-QUANG THÔNG THƯỜNG</t>
  </si>
  <si>
    <t>04C1.2.1.7</t>
  </si>
  <si>
    <t xml:space="preserve">Ngày giường bệnh tại trạm y tế xã </t>
  </si>
  <si>
    <t>Bệnh viện hạng IV và chưa phân hạng</t>
  </si>
  <si>
    <t>Chụp hốc mắt thẳng/ nghiêng</t>
  </si>
  <si>
    <t>03C4.2.1.3</t>
  </si>
  <si>
    <t>Chụp lỗ thị giác 2 mắt</t>
  </si>
  <si>
    <t>03C4.2.1.4</t>
  </si>
  <si>
    <t>Chụp khu trú Baltin</t>
  </si>
  <si>
    <t>03C4.2.1.5</t>
  </si>
  <si>
    <t>Chụp Vogd</t>
  </si>
  <si>
    <t>03C4.2.1.6</t>
  </si>
  <si>
    <t>Chụp đáy mắt</t>
  </si>
  <si>
    <t>03C4.2.1.7</t>
  </si>
  <si>
    <t>Chụp Angiography mắt</t>
  </si>
  <si>
    <t>04C1.2.3.20</t>
  </si>
  <si>
    <t>Các đốt sống cổ</t>
  </si>
  <si>
    <t>04C1.2.3.21</t>
  </si>
  <si>
    <t xml:space="preserve">Các đốt sống ngực </t>
  </si>
  <si>
    <t>04C1.2.3.22</t>
  </si>
  <si>
    <t xml:space="preserve">Cột sống thắt lưng-cùng </t>
  </si>
  <si>
    <t>04C1.2.3.23</t>
  </si>
  <si>
    <t xml:space="preserve">Cột sống cùng-cụt </t>
  </si>
  <si>
    <t>04C1.2.3.24</t>
  </si>
  <si>
    <t xml:space="preserve">Chụp 2 đoạn liên tục </t>
  </si>
  <si>
    <t>04C1.2.3.25</t>
  </si>
  <si>
    <t>Đánh giá tuổi xương: cổ tay, đầu gối</t>
  </si>
  <si>
    <t>04C1.2.4.26</t>
  </si>
  <si>
    <t xml:space="preserve">Tim phổi thẳng </t>
  </si>
  <si>
    <t>04C1.2.4.27</t>
  </si>
  <si>
    <t xml:space="preserve">Tim phổi nghiêng </t>
  </si>
  <si>
    <t>04C1.2.4.28</t>
  </si>
  <si>
    <t xml:space="preserve">Xương ức hoặc xương sườn </t>
  </si>
  <si>
    <t>03C4.2.3.1</t>
  </si>
  <si>
    <t>Chụp khí quản</t>
  </si>
  <si>
    <t>03C4.2.3.2</t>
  </si>
  <si>
    <t>Phổi đỉnh ưỡn (Apicolordotic)</t>
  </si>
  <si>
    <t>04C1.2.5.32</t>
  </si>
  <si>
    <t>Chụp bụng không chuẩn bị</t>
  </si>
  <si>
    <t>04C1.2.5.33</t>
  </si>
  <si>
    <t xml:space="preserve">Chụp thực quản có uống thuốc cản quang </t>
  </si>
  <si>
    <t>04C1.2.5.34</t>
  </si>
  <si>
    <t xml:space="preserve">Chụp dạ dày-tá tràng có uống thuốc cản quang </t>
  </si>
  <si>
    <t>04C1.2.5.35</t>
  </si>
  <si>
    <t>Chụp khung đại tràng có thuốc cản quang</t>
  </si>
  <si>
    <t>03C4.2.4.1</t>
  </si>
  <si>
    <t>Chụp tele gan</t>
  </si>
  <si>
    <t>03C4.2.4.2</t>
  </si>
  <si>
    <t>Nội soi mật tuỵ ngược dòng (ERCP)</t>
  </si>
  <si>
    <t>Bao gồm toàn bộ chi phí nội soi, chưa tính can thiệp</t>
  </si>
  <si>
    <t>03C4.2.5.10</t>
  </si>
  <si>
    <t>Chụp mật qua Kehr</t>
  </si>
  <si>
    <t>Chưa bao gồm thuốc cản quang</t>
  </si>
  <si>
    <t>04C1.2.5.29</t>
  </si>
  <si>
    <t>Chụp hệ tiết niệu không chuẩn bị</t>
  </si>
  <si>
    <t>04C1.2.5.30</t>
  </si>
  <si>
    <t>Chụp hệ tiết niệu có tiêm thuốc cản quang (UIV)</t>
  </si>
  <si>
    <t>04C1.2.5.31</t>
  </si>
  <si>
    <t>Chụp niệu quản - bể thận ngược dòng (UPR) có tiêm thuốc cản quang</t>
  </si>
  <si>
    <t>03C4.2.5.11</t>
  </si>
  <si>
    <t>Chụp bàng quang có bơm thuốc cản quang</t>
  </si>
  <si>
    <t>04C1.2.6.36</t>
  </si>
  <si>
    <t>Chụp tử cung-vòi trứng (bao gồm cả thuốc)</t>
  </si>
  <si>
    <t>03C4.2.5.12</t>
  </si>
  <si>
    <t>Chụp X - quang vú định vị kim dây</t>
  </si>
  <si>
    <t>03C4.2.5.13</t>
  </si>
  <si>
    <t>Lỗ dò cản quang</t>
  </si>
  <si>
    <t xml:space="preserve"> bao gồm cả thuốc</t>
  </si>
  <si>
    <t>03C4.2.5.15</t>
  </si>
  <si>
    <t>Mammography (1 bên)</t>
  </si>
  <si>
    <t>04C1.2.6.37</t>
  </si>
  <si>
    <t>Chụp tủy sống  có tiêm thuốc</t>
  </si>
  <si>
    <t>04C1.2.6.51</t>
  </si>
  <si>
    <t>Chụp X-quang số hóa 1 phim</t>
  </si>
  <si>
    <t>04C1.2.6.52</t>
  </si>
  <si>
    <t>Chụp X-quang số hóa 2 phim</t>
  </si>
  <si>
    <t>04C1.2.6.53</t>
  </si>
  <si>
    <t>Chụp X-quang số hóa 3 phim</t>
  </si>
  <si>
    <t>04C1.2.6.54</t>
  </si>
  <si>
    <t>Chụp tử cung-vòi trứng bằng số hóa</t>
  </si>
  <si>
    <t>04C1.2.6.55</t>
  </si>
  <si>
    <t>Chụp hệ tiết niệu có tiêm thuốc cản quang (UIV) số hóa</t>
  </si>
  <si>
    <t>04C1.2.6.56</t>
  </si>
  <si>
    <t>Chụp niệu quản - bể thận ngược dòng (UPR) số hóa</t>
  </si>
  <si>
    <t>04C1.2.6.57</t>
  </si>
  <si>
    <t>Chụp thực quản có uống thuốc cản quang số hóa</t>
  </si>
  <si>
    <t>04C1.2.6.58</t>
  </si>
  <si>
    <t>Chụp dạ dày-tá tràng có uống thuốc cản quang số hóa</t>
  </si>
  <si>
    <t>04C1.2.6.59</t>
  </si>
  <si>
    <t>Chụp khung đại tràng có thuốc cản quang số hóa</t>
  </si>
  <si>
    <t>04C1.2.6.60</t>
  </si>
  <si>
    <t>Chụp tủy sống có thuốc cản quang số hóa</t>
  </si>
  <si>
    <t>CHỤP CẮT LỚP VI TÍNH, CHỤP MẠCH, CỘNG HƯỞNG TỪ</t>
  </si>
  <si>
    <t>04C1.2.6.41</t>
  </si>
  <si>
    <t xml:space="preserve">Chụp CT Scanner đến 32 dãy </t>
  </si>
  <si>
    <t>Chưa bao gồm thuốc cản quang và thuốc gây mê (nếu có sử dụng)</t>
  </si>
  <si>
    <t>04C1.2.6.42</t>
  </si>
  <si>
    <t>Đã bao gồm thuốc cản quang;  chưa bao gồm thuốc gây mê (nếu có sử dụng)</t>
  </si>
  <si>
    <t>04C1.2.6.63</t>
  </si>
  <si>
    <t>Chụp CT Scanner 64 dãy đến 128 dãy</t>
  </si>
  <si>
    <t>04C1.2.6.</t>
  </si>
  <si>
    <t xml:space="preserve">Chụp CT Scanner 64 dãy đến 128 dãy </t>
  </si>
  <si>
    <t>04C1.2.6.64</t>
  </si>
  <si>
    <t>Chụp CT Scanner từ 256 dãy trở lên</t>
  </si>
  <si>
    <t>04C1.2.6.61</t>
  </si>
  <si>
    <t>Chụp PET/CT</t>
  </si>
  <si>
    <t>Bao gồm cả thuốc cản quang</t>
  </si>
  <si>
    <t>04C1.2.6.62</t>
  </si>
  <si>
    <t>Chụp PET/CT mô phỏng xạ trị</t>
  </si>
  <si>
    <t>03C4.2.5.1</t>
  </si>
  <si>
    <t>03C4.2.5.2</t>
  </si>
  <si>
    <t>04C1.2.6.43</t>
  </si>
  <si>
    <t xml:space="preserve">Chụp mạch máu (mạch não, chi, tạng, động mạch chủ, động mạch phổi…) số hóa xóa nền (DSA) </t>
  </si>
  <si>
    <t>Bao gồm toàn bộ chi phí chụp, chưa tính can thiệp</t>
  </si>
  <si>
    <t>04C1.2.6.44</t>
  </si>
  <si>
    <t>Chụp động mạch vành hoặc thông tim chụp buồng tim dưới DSA</t>
  </si>
  <si>
    <t>04C1.2.6.45</t>
  </si>
  <si>
    <t xml:space="preserve">Chụp và can thiệp tim mạch (van tim, tim bẩm sinh, động mạch vành) dưới  DSA </t>
  </si>
  <si>
    <t>Chưa bao gồm vật tư chuyên dụng dùng để can thiệp: bóng nong, stent, các vật liệu nút mạch, các vi ống thông, vi dây dẫn, các vòng xoắn kim loại, dụng cụ lấy dị vật.</t>
  </si>
  <si>
    <t>04C1.2.6.46</t>
  </si>
  <si>
    <t xml:space="preserve">Chụp và can thiệp mạch chủ bụng và mạch chi dưới DSA </t>
  </si>
  <si>
    <t>04C1.2.6.47</t>
  </si>
  <si>
    <t>Các can thiệp đường  mạch máu cho các tạng dưới DSA (nút u gan, mạch phế quản, mạch mạc treo, u xơ tử cung, giãn tĩnh mạch sinh dục,…)</t>
  </si>
  <si>
    <t>04C1.2.6.48</t>
  </si>
  <si>
    <t xml:space="preserve">Chụp, nút dị dạng và các bệnh lý mạch thần kinh dưới DSA (Phình động mạch não, dị dạng thông động tĩnh mạch (AVM), thông động mạch cảnh xoang hang (FCC), thông động tĩnh mạch màng cứng (FD), mạch tủy, hẹp mạch, lấy huyết khối...) </t>
  </si>
  <si>
    <t>Chưa bao gồm vật tư chuyên dụng dùng để can thiệp: bóng nong, stent, các vật liệu nút mạch, các vi ống thông, vi dây dẫn, các vòng xoắn kim loại, dụng cụ lấy dị vật, hút huyết khối.</t>
  </si>
  <si>
    <t>04C1.2.6.49</t>
  </si>
  <si>
    <t xml:space="preserve"> Điều trị các tổn thương xương, khớp, cột sống và các tạng dưới DSA (đổ xi măng cột sống, điều trị các khối u tạng và giả u xương...)</t>
  </si>
  <si>
    <t>Chưa bao gồm vật tư tiêu hao đặc biệt: Kim chọc, xi măng, các vật liệu bơm, chất gây tắc</t>
  </si>
  <si>
    <t>04C1.2.6.50</t>
  </si>
  <si>
    <t>MỘT SỐ KỸ THUẬT KHÁC</t>
  </si>
  <si>
    <t>Đo mật độ xương 1 vị trí</t>
  </si>
  <si>
    <t>Đo mật độ xương 2 vị trí</t>
  </si>
  <si>
    <t>Telemedicines</t>
  </si>
  <si>
    <t>Kỹ thuật điều trị ung thư bằng máy gia tốc tuyến tính (01 ngày xạ trị)</t>
  </si>
  <si>
    <t>Kỹ thuật xạ phẫu X-knife, COMFORMAL (trọn gói)</t>
  </si>
  <si>
    <t>Phẫu thuật sử dụng dao Gamma (Gamma knife) (trọn gói)</t>
  </si>
  <si>
    <t>C2</t>
  </si>
  <si>
    <t>04C2.108</t>
  </si>
  <si>
    <t>Cấp cứu ngừng tuần hoàn</t>
  </si>
  <si>
    <t>Bao gồm cả bóng dùng nhiều lần</t>
  </si>
  <si>
    <t>03C1.62</t>
  </si>
  <si>
    <t>Tạo nhịp cấp cứu ngoài lồng ngực</t>
  </si>
  <si>
    <t>03C1.61</t>
  </si>
  <si>
    <t>Tạo nhịp cấp cứu trong buồng tim</t>
  </si>
  <si>
    <t>03C1.57</t>
  </si>
  <si>
    <t>Đặt catheter đo áp lực tĩnh mạch trung tâm (CVP)</t>
  </si>
  <si>
    <t>03C1.58</t>
  </si>
  <si>
    <t>Đặt catheter động mạch quay</t>
  </si>
  <si>
    <t>03C1.59</t>
  </si>
  <si>
    <t>Đặt catheter động mạch theo dõi huyết áp liên tục</t>
  </si>
  <si>
    <t>04C2.103</t>
  </si>
  <si>
    <t>Đặt ống thông tĩnh mạch bằng Catheter 2 nòng</t>
  </si>
  <si>
    <t>Bao gồm cả chi phí Catheter 2 nòng</t>
  </si>
  <si>
    <t>04C2.104</t>
  </si>
  <si>
    <t>Đặt ống thông tĩnh mạch bằng Catheter 3 nòng</t>
  </si>
  <si>
    <t>Bao gồm cả chi phí Catheter 3 nòng</t>
  </si>
  <si>
    <t>04C2.106</t>
  </si>
  <si>
    <t>Đặt nội khí quản</t>
  </si>
  <si>
    <t>04C2.99</t>
  </si>
  <si>
    <t>Mở khí quản</t>
  </si>
  <si>
    <t>Bao gồm cả Canuyn</t>
  </si>
  <si>
    <t>04C2.105</t>
  </si>
  <si>
    <t>Thở máy (01 ngày điều trị)</t>
  </si>
  <si>
    <t>03C1.64</t>
  </si>
  <si>
    <t>Điều trị thải độc bằng phương pháp tăng cường bài niệu</t>
  </si>
  <si>
    <t>03C1.56</t>
  </si>
  <si>
    <t>Hấp thụ phân tử liên tục điều trị suy gan cấp nặng</t>
  </si>
  <si>
    <t>chưa bao gồm hệ thống quả lọc và Albumin Human 20%-500ml</t>
  </si>
  <si>
    <t>03C1.5</t>
  </si>
  <si>
    <t>Rửa dạ dày</t>
  </si>
  <si>
    <t>03C1.54</t>
  </si>
  <si>
    <t>Rửa dạ dày loại bỏ chất độc qua hệ thống kín</t>
  </si>
  <si>
    <t>03C1.55</t>
  </si>
  <si>
    <t>Rửa ruột non toàn bộ loại bỏ chất độc qua đường tiêu hoá</t>
  </si>
  <si>
    <t>03C1.67</t>
  </si>
  <si>
    <t>Soi phế quản điều trị sặc phổi ở bệnh nhân ngộ độc cấp</t>
  </si>
  <si>
    <t>04C2.79</t>
  </si>
  <si>
    <t>Lọc màng bụng chu kỳ (01 ngày)</t>
  </si>
  <si>
    <t>04C2.78</t>
  </si>
  <si>
    <t>Lọc màng bụng liên tục 24 giờ bằng máy (thẩm phân phúc mạc)</t>
  </si>
  <si>
    <t>04C2.77</t>
  </si>
  <si>
    <t>Lọc màng bụng liên tục thông thường (thẩm phân phúc mạc)</t>
  </si>
  <si>
    <t>03C1.71</t>
  </si>
  <si>
    <t>Lọc máu liên tục  (01 lần)</t>
  </si>
  <si>
    <t>chưa bao gồm quả lọc, bộ dây dẫn và dịch thay thế HEMOSOL</t>
  </si>
  <si>
    <t>03C1.72</t>
  </si>
  <si>
    <t>Lọc tách huyết tương  (01 lần)</t>
  </si>
  <si>
    <t>chưa bao gồm quả lọc tách huyết tương, bộ dây dẫn và huyết tương đông lạnh</t>
  </si>
  <si>
    <t>04C2.107</t>
  </si>
  <si>
    <t xml:space="preserve">Thẩm tách siêu lọc máu (Hemodiafiltration online: HDF ON - LINE) </t>
  </si>
  <si>
    <t>04C2.123</t>
  </si>
  <si>
    <t>Thận nhân tạo cấp cứu</t>
  </si>
  <si>
    <t>Quả lọc dây máu dùng 1 lần; đã bao gồm catheter 2 nòng</t>
  </si>
  <si>
    <t>04C2.76</t>
  </si>
  <si>
    <t xml:space="preserve">Thận nhân tạo chu kỳ </t>
  </si>
  <si>
    <t>Quả lọc dây máu dùng 6 lần</t>
  </si>
  <si>
    <t>04C2.65</t>
  </si>
  <si>
    <t>Thông đái (bao gồm cả sonde)</t>
  </si>
  <si>
    <t>Bao gồm cả sonde</t>
  </si>
  <si>
    <t>04C2.66</t>
  </si>
  <si>
    <t>Thụt tháo phân/ Đặt sonde hậu môn</t>
  </si>
  <si>
    <t>04C2.73</t>
  </si>
  <si>
    <t>Rửa bàng quang</t>
  </si>
  <si>
    <t>chưa bao gồm hóa chất</t>
  </si>
  <si>
    <t>04C2.74</t>
  </si>
  <si>
    <t>Nong niệu đạo và đặt thông đái</t>
  </si>
  <si>
    <t>Bao gồm cả Sonde</t>
  </si>
  <si>
    <t>03C1.42</t>
  </si>
  <si>
    <t>Đo áp lực đồ bàng quang</t>
  </si>
  <si>
    <t>03C1.43</t>
  </si>
  <si>
    <t>Đo áp lực đồ cắt dọc niệu đạo</t>
  </si>
  <si>
    <t>03C1.1</t>
  </si>
  <si>
    <t>Chọc dò tuỷ sống</t>
  </si>
  <si>
    <t>04C2.115</t>
  </si>
  <si>
    <t>Chọc hút tủy làm tủy đồ</t>
  </si>
  <si>
    <t>Bao gồm cả kim chọc hút tủy dùng nhiều lần</t>
  </si>
  <si>
    <t>04C2.114</t>
  </si>
  <si>
    <t>Chọc hút tủy làm tủy đồ (chưa tính kim chọc hút tủy)</t>
  </si>
  <si>
    <t>Kim chọc hút tủy tính theo thực tế sử dụng</t>
  </si>
  <si>
    <t>03C1.4</t>
  </si>
  <si>
    <t>Chọc dò màng tim</t>
  </si>
  <si>
    <t>04C2.67</t>
  </si>
  <si>
    <t xml:space="preserve">Chọc hút hạch hoặc u </t>
  </si>
  <si>
    <t>chưa bao gồm chi phí xét nghiệm</t>
  </si>
  <si>
    <t>04C2.121</t>
  </si>
  <si>
    <t>Chọc hút hạch (hoặc u) dưới hướng dẫn của siêu âm</t>
  </si>
  <si>
    <t>04C2.122</t>
  </si>
  <si>
    <t>Chọc hút hạch hoặc u dưới hướng dẫn của cắt lớp vi tính</t>
  </si>
  <si>
    <t>Bao gồm cả kim sinh thiết, chi phí chụp cắt lớp vi tính và chưa tính thuốc cản quang</t>
  </si>
  <si>
    <t>04C2.68</t>
  </si>
  <si>
    <t xml:space="preserve">Chọc hút tế bào tuyến giáp </t>
  </si>
  <si>
    <t>04C2.111</t>
  </si>
  <si>
    <t>Chọc hút tế bào tuyến giáp dưới hướng dẫn của siêu âm</t>
  </si>
  <si>
    <t>03C1.74</t>
  </si>
  <si>
    <t>Chọc dò sinh thiết vú dưới siêu âm</t>
  </si>
  <si>
    <t>04C2.69</t>
  </si>
  <si>
    <t xml:space="preserve">Chọc dò màng bụng hoặc màng phổi </t>
  </si>
  <si>
    <t>04C2.112</t>
  </si>
  <si>
    <t>Chọc tháo dịch màng bụng hoặc màng phổi dưới hướng dẫn của siêu âm</t>
  </si>
  <si>
    <t>04C2.70</t>
  </si>
  <si>
    <t>SPECT phóng xạ miễn dịch (2 thời điểm)</t>
  </si>
  <si>
    <t>04C7.446</t>
  </si>
  <si>
    <t>Chụp SPECT  CT</t>
  </si>
  <si>
    <t>04C7.447</t>
  </si>
  <si>
    <t>Điều trị bệnh bằng kỹ thuật miễn dịch phóng xạ</t>
  </si>
  <si>
    <t>03C3.7.1.1</t>
  </si>
  <si>
    <t>SPECT não</t>
  </si>
  <si>
    <t>03C3.7.1.2</t>
  </si>
  <si>
    <t>SPECT tưới máu cơ tim</t>
  </si>
  <si>
    <t>03C3.7.1.3</t>
  </si>
  <si>
    <t>Xạ hình chức năng thận</t>
  </si>
  <si>
    <t>03C3.7.1.4</t>
  </si>
  <si>
    <t xml:space="preserve">Thận đồ đồng vị </t>
  </si>
  <si>
    <t>03C3.7.1.5</t>
  </si>
  <si>
    <t>Xạ hình chức năng thận - tiết niệu sau ghép thận với Tc-99m MAG3</t>
  </si>
  <si>
    <t>03C3.7.1.6</t>
  </si>
  <si>
    <t>Xạ hình thận với Tc-99m DMSA (DTPA)</t>
  </si>
  <si>
    <t>03C3.7.1.7</t>
  </si>
  <si>
    <t xml:space="preserve">Xạ hình tuyến thượng thận với I-131 MIBG </t>
  </si>
  <si>
    <t>03C3.7.1.8</t>
  </si>
  <si>
    <t xml:space="preserve">Xạ hình gan mật </t>
  </si>
  <si>
    <t>03C3.7.1.9</t>
  </si>
  <si>
    <t xml:space="preserve">Xạ hình chẩn đoán u máu trong gan </t>
  </si>
  <si>
    <t>03C3.7.1.10</t>
  </si>
  <si>
    <t>Xạ hình gan với Tc-99m Sulfur Colloid</t>
  </si>
  <si>
    <t>03C3.7.1.11</t>
  </si>
  <si>
    <t xml:space="preserve">Xạ hình lách </t>
  </si>
  <si>
    <t>03C3.7.1.12</t>
  </si>
  <si>
    <t xml:space="preserve">Xạ hình tuyến giáp </t>
  </si>
  <si>
    <t>03C3.7.1.13</t>
  </si>
  <si>
    <t>Độ tập trung I-131 tuyến giáp</t>
  </si>
  <si>
    <t>03C3.7.1.14</t>
  </si>
  <si>
    <t>Xạ hình tưới máu tinh hoàn với Tc-99m</t>
  </si>
  <si>
    <t>03C3.7.1.15</t>
  </si>
  <si>
    <t>Xạ hình tuyến nước bọt với Tc-99m</t>
  </si>
  <si>
    <t>03C3.7.1.16</t>
  </si>
  <si>
    <t>Xạ hình tĩnh mạch với Tc-99m MAA</t>
  </si>
  <si>
    <t>03C3.7.1.17</t>
  </si>
  <si>
    <t>Xạ hình chẩn đoán xuất huyết đường tiêu hoá với hồng cầu đánh dấu Tc-99m</t>
  </si>
  <si>
    <t>03C3.7.1.18</t>
  </si>
  <si>
    <t>Xạ hình toàn thân với I-131</t>
  </si>
  <si>
    <t>03C3.7.1.19</t>
  </si>
  <si>
    <t xml:space="preserve">Xạ hình chẩn đoán khối u </t>
  </si>
  <si>
    <t>03C3.7.1.20</t>
  </si>
  <si>
    <t>Xạ hình lưu thông dịch não tuỷ</t>
  </si>
  <si>
    <t>03C3.7.1.21</t>
  </si>
  <si>
    <t>Xạ hình tuỷ xương với Tc-99m Sulfur Colloid hoặc BMHP Sulfur Colloid hoặc BMHP</t>
  </si>
  <si>
    <t>03C3.7.1.22</t>
  </si>
  <si>
    <t xml:space="preserve">Xạ hình xương </t>
  </si>
  <si>
    <t>03C3.7.1.23</t>
  </si>
  <si>
    <t xml:space="preserve">Xạ hình chức năng tim </t>
  </si>
  <si>
    <t>03C3.7.1.24</t>
  </si>
  <si>
    <t xml:space="preserve">Xạ hình chẩn đoán nhồi máu cơ tim với Tc-99m Pyrophosphate </t>
  </si>
  <si>
    <t>03C3.7.1.25</t>
  </si>
  <si>
    <t>Xác định thể tích hồng cầu với hồng cầu đánh dấu Cr-51</t>
  </si>
  <si>
    <t>03C3.7.1.26</t>
  </si>
  <si>
    <t>Xác định đời sống hồng cầu, nơi phân huỷ hồng cầu với hồng cầu đánh dấu Cr-51</t>
  </si>
  <si>
    <t>03C3.7.1.27</t>
  </si>
  <si>
    <t>03C3.7.1.28</t>
  </si>
  <si>
    <t>Xạ hình chẩn đoán chức năng co bóp dạ dày với Tc-99m Sulfur Colloid dạ dày với Tc-99m Sulfur Colloid</t>
  </si>
  <si>
    <t>03C3.7.1.29</t>
  </si>
  <si>
    <t xml:space="preserve">Xạ hình não </t>
  </si>
  <si>
    <t>03C3.7.1.30</t>
  </si>
  <si>
    <t>Anti HAV-total bằng miễn dịch bán tự động/tự động</t>
  </si>
  <si>
    <t>03C3.1.VS11</t>
  </si>
  <si>
    <t>03C3.1.VS12</t>
  </si>
  <si>
    <t>03C3.1.HH68</t>
  </si>
  <si>
    <t>Anti- HIV (nhanh)</t>
  </si>
  <si>
    <t>03C3.1.HH65</t>
  </si>
  <si>
    <t>Anti- HIV bằng miễn dịch bán tự động/tự động</t>
  </si>
  <si>
    <t>03C3.1.HH86</t>
  </si>
  <si>
    <t>Định tuýp E, B HIV-1</t>
  </si>
  <si>
    <t>Phản ứng Mantoux</t>
  </si>
  <si>
    <t>04C5.4.388</t>
  </si>
  <si>
    <t>Mycobacterium tuberculosis hệ thống tự động</t>
  </si>
  <si>
    <t>03C3.1.HH82</t>
  </si>
  <si>
    <t>Tìm ký sinh trùng sốt rét bằng phương pháp PCR</t>
  </si>
  <si>
    <t>03C3.1.VS10</t>
  </si>
  <si>
    <t>Xác định dịch cúm, á cúm 2 bằng miễn dịch bán tự động/tự động</t>
  </si>
  <si>
    <t>03C3.1.VS8</t>
  </si>
  <si>
    <t>Dengue NS1Ag/IgM/IgG test nhanh</t>
  </si>
  <si>
    <t>03C3.1.VS14</t>
  </si>
  <si>
    <t>Dengue IgM miễn dịch bán tự động/tự động</t>
  </si>
  <si>
    <t>03C3.1.VS15</t>
  </si>
  <si>
    <t>Dengue IgG miễn dịch bán tự động/tự động</t>
  </si>
  <si>
    <t>03C3.1.VS16</t>
  </si>
  <si>
    <t>Viêm não Nhật Bản IgM miễn dịch bán tự động/tự động</t>
  </si>
  <si>
    <t>03C3.1.VS17</t>
  </si>
  <si>
    <t>Rotavirus Ag test nhanh</t>
  </si>
  <si>
    <t>03C3.1.VS18</t>
  </si>
  <si>
    <t>Toxoplasma IgM miễn dịch bán tự động/tự động</t>
  </si>
  <si>
    <t>03C3.1.VS19</t>
  </si>
  <si>
    <t>Toxoplasma IgG miễn dịch bán tự động/tự động</t>
  </si>
  <si>
    <t>03C3.1.VS20</t>
  </si>
  <si>
    <t>HSV1+2 IgM miễn dịch bán tự động/tự động</t>
  </si>
  <si>
    <t>03C3.1.VS21</t>
  </si>
  <si>
    <t>HSV1+2 IgG miễn dịch bán tự động/tự động</t>
  </si>
  <si>
    <t>03C3.1.VS22</t>
  </si>
  <si>
    <t>Giá ngày giường điều trị tại Phần B Phụ lục này tính cho 01 người/01 ngày giường điều trị. Trường hợp phải nằm ghép 02 người/01 giường thì chỉ được thu tối đa 50%, trường hợp nằm ghép từ 03 người trở lên thì chỉ được thu tối đa 30% mức thu ngày giường điề</t>
  </si>
  <si>
    <t>- Trường hợp buồng bệnh chưa được trang bị điều hòa/lò sưởi thì thanh toán theo nguyên tắc sau: Đối với Bệnh viện hạng đặc biệt, hạng I giảm đi 5.000 đồng/ ngày; Đối với Bệnh viện hạng II,III giảm đi 3.000 đồng/ngày theo từng loại giường tương ứng nêu trê</t>
  </si>
  <si>
    <t>chưa bao gồm bộ dụng cụ thông tim và chụp buồng tim, kim sinh thiết cơ tim</t>
  </si>
  <si>
    <t>04C2.82</t>
  </si>
  <si>
    <t xml:space="preserve">Sinh thiết tủy xương </t>
  </si>
  <si>
    <t>chưa tính kim sinh thiết</t>
  </si>
  <si>
    <t>04C2.113</t>
  </si>
  <si>
    <t>Sinh thiết tủy xương có kim sinh thiết</t>
  </si>
  <si>
    <t>Bao gồm kim sinh thiết dùng nhiều lần</t>
  </si>
  <si>
    <t>04C2.110</t>
  </si>
  <si>
    <t>Sinh thiết màng hoạt dịch dưới hướng dẫn của siêu âm</t>
  </si>
  <si>
    <t>04C2.102</t>
  </si>
  <si>
    <t>Sinh thiết dưới hướng dẫn của siêu âm (gan, thận, vú, áp xe, các tổn thương khác)</t>
  </si>
  <si>
    <t>Bao gồm kim sinh thiết</t>
  </si>
  <si>
    <t>Sinh thiết Gan dưới hướng dẫn của Siêu âm</t>
  </si>
  <si>
    <t>Sinh thiết Thận dưới hướng dẫn của Siêu âm</t>
  </si>
  <si>
    <t>Sinh thiết Vú dưới hướng dẫn của Siêu âm</t>
  </si>
  <si>
    <t>Sinh thiết tổn thương khác dưới hướng dẫn của Siêu âm</t>
  </si>
  <si>
    <t>04C2.84</t>
  </si>
  <si>
    <t>Sinh thiết tiền liệt tuyến qua siêu âm đường trực tràng</t>
  </si>
  <si>
    <t>04C2.109</t>
  </si>
  <si>
    <t>Sinh thiết dưới hướng dẫn của cắt lớp vi tính (phổi, xương, gan, thận, vú, áp xe, các tổn thương khác)</t>
  </si>
  <si>
    <t>Sinh thiết Phổi dưới hướng dẫn vi tính</t>
  </si>
  <si>
    <t>Sinh thiết Gan dưới hướng dẫn vi tính</t>
  </si>
  <si>
    <t>Sinh thiết Thận dưới hướng dẫn vi tính</t>
  </si>
  <si>
    <t>Sinh thiết Vú dưới hướng dẫn vi tính</t>
  </si>
  <si>
    <t>Sinh thiết vị trí khác dưới hướng dẫn vi tính</t>
  </si>
  <si>
    <t>04C2.97</t>
  </si>
  <si>
    <t xml:space="preserve">Điều trị tia xạ Cobalt /Rx </t>
  </si>
  <si>
    <t>Một lần, nhưng không thu quá 30 lần trong một đợt điều trị</t>
  </si>
  <si>
    <t>Điện cơ tầng sinh môn</t>
  </si>
  <si>
    <t>03C1.51</t>
  </si>
  <si>
    <t>Bơm rửa niệu quản sau tán sỏi (ngoài cơ thể)</t>
  </si>
  <si>
    <t>03C1.52</t>
  </si>
  <si>
    <t xml:space="preserve">Đặt sonde JJ niệu quản </t>
  </si>
  <si>
    <t>đã bao gồm Sonde JJ</t>
  </si>
  <si>
    <t>04C2.119</t>
  </si>
  <si>
    <t xml:space="preserve">Lấy sỏi niệu quản qua nội soi </t>
  </si>
  <si>
    <t>03C1.48</t>
  </si>
  <si>
    <t>Mở rộng miệng lỗ sáo</t>
  </si>
  <si>
    <t>04C2.120</t>
  </si>
  <si>
    <t>Mở thông bàng quang (gây tê tại chỗ)</t>
  </si>
  <si>
    <t>03C1.45</t>
  </si>
  <si>
    <t>Niệu dòng đồ</t>
  </si>
  <si>
    <t>03C1.14</t>
  </si>
  <si>
    <t>Cắt đường rò mông</t>
  </si>
  <si>
    <t>03C1.53</t>
  </si>
  <si>
    <t xml:space="preserve">Tạo hình thân đốt sống qua da bằng đổ cement </t>
  </si>
  <si>
    <t>chưa bao gồm cement hoá học</t>
  </si>
  <si>
    <t>03C1.12</t>
  </si>
  <si>
    <t>Bạch biến</t>
  </si>
  <si>
    <t>03C1.7</t>
  </si>
  <si>
    <t>Cắt sùi mào gà</t>
  </si>
  <si>
    <t>03C1.8</t>
  </si>
  <si>
    <t>Chấm Nitơ, AT</t>
  </si>
  <si>
    <t>04C2.75</t>
  </si>
  <si>
    <t>Điều trị sùi mào gà bằng đốt điện, Plasma, Laser CO2 (tính cho 1-5 thương tổn)</t>
  </si>
  <si>
    <t>03C1.9</t>
  </si>
  <si>
    <t>Đốt Hydradenome</t>
  </si>
  <si>
    <t>03C1.13</t>
  </si>
  <si>
    <t>Đốt mắt cá chân nhỏ</t>
  </si>
  <si>
    <t>03C1.6</t>
  </si>
  <si>
    <t>Đốt mụn cóc</t>
  </si>
  <si>
    <t>03C1.16</t>
  </si>
  <si>
    <t>Móng quặp</t>
  </si>
  <si>
    <t>Y HỌC DÂN TỘC - PHỤC HỒI CHỨC NĂNG</t>
  </si>
  <si>
    <t>03C1DY.2</t>
  </si>
  <si>
    <t>Bàn kéo</t>
  </si>
  <si>
    <t>03C1DY.27</t>
  </si>
  <si>
    <t>Bó êm cẳng chân</t>
  </si>
  <si>
    <t>03C1DY.26</t>
  </si>
  <si>
    <t>Bó êm cẳng tay</t>
  </si>
  <si>
    <t>03C1DY.28</t>
  </si>
  <si>
    <t>Bó êm đùi</t>
  </si>
  <si>
    <t>04C2.DY139</t>
  </si>
  <si>
    <t>Bó Farafin</t>
  </si>
  <si>
    <t>03C1DY.3</t>
  </si>
  <si>
    <t>Bồn xoáy</t>
  </si>
  <si>
    <t>04C2.DY125</t>
  </si>
  <si>
    <t>Châm (các phương pháp châm)</t>
  </si>
  <si>
    <t>bao gồm cả kim châm</t>
  </si>
  <si>
    <t>03C1DY.8</t>
  </si>
  <si>
    <t>Chẩn đoán điện</t>
  </si>
  <si>
    <t>03C1DY.29</t>
  </si>
  <si>
    <t>Chẩn đoán điện thần kinh cơ</t>
  </si>
  <si>
    <t>04C2.DY124</t>
  </si>
  <si>
    <t xml:space="preserve">Chôn chỉ (cấy chỉ) </t>
  </si>
  <si>
    <t>04C2.DY140</t>
  </si>
  <si>
    <t>Cứu (Ngải cứu, túi chườm)</t>
  </si>
  <si>
    <t>04C2.DY126</t>
  </si>
  <si>
    <t>Điện châm</t>
  </si>
  <si>
    <t>04C2.DY130</t>
  </si>
  <si>
    <t>Điện phân</t>
  </si>
  <si>
    <t>04C2.DY138</t>
  </si>
  <si>
    <t>Điện từ trường</t>
  </si>
  <si>
    <t>03C1DY.20</t>
  </si>
  <si>
    <t>Điện vi dòng giảm đau</t>
  </si>
  <si>
    <t>04C2.DY134</t>
  </si>
  <si>
    <t>Điện xung</t>
  </si>
  <si>
    <t>03C1DY.25</t>
  </si>
  <si>
    <t>Giác hơi</t>
  </si>
  <si>
    <t>03C1DY.1</t>
  </si>
  <si>
    <t>Giao thoa</t>
  </si>
  <si>
    <t>03C1DY.7</t>
  </si>
  <si>
    <t>Hoạt động trị liệu hoặc ngôn ngữ trị liệu</t>
  </si>
  <si>
    <t>giá 1 lần trị liệu</t>
  </si>
  <si>
    <t>04C2.DY129</t>
  </si>
  <si>
    <t>Hồng ngoại</t>
  </si>
  <si>
    <t>04C2.DY141</t>
  </si>
  <si>
    <t>Kéo nắn, kéo dãn cột sống, các khớp</t>
  </si>
  <si>
    <t>04C2.DY132</t>
  </si>
  <si>
    <t>Laser châm</t>
  </si>
  <si>
    <t>03C1DY.32</t>
  </si>
  <si>
    <t>Laser chiếu ngoài</t>
  </si>
  <si>
    <t>03C1DY.33</t>
  </si>
  <si>
    <t>Laser nội mạch</t>
  </si>
  <si>
    <t>03C1DY.17</t>
  </si>
  <si>
    <t>Phục hồi chức năng xương chậu của sản phụ sau sinh đẻ</t>
  </si>
  <si>
    <t>04C2.DY137</t>
  </si>
  <si>
    <t>Siêu âm điều trị</t>
  </si>
  <si>
    <t>04C2.DY131</t>
  </si>
  <si>
    <t>Sóng ngắn</t>
  </si>
  <si>
    <t>03C1DY.35</t>
  </si>
  <si>
    <t>Sóng xung kích điều trị</t>
  </si>
  <si>
    <t>03C1DY.5</t>
  </si>
  <si>
    <t>Tập do cứng khớp</t>
  </si>
  <si>
    <t>03C1DY.6</t>
  </si>
  <si>
    <t>Tập do liệt ngoại biên</t>
  </si>
  <si>
    <t>03C1DY.4</t>
  </si>
  <si>
    <t>Tập do liệt thần kinh trung ương</t>
  </si>
  <si>
    <t>03C1DY.19</t>
  </si>
  <si>
    <t>Tập dưỡng sinh</t>
  </si>
  <si>
    <t>03C1DY.11</t>
  </si>
  <si>
    <t>Tập luyện với ghế tập cơ bốn đầu đùi</t>
  </si>
  <si>
    <t>04C2.DY136</t>
  </si>
  <si>
    <t>Tập vận động đoạn chi (30 phút)</t>
  </si>
  <si>
    <t>04C2.DY135</t>
  </si>
  <si>
    <t>Tập vận động toàn thân (30 phút)</t>
  </si>
  <si>
    <t>03C1DY.13</t>
  </si>
  <si>
    <t>Tập với hệ thống ròng rọc</t>
  </si>
  <si>
    <t>03C1DY.12</t>
  </si>
  <si>
    <t>Tập với xe đạp tập</t>
  </si>
  <si>
    <t>04C2.DY127</t>
  </si>
  <si>
    <t>Thuỷ châm</t>
  </si>
  <si>
    <t>chưa bao gồm thuốc</t>
  </si>
  <si>
    <t>03C1DY.14</t>
  </si>
  <si>
    <t xml:space="preserve">Thuỷ trị liệu </t>
  </si>
  <si>
    <t>đã bao gồm thuốc</t>
  </si>
  <si>
    <t>04C2.DY133</t>
  </si>
  <si>
    <t>Tử ngoại</t>
  </si>
  <si>
    <t>03C1DY.16</t>
  </si>
  <si>
    <t>Vật lý trị liệu chỉnh hình</t>
  </si>
  <si>
    <t>03C1DY.15</t>
  </si>
  <si>
    <t>Vật lý trị liệu hô hấp</t>
  </si>
  <si>
    <t>03C1DY.18</t>
  </si>
  <si>
    <t>Vật lý trị liệu phòng ngừa các biến chứng do bất động</t>
  </si>
  <si>
    <t>03C1DY.30</t>
  </si>
  <si>
    <t>Xoa bóp áp lực hơi</t>
  </si>
  <si>
    <t>04C2.DY128</t>
  </si>
  <si>
    <t xml:space="preserve">Xoa bóp bấm huyệt </t>
  </si>
  <si>
    <t>03C1DY.21</t>
  </si>
  <si>
    <t>Xoa bóp bằng máy</t>
  </si>
  <si>
    <t>03C1DY.22</t>
  </si>
  <si>
    <t>Xoa bóp cục bộ bằng tay (60 phút)</t>
  </si>
  <si>
    <t>03C1DY.23</t>
  </si>
  <si>
    <t>Xoa bóp toàn thân (60 phút)</t>
  </si>
  <si>
    <t>C3</t>
  </si>
  <si>
    <t>CÁC PHẪU THUẬT, THỦ THUẬT THEO CHUYÊN KHOA</t>
  </si>
  <si>
    <t>C3.1</t>
  </si>
  <si>
    <t xml:space="preserve"> NGOẠI KHOA</t>
  </si>
  <si>
    <t>04C3.1.142</t>
  </si>
  <si>
    <t>Cắt chỉ</t>
  </si>
  <si>
    <t>04C3.1.143</t>
  </si>
  <si>
    <t>Thay băng vết thương/ mổ chiều dài dưới 15cm</t>
  </si>
  <si>
    <t>04C3.1.144</t>
  </si>
  <si>
    <t>Thay băng vết thương/ mổ chiều dài trên 15cm đến 30 cm</t>
  </si>
  <si>
    <t>04C3.1.145</t>
  </si>
  <si>
    <t>Thay băng vết thương/ mổ chiều dài từ 30 cm đến dưới 50 cm</t>
  </si>
  <si>
    <t>04C3.1.146</t>
  </si>
  <si>
    <t>Thay băng vết thương/ mổ chiều dài &lt; 30 cm nhiễm trùng</t>
  </si>
  <si>
    <t>04C3.1.147</t>
  </si>
  <si>
    <t>Thay băng vết thương/ mổ chiều dài từ 30 cm đến 50 cm nhiễm trùng</t>
  </si>
  <si>
    <t>04C3.1.148</t>
  </si>
  <si>
    <t>Thay băng vết thương/ mổ chiều dài &gt; 50cm nhiễm trùng</t>
  </si>
  <si>
    <t>04C3.1.151</t>
  </si>
  <si>
    <t xml:space="preserve">Vết thương phần mềm tổn thương nông chiều dài &lt; l0 cm </t>
  </si>
  <si>
    <t>04C3.1.152</t>
  </si>
  <si>
    <t xml:space="preserve">Vết thương phần mềm tổn thương nông chiều dài &gt; l0 cm </t>
  </si>
  <si>
    <t>04C3.1.153</t>
  </si>
  <si>
    <t xml:space="preserve">Vết thương phần mềm tổn thương sâu chiều dài &lt; l0 cm </t>
  </si>
  <si>
    <t>04C3.1.154</t>
  </si>
  <si>
    <t xml:space="preserve">Vết thương phần mềm tổn thương sâu chiều dài &gt; l0 cm </t>
  </si>
  <si>
    <t>04C3.1.149</t>
  </si>
  <si>
    <t>Tháo bột: cột sống/ lưng/ khớp háng/ xương đùi/ xương chậu</t>
  </si>
  <si>
    <t>04C3.1.150</t>
  </si>
  <si>
    <t>Tháo bột khác</t>
  </si>
  <si>
    <t>03C2.1.1</t>
  </si>
  <si>
    <t>Cố định gãy xương sườn</t>
  </si>
  <si>
    <t>03C2.1.2</t>
  </si>
  <si>
    <t>Nắn, bó gẫy xương đòn</t>
  </si>
  <si>
    <t>03C2.1.3</t>
  </si>
  <si>
    <t>Nắn, bó vỡ xương bánh chè không có chỉ định mổ</t>
  </si>
  <si>
    <t>03C2.1.4</t>
  </si>
  <si>
    <t>Nắn, bó gẫy xương gót</t>
  </si>
  <si>
    <t>04C3.1.160</t>
  </si>
  <si>
    <t>Nắn trật khớp khuỷu tay/ khớp xương đòn/ khớp hàm (bột tự cán)</t>
  </si>
  <si>
    <t>04C3.1.161</t>
  </si>
  <si>
    <t>Nắn trật khớp khuỷu tay/ khớp xương đòn/ khớp hàm (bột liền)</t>
  </si>
  <si>
    <t>04C3.1.162</t>
  </si>
  <si>
    <t>Nắn trật khớp vai (bột tự cán)</t>
  </si>
  <si>
    <t>04C3.1.163</t>
  </si>
  <si>
    <t>Nắn trật khớp vai (bột liền)</t>
  </si>
  <si>
    <t>04C3.1.164</t>
  </si>
  <si>
    <t>Nắn trật khớp khuỷu chân/ khớp cổ chân/ khớp gối (bột tự cán)</t>
  </si>
  <si>
    <t>04C3.1.165</t>
  </si>
  <si>
    <t>Nắn trật khớp khuỷu chân/ khớp cổ chân/ khớp gối (bột liền)</t>
  </si>
  <si>
    <t>04C3.1.166</t>
  </si>
  <si>
    <t>Nắn trật khớp háng (bột tự cán)</t>
  </si>
  <si>
    <t>04C3.1.167</t>
  </si>
  <si>
    <t>Nắn trật khớp háng (bột liền)</t>
  </si>
  <si>
    <t>04C3.1.168</t>
  </si>
  <si>
    <t>Nắn, bó bột xương đùi/ chậu/ cột sống (bột tự cán)</t>
  </si>
  <si>
    <t>04C3.1.169</t>
  </si>
  <si>
    <t>Nắn, bó bột xương đùi/ chậu/ cột sống (bột liền)</t>
  </si>
  <si>
    <t>04C3.1.170</t>
  </si>
  <si>
    <t>Nắn, bó bột xương cẳng chân (bột tự cán)</t>
  </si>
  <si>
    <t>04C3.1.171</t>
  </si>
  <si>
    <t>Nắn, bó bột xương cẳng chân (bột liền)</t>
  </si>
  <si>
    <t>04C3.1.172</t>
  </si>
  <si>
    <t>Nắn, bó bột xương cánh tay (bột tự cán)</t>
  </si>
  <si>
    <t>04C3.1.173</t>
  </si>
  <si>
    <t>Nắn, bó bột xương cánh tay (bột liền)</t>
  </si>
  <si>
    <t>04C3.1.174</t>
  </si>
  <si>
    <t>Nắn, bó bột gãy xương cẳng tay (bột tự cán)</t>
  </si>
  <si>
    <t>04C3.1.175</t>
  </si>
  <si>
    <t>Nắn, bó bột gãy xương cẳng tay (bột liền)</t>
  </si>
  <si>
    <t>04C3.1.176</t>
  </si>
  <si>
    <t>Nắn, bó bột bàn chân/ bàn tay (bột tự cán)</t>
  </si>
  <si>
    <t>04C3.1.177</t>
  </si>
  <si>
    <t>Nắn, bó bột bàn chân/ bàn tay (bột liền)</t>
  </si>
  <si>
    <t>04C3.1.178</t>
  </si>
  <si>
    <t>Nắn, bó bột trật khớp háng bẩm sinh (bột tự cán)</t>
  </si>
  <si>
    <t>04C3.1.179</t>
  </si>
  <si>
    <t>Nắn, bó bột trật khớp háng bẩm sinh (bột liền)</t>
  </si>
  <si>
    <t>04C3.1.180</t>
  </si>
  <si>
    <t>Nắn có gây mê, bó bột bàn chân ngựa vẹo vào, bàn chân bẹt/ tật gối cong lõm trong hay lõm ngoài (bột tự cán)</t>
  </si>
  <si>
    <t>04C3.1.181</t>
  </si>
  <si>
    <t>Nắn có gây mê, bó bột bàn chân ngựa vẹo vào, bàn chân bẹt/ tật gối cong lõm trong hay lõm ngoài (bột liền)</t>
  </si>
  <si>
    <t>04C3.1.182</t>
  </si>
  <si>
    <t>Đặt và thăm dò huyết động</t>
  </si>
  <si>
    <t>Bao gồm cả catheter Swan granz, bộ phận nhận cảm áp lực</t>
  </si>
  <si>
    <t>04C3.1.155</t>
  </si>
  <si>
    <t xml:space="preserve">Cắt bỏ những u nhỏ, cyst, sẹo của da, tổ  chức dưới da </t>
  </si>
  <si>
    <t>04C3.1.156</t>
  </si>
  <si>
    <t xml:space="preserve">Chích rạch nhọt, Apxe nhỏ dẫn lưu </t>
  </si>
  <si>
    <t>03C2.1.5</t>
  </si>
  <si>
    <t>Dẫn lưu áp xe tuyến giáp</t>
  </si>
  <si>
    <t>03C2.1.11</t>
  </si>
  <si>
    <t>Đặt Iradium (lần)</t>
  </si>
  <si>
    <t>03C2.1.12</t>
  </si>
  <si>
    <t>Tán sỏi ngoài cơ thể bằng sóng xung (thủy điện lực)</t>
  </si>
  <si>
    <t>03C2.1.13</t>
  </si>
  <si>
    <t>Tán sỏi qua nội soi (sỏi thận/ sỏi niệu quản/ sỏi bàng quang)</t>
  </si>
  <si>
    <t>03C2.1.14</t>
  </si>
  <si>
    <t>Phẫu thuật tim loại Blalock</t>
  </si>
  <si>
    <t>03C2.1.15</t>
  </si>
  <si>
    <t>Phẫu thuật cắt ống động mạch</t>
  </si>
  <si>
    <t>03C2.1.16</t>
  </si>
  <si>
    <t>Phẫu thuật tạo hình eo động mạch</t>
  </si>
  <si>
    <t>03C2.1.17</t>
  </si>
  <si>
    <t>Phẫu thuật nong van động mạch chủ</t>
  </si>
  <si>
    <t>03C2.1.18</t>
  </si>
  <si>
    <t>Phẫu thuật cắt màng tim rộng</t>
  </si>
  <si>
    <t>03C2.1.19</t>
  </si>
  <si>
    <t xml:space="preserve">Phẫu thuật thay đoạn mạch nhân tạo </t>
  </si>
  <si>
    <t>03C2.1.20</t>
  </si>
  <si>
    <t>Phẫu thuật tim các loại (tim bẩm sinh/ sửa van tim/ thay van tim…)</t>
  </si>
  <si>
    <t>03C2.1.21</t>
  </si>
  <si>
    <t xml:space="preserve">Phẫu thuật thay động mạch chủ </t>
  </si>
  <si>
    <t>03C2.1.22</t>
  </si>
  <si>
    <t>Phẫu thuật ghép van tim đồng loại (homograft)</t>
  </si>
  <si>
    <t>03C2.1.23</t>
  </si>
  <si>
    <t>Phẫu thuật u tim/ vết thương tim …</t>
  </si>
  <si>
    <t>03C2.1.24</t>
  </si>
  <si>
    <t>Phẫu thuật bắc cầu mạch vành</t>
  </si>
  <si>
    <t>03C2.1.25</t>
  </si>
  <si>
    <t>Phẫu thuật các mạch máu lớn (động mạch chủ ngực/ bụng/ cảnh)</t>
  </si>
  <si>
    <t>03C2.1.26</t>
  </si>
  <si>
    <t>Phẫu thuật tim, mạch khác có sử dụng tuần hoàn ngoài cơ thể</t>
  </si>
  <si>
    <t>03C2.1.27</t>
  </si>
  <si>
    <t xml:space="preserve">Thông tim ống lớn </t>
  </si>
  <si>
    <t>chưa bao gồm bộ dụng cụ thông tim, chụp buồng tim và kim sinh thiết cơ tim</t>
  </si>
  <si>
    <t>03C2.1.28</t>
  </si>
  <si>
    <t xml:space="preserve">Xạ hình chẩn đoán túi thừa Meckel với Tc-99m </t>
  </si>
  <si>
    <t>03C3.7.1.31</t>
  </si>
  <si>
    <t>Xạ hình bạch mạch với Tc-99m HMPAO</t>
  </si>
  <si>
    <t>03C3.7.1.32</t>
  </si>
  <si>
    <t xml:space="preserve">Xạ hình tưới máu phổi </t>
  </si>
  <si>
    <t>03C3.7.1.33</t>
  </si>
  <si>
    <t>Xạ hình thông khí phổi</t>
  </si>
  <si>
    <t>03C3.7.1.34</t>
  </si>
  <si>
    <t>Xạ hình tuyến vú</t>
  </si>
  <si>
    <t>03C3.7.1.35</t>
  </si>
  <si>
    <t>Xạ hình xương 3 pha với Tc-99m MDP</t>
  </si>
  <si>
    <t>Điều trị bằng chất phóng xạ (giá chưa bao gồm  dược chất phóng xạ và các thuốc bổ trợ khác, nếu có sử dụng)</t>
  </si>
  <si>
    <t>03C3.7.2.36</t>
  </si>
  <si>
    <t xml:space="preserve">Điều trị Basedow và cường tuyến giáp trạng bằng I-131 </t>
  </si>
  <si>
    <t>03C3.7.2.37</t>
  </si>
  <si>
    <t>Điều trị bướu tuyến giáp đơn thuần bằng I-131</t>
  </si>
  <si>
    <t>03C3.7.2.38</t>
  </si>
  <si>
    <t xml:space="preserve">Điều trị ung thư tuyến giáp bằng I-131 </t>
  </si>
  <si>
    <t>03C3.7.2.39</t>
  </si>
  <si>
    <t xml:space="preserve">Điều trị giảm đau do ung thư di căn vào xương bằng P-32 </t>
  </si>
  <si>
    <t>03C3.7.2.40</t>
  </si>
  <si>
    <t xml:space="preserve">Điều trị sẹo lồi/ Eczema/ u máu nông bằng P-32 </t>
  </si>
  <si>
    <t>03C3.7.2.41</t>
  </si>
  <si>
    <t xml:space="preserve">Điều trị tràn dịch màng phổi do ung thư bằng keo phóng xạ </t>
  </si>
  <si>
    <t>03C3.7.2.42</t>
  </si>
  <si>
    <t xml:space="preserve">Điều trị viêm bao hoạt dịch bằng keo phóng xạ </t>
  </si>
  <si>
    <t>03C3.7.2.43</t>
  </si>
  <si>
    <t xml:space="preserve">Điều trị tràn dịch màng bụng do ung thư bằng keo phóng xạ </t>
  </si>
  <si>
    <t>03C3.7.2.44</t>
  </si>
  <si>
    <t>Điều trị bệnh đa hồng cầu nguyên phát bằng P-32</t>
  </si>
  <si>
    <t>03C3.7.2.45</t>
  </si>
  <si>
    <t xml:space="preserve">Nội soi đại trực tràng ống mềm có sinh thiết </t>
  </si>
  <si>
    <t>04C2.91</t>
  </si>
  <si>
    <t>Nội soi trực tràng ống mềm không sinh thiết</t>
  </si>
  <si>
    <t>04C2.92</t>
  </si>
  <si>
    <t>Nội soi trực tràng có sinh thiết</t>
  </si>
  <si>
    <t>03C1.36</t>
  </si>
  <si>
    <t>Nội soi ống mật chủ</t>
  </si>
  <si>
    <t>03C1.41</t>
  </si>
  <si>
    <t>Nội soi đường mật, tuỵ ngược dòng lấy sỏi, giun hay dị vật</t>
  </si>
  <si>
    <t>03C1.40</t>
  </si>
  <si>
    <t xml:space="preserve">Nội soi tiết niệu có gây mê </t>
  </si>
  <si>
    <t>04C2.93</t>
  </si>
  <si>
    <t>Nội soi bàng quang không sinh thiết</t>
  </si>
  <si>
    <t xml:space="preserve">Chưa bao gồm thuốc tiền mê, gây mê  </t>
  </si>
  <si>
    <t>04C2.94</t>
  </si>
  <si>
    <t xml:space="preserve">Nội soi bàng quang có sinh thiết </t>
  </si>
  <si>
    <t>04C2.95</t>
  </si>
  <si>
    <t>Nội soi bàng quang và gắp dị vật hoặc lấy máu cục…</t>
  </si>
  <si>
    <t>Chưa bao gồm thuốc tiền mê, gây mê; đã bao gồm chi phí kìm gắp dùng nhiều lần</t>
  </si>
  <si>
    <t>04C2.118</t>
  </si>
  <si>
    <t xml:space="preserve">Nội soi bàng quang điều trị đái dưỡng chấp </t>
  </si>
  <si>
    <t>04C2.101</t>
  </si>
  <si>
    <t xml:space="preserve">Nội soi bàng quang - Nội soi niệu quản </t>
  </si>
  <si>
    <t>Bao gồm cả chi phí dây dẫn dùng nhiều lần; Chưa tính thuốc gây mê, sonde JJ.</t>
  </si>
  <si>
    <t>03C1.30</t>
  </si>
  <si>
    <t>Soi bàng quang + chụp thận ngược dòng</t>
  </si>
  <si>
    <t>03C1.22</t>
  </si>
  <si>
    <t>Soi khớp có sinh thiết</t>
  </si>
  <si>
    <t>03C1.35</t>
  </si>
  <si>
    <t>Nội soi buồng tử cung để sinh thiết</t>
  </si>
  <si>
    <t>04C2.80</t>
  </si>
  <si>
    <t xml:space="preserve">Sinh thiết da </t>
  </si>
  <si>
    <t>04C2.81</t>
  </si>
  <si>
    <t>Sinh thiết hạch, u</t>
  </si>
  <si>
    <t>03C1.20</t>
  </si>
  <si>
    <t>Sinh thiết vú</t>
  </si>
  <si>
    <t>04C2.83</t>
  </si>
  <si>
    <t xml:space="preserve">Sinh thiết màng phổi </t>
  </si>
  <si>
    <t>Bao gồm cả kim sinh thiết dùng nhiều lần</t>
  </si>
  <si>
    <t>03C1.17</t>
  </si>
  <si>
    <t>Sinh thiết phổi bằng kim nhỏ</t>
  </si>
  <si>
    <t>03C1.21</t>
  </si>
  <si>
    <t xml:space="preserve">Sinh thiết cơ tim </t>
  </si>
  <si>
    <t>Tháo lồng ruột bằng hơi hay baryte</t>
  </si>
  <si>
    <t xml:space="preserve">Điều trị bệnh Leucose kinh bằng P-32 </t>
  </si>
  <si>
    <t>03C3.7.2.46</t>
  </si>
  <si>
    <t xml:space="preserve">Điều trị giảm đau bằng Sammarium 153 (1 đợt điều trị 10 ngày) </t>
  </si>
  <si>
    <t>03C3.7.2.47</t>
  </si>
  <si>
    <t xml:space="preserve">Điều trị ung thư gan nguyên phát bằng I-131 Lipiodol </t>
  </si>
  <si>
    <t>03C3.7.2.48</t>
  </si>
  <si>
    <t xml:space="preserve">Điều trị ung thư gan nguyên phát bằng Renium188 </t>
  </si>
  <si>
    <t>03C3.7.2.49</t>
  </si>
  <si>
    <t xml:space="preserve">Điều trị ung thư gan bằng keo Silicon P-32 </t>
  </si>
  <si>
    <t>03C3.7.2.50</t>
  </si>
  <si>
    <t xml:space="preserve">Điều trị ung thư vú bằng hạt phóng xạ I-125 </t>
  </si>
  <si>
    <t>03C3.7.2.51</t>
  </si>
  <si>
    <t>Điều trị ung thư tiền liệt tuyến bằng hạt phóng xạ I-125</t>
  </si>
  <si>
    <t>03C3.7.2.52</t>
  </si>
  <si>
    <t xml:space="preserve">Điều trị u tuyến thượng thận và u tế bào thần kinh bằng I-131 MIBG </t>
  </si>
  <si>
    <t>Định nhóm máu hệ Lewis (xác định kháng nguyên Lea, Leb)</t>
  </si>
  <si>
    <t>Định nhóm máu hệ Lutheran (xác định kháng nguyên Lua, Lub)</t>
  </si>
  <si>
    <t>Định nhóm máu hệ Ss (xác định kháng nguyên S, s)</t>
  </si>
  <si>
    <t>Định nhóm máu hệ Duffy (xác định kháng nguyên Fya, Fyb)</t>
  </si>
  <si>
    <t>Định nhóm máu hệ MNSs (xác định kháng nguyên Mia)</t>
  </si>
  <si>
    <t>Định nhóm máu hệ Diego (xác định kháng nguyên Diego)</t>
  </si>
  <si>
    <t>PHỤ LỤC SỐ 1</t>
  </si>
  <si>
    <t>GIÁ DỊCH VỤ KHÁM BỆNH, CHỮA BỆNH</t>
  </si>
  <si>
    <t>Số TT TTLT 04</t>
  </si>
  <si>
    <t>PHẦN A: GIÁ KHÁM BỆNH</t>
  </si>
  <si>
    <t>A1</t>
  </si>
  <si>
    <t>A2</t>
  </si>
  <si>
    <t>Hội chẩn để xác định ca bệnh khó (chuyên gia/ca)</t>
  </si>
  <si>
    <t>PHẦN B: GIÁ MỘT NGÀY GIƯỜNG BỆNH:</t>
  </si>
  <si>
    <t>B1</t>
  </si>
  <si>
    <t>Ngày điều trị Hồi sức tích cực (ICU), chưa bao gồm chi phí máy thở nếu có</t>
  </si>
  <si>
    <t>chưa bao gồm khí y tế; khí y tế thanh toán theo thực tế bệnh nhân sử dụng.</t>
  </si>
  <si>
    <t>B2</t>
  </si>
  <si>
    <t>B3</t>
  </si>
  <si>
    <t>Ngày giường bệnh Nội khoa:</t>
  </si>
  <si>
    <t>B3.1</t>
  </si>
  <si>
    <t>B3.2</t>
  </si>
  <si>
    <t>B3.3</t>
  </si>
  <si>
    <r>
      <t>Loại 3:</t>
    </r>
    <r>
      <rPr>
        <sz val="12"/>
        <rFont val="Times New Roman"/>
        <family val="1"/>
      </rPr>
      <t xml:space="preserve"> Các khoa:  YHDT, Phục hồi chức năng</t>
    </r>
  </si>
  <si>
    <t>B4</t>
  </si>
  <si>
    <t>Ngày giường bệnh ngoại khoa; bỏng:</t>
  </si>
  <si>
    <t>B4.1</t>
  </si>
  <si>
    <r>
      <t xml:space="preserve">Loại 1 </t>
    </r>
    <r>
      <rPr>
        <sz val="12"/>
        <rFont val="Times New Roman"/>
        <family val="1"/>
      </rPr>
      <t>: Sau các phẫu thuật loại đặc biệt; Bỏng độ 3-4 trên 70% diện tích cơ thể</t>
    </r>
  </si>
  <si>
    <t>B4.2</t>
  </si>
  <si>
    <r>
      <t>Loại 2 :</t>
    </r>
    <r>
      <rPr>
        <sz val="12"/>
        <rFont val="Times New Roman"/>
        <family val="1"/>
      </rPr>
      <t xml:space="preserve"> Sau các phẫu thuật loại 1; Bỏng độ 3-4 từ 25 -70% diện tích cơ thể;</t>
    </r>
  </si>
  <si>
    <t>B4.3</t>
  </si>
  <si>
    <r>
      <t xml:space="preserve">Loại 3 </t>
    </r>
    <r>
      <rPr>
        <sz val="12"/>
        <rFont val="Times New Roman"/>
        <family val="1"/>
      </rPr>
      <t>: Sau các phẫu thuật loại 2; Bỏng độ 2 trên 30% diện tích cơ thể, Bỏng độ 3-4 dưới 25% diện tích cơ thể</t>
    </r>
  </si>
  <si>
    <t>B4.4</t>
  </si>
  <si>
    <r>
      <t xml:space="preserve">Loại 4 </t>
    </r>
    <r>
      <rPr>
        <sz val="12"/>
        <rFont val="Times New Roman"/>
        <family val="1"/>
      </rPr>
      <t>: Sau các phẫu thuật loại 3; Bỏng độ 1, độ 2 dưới 30% diện tích cơ thể</t>
    </r>
  </si>
  <si>
    <t>B5</t>
  </si>
  <si>
    <t>Ngày giường bệnh ban ngày</t>
  </si>
  <si>
    <t>Ghi chú:</t>
  </si>
  <si>
    <t>Xác định bản chất kháng thể đặc hiệu (IgG, IgA, IgM, C3d, C3c) (phương pháp gelcard/ scangel khi nghiệm pháp Coombs trực tiếp/ gián tiếp dương tính)</t>
  </si>
  <si>
    <t>(Ban hành kèm theo Thông tư liên tịch số         /2015/TTLT-BYT-BTC ngày     /     /2015 của Bộ Y tế - Bộ Tài chính)</t>
  </si>
  <si>
    <t>C1.1</t>
  </si>
  <si>
    <t>C4.1</t>
  </si>
  <si>
    <t>C1.2</t>
  </si>
  <si>
    <t>C4.2</t>
  </si>
  <si>
    <t>C2.1</t>
  </si>
  <si>
    <t>chưa bao gồm bộ dụng cụ thăm dò và điều trị RF</t>
  </si>
  <si>
    <t>C2.3</t>
  </si>
  <si>
    <t>C2.2</t>
  </si>
  <si>
    <t>C2.4</t>
  </si>
  <si>
    <t>C2.5</t>
  </si>
  <si>
    <t>C5.6</t>
  </si>
  <si>
    <t>5.1</t>
  </si>
  <si>
    <t>5.2</t>
  </si>
  <si>
    <t>5.3</t>
  </si>
  <si>
    <t>6.1</t>
  </si>
  <si>
    <t>6.2</t>
  </si>
  <si>
    <t>6.3</t>
  </si>
  <si>
    <t>6.4</t>
  </si>
  <si>
    <t>CHỤP X-QUANG SỐ HÓA</t>
  </si>
  <si>
    <t>chưa bao gồm catheter</t>
  </si>
  <si>
    <t>C1.3</t>
  </si>
  <si>
    <t>C1.4</t>
  </si>
  <si>
    <t>Bao gồm cả kìm gắp dùng nhiều lần; Chưa bao gồm thuốc gây mê, sonde niệu quản và dây dẫn Guide wire</t>
  </si>
  <si>
    <t>Nối thông lệ mũi 1 mắt</t>
  </si>
  <si>
    <t>Chưa bao gồm thuỷ tinh thể nhân tạo</t>
  </si>
  <si>
    <t>Chưa bao gồm ống silicon</t>
  </si>
  <si>
    <t>Chưa bao gồm ống Silicon</t>
  </si>
  <si>
    <t>Chưa bao gồm thuỷ tinh thể nhân tạo, dịch nhầy</t>
  </si>
  <si>
    <t>Chưa bao gồm giác mạc, thuỷ tinh thể nhân tạo</t>
  </si>
  <si>
    <t>Chưa bao gồm dầu silicon, đai silicon, đầu cắt dịch kính, Laser nội nhãn</t>
  </si>
  <si>
    <t>Chưa bao gồm keo sinh học</t>
  </si>
  <si>
    <t>Chưa bao gồm keo sinh học, xương con để thay thế/Prothese</t>
  </si>
  <si>
    <t>Chưa bao gồm stent/van phát âm, thanh quản điện</t>
  </si>
  <si>
    <t>Chưa bao gồm ống nội khí quản</t>
  </si>
  <si>
    <t>Chưa bao gồm hoá chất</t>
  </si>
  <si>
    <t>Chưa bao gồm thuốc gây mê</t>
  </si>
  <si>
    <t>Chưa bao gồm nẹp có lồi cầu và vít thay thế</t>
  </si>
  <si>
    <t>Chưa bao gồm nẹp, vít thay thế</t>
  </si>
  <si>
    <t>Chưa bao gồm nẹp có lồi cầu bằng titan và vít thay thế</t>
  </si>
  <si>
    <t>Chưa bao gồm nẹp có lồi cầu bằng titan và vít</t>
  </si>
  <si>
    <t>Chưa bao gồm máy dò thần kinh</t>
  </si>
  <si>
    <t>Chưa bao gồm nẹp, vít</t>
  </si>
  <si>
    <t>Chưa bao gồm xương</t>
  </si>
  <si>
    <t xml:space="preserve">Chưa bao gồm vật liệu thay thế </t>
  </si>
  <si>
    <t>Chưa bao gồm màng da ghép; da ghép sẽ tính theo chi phí thực tế</t>
  </si>
  <si>
    <t>Chưa bao gồm màng nuôi; màng nuôi sẽ tính theo chi phí thực tế</t>
  </si>
  <si>
    <t>Bao gồm cả nẹp liên kết bằng kim loại đúc</t>
  </si>
  <si>
    <t>03C3.1.HH17</t>
  </si>
  <si>
    <t>03C5.3</t>
  </si>
  <si>
    <t>03C5.4</t>
  </si>
  <si>
    <t>03C5.5</t>
  </si>
  <si>
    <t>03C3.1.HH22</t>
  </si>
  <si>
    <t>03C5.1</t>
  </si>
  <si>
    <t/>
  </si>
  <si>
    <t>Các xét nghiệm BILIRUBIN toàn phần hoặc trực tiếp; Các xét nghiệm các enzym: phosphataze kiềm hoặc GOT hoặc GPT…</t>
  </si>
  <si>
    <t>Nhuộm Ziehl-Neelsen</t>
  </si>
  <si>
    <t xml:space="preserve">Định lượng vi rút viêm gan B (HBV)  </t>
  </si>
  <si>
    <t xml:space="preserve">Định lượng vi rút viêm gan C (HCV) </t>
  </si>
  <si>
    <t>Bao gồm cả kim sinh thiết; Chưa bao gồm thuốc gây mê</t>
  </si>
  <si>
    <t xml:space="preserve">Đã bao gồm thuốc gây mê </t>
  </si>
  <si>
    <t>Trường hợp dùng bơm kim thông thường để chọc hút.</t>
  </si>
  <si>
    <t>Mã dịch vụ</t>
  </si>
  <si>
    <t xml:space="preserve">DCIP test </t>
  </si>
  <si>
    <t>Chưa bao gồm chi phí màng ối</t>
  </si>
  <si>
    <t>Các dịch vụ từ số 473 đến 488: đã bao gồm chỉ khâu các loại; chi phí dao tròn dùng 01 lần.</t>
  </si>
  <si>
    <t>Ngày giường bệnh Hồi sức cấp cứu, chống độc (Chưa bao gồm chi phí sử dụng máy thở nếu có)</t>
  </si>
  <si>
    <r>
      <t xml:space="preserve">Loại 1: </t>
    </r>
    <r>
      <rPr>
        <sz val="12"/>
        <rFont val="Times New Roman"/>
        <family val="1"/>
      </rPr>
      <t xml:space="preserve">Các khoa: Truyền nhiễm, Hô hấp, Huyết học, Ung thư, Tim mạch, Tâm thần, Thần kinh, Nhi, Tiêu hoá, Thận học; Nội tiết; </t>
    </r>
  </si>
  <si>
    <r>
      <t xml:space="preserve">Loại 2: </t>
    </r>
    <r>
      <rPr>
        <sz val="12"/>
        <rFont val="Times New Roman"/>
        <family val="1"/>
      </rPr>
      <t>Các Khoa: Cơ-Xương-Khớp, Da liễu, Dị ứng, Tai-Mũi-Họng, Mắt, Răng Hàm Mặt, Ngoại, Phụ -Sản không mổ; YHDT/ PHCN cho nhóm người bệnh tổn thương tủy sống, tai biến mạch máu não, chấn thương sọ não.</t>
    </r>
  </si>
  <si>
    <t>Xạ hình chẩn đoán chức năng thực quản và trào ngược dạ dày - thực quản với Tc-99m Sulfur Colloid</t>
  </si>
  <si>
    <t>Ure hoặc Axit Uric hoặc Creatinin niệu</t>
  </si>
  <si>
    <t>2. Đối với việc thanh toán chi phí ngày giường bệnh điều trị nội trú:</t>
  </si>
  <si>
    <t>- Không phân biệt buồng bệnh có điều hòa hay không có điều hòa đối với Bệnh viện hạng IV.</t>
  </si>
  <si>
    <t>Được tính bằng 0,6 lần giá ngày giường của các khoa và loại phòng tương ứng.</t>
  </si>
  <si>
    <t xml:space="preserve">Nong van hai lá/Nong van động mạch phổi/Nong van động mạch chủ </t>
  </si>
  <si>
    <t xml:space="preserve">chưa bao gồm bộ dụng cụ thông tim, chụp buồng tim trước nong và bộ bóng nong van </t>
  </si>
  <si>
    <t>03C2.1.29</t>
  </si>
  <si>
    <t xml:space="preserve">Bịt thông liên nhĩ/ thông liên thất/bít ống động mạch bằng dụng cụ </t>
  </si>
  <si>
    <t>chưa bao gồm bộ dụng cụ thông tim, bộ dụng cụ bít lỗ thông</t>
  </si>
  <si>
    <t>03C2.1.30</t>
  </si>
  <si>
    <t xml:space="preserve">Điều trị rối loạn nhịp bằng sóng cao tần </t>
  </si>
  <si>
    <t>03C2.1.31</t>
  </si>
  <si>
    <t xml:space="preserve">Cấy/ đặt máy tạo nhịp/ cấy máy tạo nhịp phá rung </t>
  </si>
  <si>
    <t>chưa bao gồm máy tạo nhịp, máy phá rung</t>
  </si>
  <si>
    <t>chưa bao gồm thuốc gây mê</t>
  </si>
  <si>
    <t>03C2.1.37</t>
  </si>
  <si>
    <t xml:space="preserve">Thăm dò điện sinh lý trong buồng tim </t>
  </si>
  <si>
    <t>chưa bao gồm bộ dụng cụ thăm dò điện sinh lý tim</t>
  </si>
  <si>
    <t>03C2.1.38</t>
  </si>
  <si>
    <t>Phẫu thuật nội soi u tuyến yên</t>
  </si>
  <si>
    <t>03C2.1.39</t>
  </si>
  <si>
    <t xml:space="preserve">Phẫu thuật dẫn lưu não thất - màng bụng </t>
  </si>
  <si>
    <t>chưa bao gồm thuốc gây mê, van dẫn lưu nhân tạo</t>
  </si>
  <si>
    <t>03C2.1.40</t>
  </si>
  <si>
    <t>Phẫu thuật thần kinh có dẫn đường</t>
  </si>
  <si>
    <t>03C2.1.41</t>
  </si>
  <si>
    <t>Phẫu thuật vi phẫu u não nền sọ</t>
  </si>
  <si>
    <t>03C2.1.42</t>
  </si>
  <si>
    <t>Phẫu thuật vi phẫu u não thất</t>
  </si>
  <si>
    <t>03C2.1.43</t>
  </si>
  <si>
    <t>Phẫu thuật vi phẫu u não đường giữa</t>
  </si>
  <si>
    <t>03C2.1.44</t>
  </si>
  <si>
    <t>Phẫu thuật vi phẫu dị dạng mạch não</t>
  </si>
  <si>
    <t>03C2.1.45</t>
  </si>
  <si>
    <t>Phẫu thuật nội soi não/ tuỷ sống</t>
  </si>
  <si>
    <t>03C2.1.46</t>
  </si>
  <si>
    <t xml:space="preserve">Quang động học ( PTD) trong điều trị u não ác tính </t>
  </si>
  <si>
    <t>03C2.1.47</t>
  </si>
  <si>
    <t>Mở thông dạ dày qua nội soi</t>
  </si>
  <si>
    <t>03C2.1.48</t>
  </si>
  <si>
    <t>Lấy dị vật ống tiêu hoá qua nội soi</t>
  </si>
  <si>
    <t>03C2.1.49</t>
  </si>
  <si>
    <t>Cắt niêm mạc ống tiêu hoá qua nội soi điều trị ung thư sớm</t>
  </si>
  <si>
    <t>03C2.1.50</t>
  </si>
  <si>
    <t>Cắt cơ Oddi hoặc dẫn lưu mật qua nội soi tá tràng</t>
  </si>
  <si>
    <t>03C2.1.51</t>
  </si>
  <si>
    <t>Nong đường mật qua nội soi tá tràng</t>
  </si>
  <si>
    <t>03C2.1.52</t>
  </si>
  <si>
    <t>Lấy sỏi/ giun đường mật qua nội soi tá tràng</t>
  </si>
  <si>
    <t>04C3.1.157</t>
  </si>
  <si>
    <t>Giá gồm chi phí trực tiếp và phụ cấp thường trực</t>
  </si>
  <si>
    <t>A</t>
  </si>
  <si>
    <t>B</t>
  </si>
  <si>
    <t>Chi phí tiền lương</t>
  </si>
  <si>
    <t>Giá gồm chi phí trực tiếp và tiền lương</t>
  </si>
  <si>
    <t>C</t>
  </si>
  <si>
    <t xml:space="preserve">Phẫu thuật cắt màng đồng tử </t>
  </si>
  <si>
    <t>03C2.3.37</t>
  </si>
  <si>
    <t xml:space="preserve">Phẫu thuật đặt ống Silicon tiền phòng </t>
  </si>
  <si>
    <t>03C2.3.38</t>
  </si>
  <si>
    <t xml:space="preserve">Phẫu thuật u mi không vá da </t>
  </si>
  <si>
    <t>03C2.3.39</t>
  </si>
  <si>
    <t>Phẫu thuật u có vá da tạo hình</t>
  </si>
  <si>
    <t>03C2.3.40</t>
  </si>
  <si>
    <t>Phẫu thuật u tổ chức hốc mắt</t>
  </si>
  <si>
    <t>03C2.3.41</t>
  </si>
  <si>
    <t>Phẫu thuật u kết mạc nông</t>
  </si>
  <si>
    <t>03C2.3.42</t>
  </si>
  <si>
    <t>Phẫu thuật tạo cùng đồ lắp mắt giả</t>
  </si>
  <si>
    <t>03C2.3.43</t>
  </si>
  <si>
    <t>Phẫu thuật phủ kết mạc lắp mắt giả</t>
  </si>
  <si>
    <t>03C2.3.44</t>
  </si>
  <si>
    <t>Phẫu thuật vá da điều trị lật mi</t>
  </si>
  <si>
    <t>03C2.3.45</t>
  </si>
  <si>
    <t>Phẫu thuật tái tạo lệ quản kết hợp khâu mi</t>
  </si>
  <si>
    <t>03C2.3.46</t>
  </si>
  <si>
    <t>Lấy dị vật tiền phòng</t>
  </si>
  <si>
    <t>03C2.3.47</t>
  </si>
  <si>
    <t>Lấy dị vật hốc mắt</t>
  </si>
  <si>
    <t>03C2.3.48</t>
  </si>
  <si>
    <t>Cắt dịch kính đơn thuần/ lấy dị vật nội nhãn</t>
  </si>
  <si>
    <t>03C2.3.49</t>
  </si>
  <si>
    <t>Khâu giác mạc đơn thuần</t>
  </si>
  <si>
    <t>03C2.3.50</t>
  </si>
  <si>
    <t>Khâu củng  mạc đơn thuần</t>
  </si>
  <si>
    <t>03C2.3.51</t>
  </si>
  <si>
    <t>Khâu củng giác mạc phức tạp</t>
  </si>
  <si>
    <t>03C2.3.52</t>
  </si>
  <si>
    <t>Khâu giác mạc phức tạp</t>
  </si>
  <si>
    <t>03C2.3.53</t>
  </si>
  <si>
    <t>Khâu củng mạc phức tạp</t>
  </si>
  <si>
    <t>03C2.3.54</t>
  </si>
  <si>
    <t>Mở tiền phòng rửa máu/ mủ</t>
  </si>
  <si>
    <t>03C2.3.55</t>
  </si>
  <si>
    <t>Khâu phục hồi bờ mi</t>
  </si>
  <si>
    <t>03C2.3.56</t>
  </si>
  <si>
    <t>04C3.1.158</t>
  </si>
  <si>
    <t>Cắt phymosis</t>
  </si>
  <si>
    <t>04C3.1.159</t>
  </si>
  <si>
    <t xml:space="preserve">Thắt các búi trĩ hậu môn </t>
  </si>
  <si>
    <t>03C2.1.53</t>
  </si>
  <si>
    <t>Phẫu thuật trĩ tắc mạch</t>
  </si>
  <si>
    <t>03C2.1.54</t>
  </si>
  <si>
    <t>Cắt polyp ống tiêu hoá (thực quản/ dạ dầy/ đại tràng/ trực tràng)</t>
  </si>
  <si>
    <t>03C2.1.55</t>
  </si>
  <si>
    <t>chưa bao gồm stent</t>
  </si>
  <si>
    <t>03C2.1.56</t>
  </si>
  <si>
    <t>03C2.1.57</t>
  </si>
  <si>
    <t>03C2.1.59</t>
  </si>
  <si>
    <t xml:space="preserve">Phẫu thuật nội soi tạo hình thực quản </t>
  </si>
  <si>
    <t>03C2.1.60</t>
  </si>
  <si>
    <t>Phẫu thuật nội soi điều trị trào ngược thực quản, dạ dày</t>
  </si>
  <si>
    <t>03C2.1.61</t>
  </si>
  <si>
    <t>Phẫu thuật cắt thực quản qua nội soi ngực và bụng</t>
  </si>
  <si>
    <t>03C2.1.62</t>
  </si>
  <si>
    <t xml:space="preserve">Phẫu thuật nội soi cắt dạ dày </t>
  </si>
  <si>
    <t>chưa bao gồm máy cắt nối tự động và ghim khâu trong máy</t>
  </si>
  <si>
    <t>03C2.1.63</t>
  </si>
  <si>
    <t>Phẫu thuật nội soi cắt nối ruột</t>
  </si>
  <si>
    <t>03C2.1.64</t>
  </si>
  <si>
    <t>Phẫu thuật nội soi cắt dây thần kinh X trong điều trị loét dạ dầy</t>
  </si>
  <si>
    <t>03C2.1.65</t>
  </si>
  <si>
    <t xml:space="preserve">Phẫu thuật nội soi ung thư đại/ trực tràng </t>
  </si>
  <si>
    <t>03C2.1.66</t>
  </si>
  <si>
    <t xml:space="preserve">Phẫu thuật điều trị trĩ kỹ thuật cao (phương pháp Longo) </t>
  </si>
  <si>
    <t>03C2.1.67</t>
  </si>
  <si>
    <t xml:space="preserve">Phẫu thuật nội soi cắt nang ống mật chủ </t>
  </si>
  <si>
    <t>03C2.1.68</t>
  </si>
  <si>
    <t xml:space="preserve">Phẫu thuật nội soi cắt u trong ổ bụng </t>
  </si>
  <si>
    <t>03C2.1.69</t>
  </si>
  <si>
    <t xml:space="preserve">Phẫu thuật nội soi cắt lách có sử dụng máy cắt </t>
  </si>
  <si>
    <t>03C2.1.70</t>
  </si>
  <si>
    <t xml:space="preserve">Phẫu thuật nội soi cắt lách </t>
  </si>
  <si>
    <t>03C2.1.71</t>
  </si>
  <si>
    <t xml:space="preserve">Phẫu thuật nội soi cắt khối tá tuỵ có sử dụng máy cắt nối </t>
  </si>
  <si>
    <t>03C2.1.72</t>
  </si>
  <si>
    <t>Phẫu thuật nội soi lấy sỏi mật hay dị vật đường mật</t>
  </si>
  <si>
    <t>03C2.1.73</t>
  </si>
  <si>
    <t xml:space="preserve">Phẫu thuật nội soi cắt túi mật </t>
  </si>
  <si>
    <t>03C2.1.74</t>
  </si>
  <si>
    <t>Phẫu thuật cắt cơ Oddi và nong đường mật qua ERCP</t>
  </si>
  <si>
    <t>03C2.1.75</t>
  </si>
  <si>
    <t xml:space="preserve">Tán sỏi trong mổ nội soi đường mật và tán sỏi qua đường hầm Kehr </t>
  </si>
  <si>
    <t>03C2.1.76</t>
  </si>
  <si>
    <t xml:space="preserve">Phẫu thuật nội soi cắt túi mật - mở ống mật chủ lấy sỏi và nối mật-ruột </t>
  </si>
  <si>
    <t>03C2.1.77</t>
  </si>
  <si>
    <t xml:space="preserve">Phẫu thuật cắt gan mở có sử dụng thiết bị kỹ thuật cao </t>
  </si>
  <si>
    <t>chưa bao gồm dao cắt gan siêu âm</t>
  </si>
  <si>
    <t>03C2.1.78</t>
  </si>
  <si>
    <t xml:space="preserve">Phẫu thuật nội soi cắt gan </t>
  </si>
  <si>
    <t>03C2.1.79</t>
  </si>
  <si>
    <t>Phẫu thuật nội soi điều trị bệnh lý gan mật khác</t>
  </si>
  <si>
    <t>03C2.1.80</t>
  </si>
  <si>
    <t>Phẫu thuật dị tật teo hậu môn trực tràng 1 thì</t>
  </si>
  <si>
    <t>03C2.1.81</t>
  </si>
  <si>
    <t>Phẫu thuật bệnh phình đại tràng bẩm sinh 1 thì</t>
  </si>
  <si>
    <t>03C2.1.82</t>
  </si>
  <si>
    <t xml:space="preserve">Phẫu thuật nội soi cắt thận/ u sau phúc mạc </t>
  </si>
  <si>
    <t>03C2.1.83</t>
  </si>
  <si>
    <t xml:space="preserve">Phẫu thuật nội soi u thượng thận/ nang thận </t>
  </si>
  <si>
    <t>03C2.1.84</t>
  </si>
  <si>
    <t>Phẫu thuật nội soi cắt bàng quang, tạo hình bàng quang</t>
  </si>
  <si>
    <t>03C2.1.85</t>
  </si>
  <si>
    <t>Phẫu thuật cắt túi sa niệu quản bằng nội soi</t>
  </si>
  <si>
    <t>03C2.1.86</t>
  </si>
  <si>
    <t>Phẫu thuật cắt tuyến tiền liệt qua nội soi</t>
  </si>
  <si>
    <t>03C2.1.87</t>
  </si>
  <si>
    <t>Điều trị u xơ tiền liệt tuyến bằng laser</t>
  </si>
  <si>
    <t>chưa bao gồm dây cáp quang</t>
  </si>
  <si>
    <t>03C2.1.88</t>
  </si>
  <si>
    <t>Nội soi cắt đốt u lành tuyến tiền liệt qua đường niệu đạo (TORP)</t>
  </si>
  <si>
    <t>03C2.1.89</t>
  </si>
  <si>
    <t xml:space="preserve">Đặt prothese cố định sàn chậu vào mỏm nhô xương cụt </t>
  </si>
  <si>
    <t>03C2.1.90</t>
  </si>
  <si>
    <t>Đo các chỉ số niệu động học</t>
  </si>
  <si>
    <t>03C2.1.91</t>
  </si>
  <si>
    <t>Ghép thận, niệu quản tự thân có sử dụng vi phẫu</t>
  </si>
  <si>
    <t>03C2.1.92</t>
  </si>
  <si>
    <t xml:space="preserve">Phẫu thuật thay đốt sống </t>
  </si>
  <si>
    <t>03C2.1.93</t>
  </si>
  <si>
    <t>Phẫu thuật nẹp vít cột sống cổ</t>
  </si>
  <si>
    <t>chưa bao gồm đinh xương, nẹp, vít</t>
  </si>
  <si>
    <t>03C2.1.94</t>
  </si>
  <si>
    <t xml:space="preserve">Phẫu thuật nẹp vít cột sống thắt lưng </t>
  </si>
  <si>
    <t>03C2.1.95</t>
  </si>
  <si>
    <t xml:space="preserve">Phẫu thuật chữa vẹo cột sống (cả đợt điều trị) </t>
  </si>
  <si>
    <t>03C2.1.96</t>
  </si>
  <si>
    <t xml:space="preserve">Phẫu thuật thay toàn bộ khớp gối </t>
  </si>
  <si>
    <t>chưa bao gồm khớp nhân tạo</t>
  </si>
  <si>
    <t>03C2.1.97</t>
  </si>
  <si>
    <t xml:space="preserve">Phẫu thuật thay khớp gối bán phần </t>
  </si>
  <si>
    <t>03C2.1.98</t>
  </si>
  <si>
    <t xml:space="preserve">Phẫu thuật thay toàn bộ khớp háng </t>
  </si>
  <si>
    <t>03C2.1.99</t>
  </si>
  <si>
    <t>Phẫu thuật thay khớp háng bán phần</t>
  </si>
  <si>
    <t>03C2.1.100</t>
  </si>
  <si>
    <t>Phẫu thuật tạo hình khớp háng</t>
  </si>
  <si>
    <t>03C2.1.101</t>
  </si>
  <si>
    <t>Phẫu thuật thay đoạn xương ghép bảo quản bằng kĩ thuật cao</t>
  </si>
  <si>
    <t>chưa bao gồm đinh, nẹp, vít và xương bảo quản</t>
  </si>
  <si>
    <t>03C2.1.102</t>
  </si>
  <si>
    <t xml:space="preserve">Phẫu thuật kết hợp xương trên màn hình tăng sáng </t>
  </si>
  <si>
    <t>03C2.1.103</t>
  </si>
  <si>
    <t xml:space="preserve">Phẫu thuật kết hợp xương bằng nẹp vít </t>
  </si>
  <si>
    <t>03C2.1.104</t>
  </si>
  <si>
    <t>Phẫu thuật nội soi khớp gối/ khớp háng/ khớp vai/ cổ chân</t>
  </si>
  <si>
    <t>03C2.1.105</t>
  </si>
  <si>
    <t xml:space="preserve">Phẫu thuật nội soi tái tạo dây chằng </t>
  </si>
  <si>
    <t>03C2.1.106</t>
  </si>
  <si>
    <t xml:space="preserve">Phẫu thuật nội soi tái tạo gân </t>
  </si>
  <si>
    <t>03C2.1.107</t>
  </si>
  <si>
    <t xml:space="preserve">Phẫu thuật vi phẫu chuyển vạt da có cuống mạch </t>
  </si>
  <si>
    <t>03C2.1.108</t>
  </si>
  <si>
    <t xml:space="preserve">Phẫu thuật ghép chi </t>
  </si>
  <si>
    <t>chưa bao gồm đinh xương, nẹp vít và mạch máu nhân tạo</t>
  </si>
  <si>
    <t>03C2.1.109</t>
  </si>
  <si>
    <t xml:space="preserve">Phẫu thuật chuyển gân điều trị cò ngón tay do liệt vận động </t>
  </si>
  <si>
    <t>03C2.1.110</t>
  </si>
  <si>
    <t xml:space="preserve">Phẫu thuật chuyển gân điều trị bàn chân rủ do liệt vận động </t>
  </si>
  <si>
    <t>03C2.1.111</t>
  </si>
  <si>
    <t xml:space="preserve">Rút đinh/ tháo phương tiện kết hợp xương </t>
  </si>
  <si>
    <t>03C2.1.112</t>
  </si>
  <si>
    <t>Tạo hình khí-phế quản</t>
  </si>
  <si>
    <t>03C2.1.113</t>
  </si>
  <si>
    <t>Phẫu thuật tạo hình sọ mặt (bệnh lý)</t>
  </si>
  <si>
    <t>03C2.1.114</t>
  </si>
  <si>
    <t xml:space="preserve">Phẫu thuật ung thư biểu mô tế bào đáy/tế bào gai vùng mặt + tạo hình vạt da, đóng khuyết da bằng phẫu thuật tạo hình </t>
  </si>
  <si>
    <t>03C2.1.115</t>
  </si>
  <si>
    <t xml:space="preserve">Phẫu thuật kéo dài chi </t>
  </si>
  <si>
    <t>chưa bao gồm phương tiện cố định</t>
  </si>
  <si>
    <t>03C2.1.116</t>
  </si>
  <si>
    <t>Phẫu thuật tạo hình bằng các vạt da có cuống mạch liền</t>
  </si>
  <si>
    <t>03C2.1.117</t>
  </si>
  <si>
    <t xml:space="preserve">Phẫu thuật chỉnh bàn chân khèo </t>
  </si>
  <si>
    <t>03C2.1.118</t>
  </si>
  <si>
    <t xml:space="preserve">Phẫu thuật làm vận động khớp gối </t>
  </si>
  <si>
    <t>03C2.1.119</t>
  </si>
  <si>
    <t>Phẫu thuật đóng cứng khớp cổ chân</t>
  </si>
  <si>
    <t>C3.2</t>
  </si>
  <si>
    <t>SẢN PHỤ KHOA</t>
  </si>
  <si>
    <t>04C3.2.183</t>
  </si>
  <si>
    <t>Hút buồng tử cung do rong kinh rong huyết</t>
  </si>
  <si>
    <t>04C3.2.184</t>
  </si>
  <si>
    <t>Nạo sót thai, nạo sót rau sau sẩy, sau đẻ</t>
  </si>
  <si>
    <t>04C3.2.185</t>
  </si>
  <si>
    <t>Đỡ đẻ thường ngôi chỏm</t>
  </si>
  <si>
    <t>04C3.2.186</t>
  </si>
  <si>
    <t>Đỡ đẻ ngôi ngược</t>
  </si>
  <si>
    <t>04C3.2.187</t>
  </si>
  <si>
    <t>Đỡ đẻ từ sinh đôi trở lên</t>
  </si>
  <si>
    <t>04C3.2.188</t>
  </si>
  <si>
    <t>Forceps hoặc Giác hút sản khoa</t>
  </si>
  <si>
    <t>04C3.2.189</t>
  </si>
  <si>
    <t xml:space="preserve">Soi cổ tử cung </t>
  </si>
  <si>
    <t>04C3.2.190</t>
  </si>
  <si>
    <t>Soi ối</t>
  </si>
  <si>
    <t>04C3.2.191</t>
  </si>
  <si>
    <t xml:space="preserve">Điều trị tổn thương cổ tử cung bằng: đốt điện hoặc nhiệt hoặc laser  </t>
  </si>
  <si>
    <t>04C3.2.192</t>
  </si>
  <si>
    <t xml:space="preserve">Chích apxe tuyến vú </t>
  </si>
  <si>
    <t>04C3.2.193</t>
  </si>
  <si>
    <t>Xoắn hoặc cắt bỏ polype âm hộ, âm đạo, cổ tử cung</t>
  </si>
  <si>
    <t>04C3.2.194</t>
  </si>
  <si>
    <t>Phẫu thuật lấy thai lần đầu</t>
  </si>
  <si>
    <t>04C3.2.195</t>
  </si>
  <si>
    <t>Phẫu thuật lấy thai lần thứ 2 trở lên</t>
  </si>
  <si>
    <t>04C3.2.197</t>
  </si>
  <si>
    <t>Phá thai đến hết 7 tuần bằng thuốc</t>
  </si>
  <si>
    <t>04C3.2.198</t>
  </si>
  <si>
    <t xml:space="preserve">Phá thai từ 13 tuần đến 22 tuần bằng thuốc </t>
  </si>
  <si>
    <t>Làm thuốc âm đạo</t>
  </si>
  <si>
    <t>Tiêm nhân Chorio</t>
  </si>
  <si>
    <t>PHỤ LỤC SỐ 2</t>
  </si>
  <si>
    <t>Phải bổ sung đã bao gồm thuốc gây mê, gây tê chưa?</t>
  </si>
  <si>
    <t>Phẫu thuật loại I</t>
  </si>
  <si>
    <t>Phẫu thuật loại đặc biệt</t>
  </si>
  <si>
    <t>Phẫu thuật loại II</t>
  </si>
  <si>
    <t>Thủ thuật loại đặc biệt</t>
  </si>
  <si>
    <t>Thủ thuật loại I</t>
  </si>
  <si>
    <t>Thủ thuật loại II</t>
  </si>
  <si>
    <t>Thủ thuật loại III</t>
  </si>
  <si>
    <t>Phẫu thuật loại III</t>
  </si>
  <si>
    <t>Điện di điều trị (1 lần)</t>
  </si>
  <si>
    <t>03C2.3.12</t>
  </si>
  <si>
    <t>Múc nội nhãn (có độn hoặc không độn)</t>
  </si>
  <si>
    <t>03C2.3.13</t>
  </si>
  <si>
    <t>Khoét bỏ nhãn cầu</t>
  </si>
  <si>
    <t>03C2.3.14</t>
  </si>
  <si>
    <t>Nặn tuyến bờ mi</t>
  </si>
  <si>
    <t>03C2.3.15</t>
  </si>
  <si>
    <t>Lấy sạn vôi kết mạc</t>
  </si>
  <si>
    <t>03C2.3.16</t>
  </si>
  <si>
    <t>Đốt lông xiêu</t>
  </si>
  <si>
    <t>03C2.3.17</t>
  </si>
  <si>
    <t>Phẫu thuật quặm bẩm sinh (1 mắt)</t>
  </si>
  <si>
    <t>03C2.3.18</t>
  </si>
  <si>
    <t>Phẫu thuật quặm bẩm sinh (2 mắt)</t>
  </si>
  <si>
    <t>03C2.3.19</t>
  </si>
  <si>
    <t>Phẫu thuật Epicanthus (1 mắt)</t>
  </si>
  <si>
    <t>03C2.3.20</t>
  </si>
  <si>
    <t>Phẫu thuật điều trị bệnh võng mạc trẻ đẻ non (2 mắt)</t>
  </si>
  <si>
    <t>03C2.3.21</t>
  </si>
  <si>
    <t>Rạch giác mạc nan hoa (1 mắt)</t>
  </si>
  <si>
    <t>03C2.3.22</t>
  </si>
  <si>
    <t>Rạch giác mạc nan hoa (2 mắt)</t>
  </si>
  <si>
    <t>03C2.3.23</t>
  </si>
  <si>
    <t>Phẫu thuật lác có Faden (1 mắt)</t>
  </si>
  <si>
    <t>03C2.3.24</t>
  </si>
  <si>
    <t xml:space="preserve">Phẫu thuật tạo mí (1 mắt) </t>
  </si>
  <si>
    <t>03C2.3.25</t>
  </si>
  <si>
    <t>Phẫu thuật tạo mí (2 mắt)</t>
  </si>
  <si>
    <t>03C2.3.26</t>
  </si>
  <si>
    <t>Phẫu thuật sụp mi (1 mắt)</t>
  </si>
  <si>
    <t>03C2.3.27</t>
  </si>
  <si>
    <t>Phẫu thuật lác (2 mắt)</t>
  </si>
  <si>
    <t>03C2.3.28</t>
  </si>
  <si>
    <t>Phẫu thuật lác (1 mắt)</t>
  </si>
  <si>
    <t>03C2.3.29</t>
  </si>
  <si>
    <t>Soi bóng đồng tử</t>
  </si>
  <si>
    <t>03C2.3.30</t>
  </si>
  <si>
    <t>Phẫu thuật cắt bè</t>
  </si>
  <si>
    <t>03C2.3.31</t>
  </si>
  <si>
    <t xml:space="preserve">Phẫu thuật đặt IOL (1 mắt) </t>
  </si>
  <si>
    <t>03C2.3.32</t>
  </si>
  <si>
    <t>Phẫu thuật cắt bao sau</t>
  </si>
  <si>
    <t>03C2.3.33</t>
  </si>
  <si>
    <t>Phẫu thuật thủy tinh thể ngoài bao (1 mắt)</t>
  </si>
  <si>
    <t>03C2.3.34</t>
  </si>
  <si>
    <t>Rạch góc tiền phòng</t>
  </si>
  <si>
    <t>03C2.3.35</t>
  </si>
  <si>
    <t>Phẫu thuật cắt thủy tinh thể</t>
  </si>
  <si>
    <t>03C2.3.36</t>
  </si>
  <si>
    <t>03C2.3.5</t>
  </si>
  <si>
    <t>Điện võng mạc</t>
  </si>
  <si>
    <t>03C2.3.6</t>
  </si>
  <si>
    <t>Đo tính công suất thủy tinh thể nhân tạo</t>
  </si>
  <si>
    <t>03C2.3.7</t>
  </si>
  <si>
    <t>Đo thị lực khách quan</t>
  </si>
  <si>
    <t>03C2.3.8</t>
  </si>
  <si>
    <t>Đánh bờ mi</t>
  </si>
  <si>
    <t>03C2.3.9</t>
  </si>
  <si>
    <t>Chữa bỏng mắt do hàn điện</t>
  </si>
  <si>
    <t>03C2.3.10</t>
  </si>
  <si>
    <t>Rửa cùng đồ 1 mắt</t>
  </si>
  <si>
    <t>03C2.3.11</t>
  </si>
  <si>
    <t xml:space="preserve">Khâu vết thương phần mềm nông dài &lt; 5 cm </t>
  </si>
  <si>
    <t>04C3.5.4.267</t>
  </si>
  <si>
    <t xml:space="preserve">Khâu vết thương phần mềm nông dài &gt; 5 cm </t>
  </si>
  <si>
    <t>04C3.5.4.268</t>
  </si>
  <si>
    <t xml:space="preserve">Khâu vết thương phần mềm sâu dài &lt; 5 cm </t>
  </si>
  <si>
    <t>04C3.5.4.269</t>
  </si>
  <si>
    <t xml:space="preserve">Khâu vết thương phần mềm sâu dài &gt; 5 cm </t>
  </si>
  <si>
    <t>03C2.5.7.1</t>
  </si>
  <si>
    <t>Sử dụng nẹp có lồi cầu trong phục hồi sau cắt đoạn xương hàm dưới</t>
  </si>
  <si>
    <t>03C2.5.7.2</t>
  </si>
  <si>
    <t>Phẫu thuật cắt xương hàm trên/hàm dưới, điều trị lệch khớp cắn và kết hợp xương bằng nẹp vít</t>
  </si>
  <si>
    <t>03C2.5.7.3</t>
  </si>
  <si>
    <t>Phẫu thuật cắt đoạn xương hàm dưới do bệnh lý và tái tạo bằng nẹp vít (1 bên)</t>
  </si>
  <si>
    <t>03C2.5.7.4</t>
  </si>
  <si>
    <t xml:space="preserve">Phẫu thuật cắt đoạn xương hàm dưới do bệnh lý và tái tạo bằng xương, sụn tự thân (1 bên) và cố định bằng nẹp vít </t>
  </si>
  <si>
    <t>03C2.5.7.5</t>
  </si>
  <si>
    <t xml:space="preserve">Phẫu thuật cắt đoạn xương hàm dưới do bệnh lý và tái tạo bằng xương, sụn tự thân (2 bên) và cố định bằng nẹp vít </t>
  </si>
  <si>
    <t>03C2.5.7.6</t>
  </si>
  <si>
    <t xml:space="preserve">Phẫu thuật cắt đoạn xương hàm trên do bệnh lý và tái tạo bằng hàm đúc titan, sứ, composite cao cấp </t>
  </si>
  <si>
    <t>03C2.5.7.8</t>
  </si>
  <si>
    <t xml:space="preserve">Phẫu thuật dính khớp thái dương hàm 1 bên và tái tạo bằng sụn, xương tự thân </t>
  </si>
  <si>
    <t>03C2.5.7.9</t>
  </si>
  <si>
    <t xml:space="preserve">Phẫu thuật dính khớp thái dương hàm 2 bên và tái tạo bằng sụn, xương tự thân </t>
  </si>
  <si>
    <t>03C2.5.7.10</t>
  </si>
  <si>
    <t xml:space="preserve">Phẫu thuật dính khớp thái dương hàm 1 bên và tái tạo bằng khớp đúc titan </t>
  </si>
  <si>
    <t>03C2.5.7.11</t>
  </si>
  <si>
    <t xml:space="preserve">Phẫu thuật dính khớp thái dương hàm 2 bên và tái tạo bằng khớp đúc titan </t>
  </si>
  <si>
    <t>03C2.5.7.12</t>
  </si>
  <si>
    <t xml:space="preserve">Phẫu thuật cắt tuyến mang tai bảo tồn dây thần kinh VII có sử dụng máy dò thần kinh </t>
  </si>
  <si>
    <t>03C2.5.7.13</t>
  </si>
  <si>
    <t>Phẫu thuật khuyết hổng lớn vùng hàm mặt bằng vạt da cơ</t>
  </si>
  <si>
    <t>03C2.5.7.14</t>
  </si>
  <si>
    <t>Phẫu thuật khuyết hổng lớn vùng hàm mặt bằng vi phẫu thuật</t>
  </si>
  <si>
    <t>03C2.5.7.15</t>
  </si>
  <si>
    <t>Phẫu thuật cắt u máu lớn vùng hàm mặt</t>
  </si>
  <si>
    <t>03C2.5.7.16</t>
  </si>
  <si>
    <t>Phẫu thuật cắt u bạch mạch lớn vùng hàm mặt</t>
  </si>
  <si>
    <t>03C2.5.7.17</t>
  </si>
  <si>
    <t xml:space="preserve">Phẫu thuật đa chấn thương vùng hàm mặt </t>
  </si>
  <si>
    <t>03C2.5.7.18</t>
  </si>
  <si>
    <t xml:space="preserve">Phẫu thuật mở xương, điều trị lệch lạc xương hàm, khớp cắn </t>
  </si>
  <si>
    <t>03C2.5.7.19</t>
  </si>
  <si>
    <t xml:space="preserve">Phẫu thuật ghép xương ổ răng trên bệnh nhân khe hở môi, vòm miệng </t>
  </si>
  <si>
    <t>03C2.5.7.22</t>
  </si>
  <si>
    <t>Khâu vết thương phần mềm, tổn thương  vùng mắt</t>
  </si>
  <si>
    <t>03C2.3.57</t>
  </si>
  <si>
    <t>Chích mủ hốc mắt</t>
  </si>
  <si>
    <t>03C2.3.59</t>
  </si>
  <si>
    <t>Cắt bỏ túi lệ</t>
  </si>
  <si>
    <t>03C2.3.61</t>
  </si>
  <si>
    <t>Cắt mộng áp Mytomycin</t>
  </si>
  <si>
    <t>03C2.3.62</t>
  </si>
  <si>
    <t xml:space="preserve">Gọt giác mạc </t>
  </si>
  <si>
    <t>03C2.3.63</t>
  </si>
  <si>
    <t>03C2.3.64</t>
  </si>
  <si>
    <t>Khâu cò mi</t>
  </si>
  <si>
    <t>03C2.3.65</t>
  </si>
  <si>
    <t>Phủ kết mạc</t>
  </si>
  <si>
    <t>03C2.3.66</t>
  </si>
  <si>
    <t>Cắt u kết mạc không  vá</t>
  </si>
  <si>
    <t>03C2.3.67</t>
  </si>
  <si>
    <t>Ghép màng ối điều trị loét giác mạc</t>
  </si>
  <si>
    <t>03C2.3.68</t>
  </si>
  <si>
    <t>Mộng tái phát phức tạp có ghép màng ối kết mạc</t>
  </si>
  <si>
    <t>03C2.3.69</t>
  </si>
  <si>
    <t>Ghép màng ối điều trị dính mi cầu/ loét giác mạc lâu liền/ thủng giác mạc</t>
  </si>
  <si>
    <t>03C2.3.70</t>
  </si>
  <si>
    <t>Phẫu thuật mộng ghép kết mạc tự thân</t>
  </si>
  <si>
    <t>03C2.3.71</t>
  </si>
  <si>
    <t>Quang đông thể mi điều trị Glôcôm</t>
  </si>
  <si>
    <t>03C2.3.72</t>
  </si>
  <si>
    <t>Tạo hình vùng bè bằng Laser</t>
  </si>
  <si>
    <t>03C2.3.73</t>
  </si>
  <si>
    <t>Cắt mống mắt chu biên bằng Laser</t>
  </si>
  <si>
    <t>03C2.3.74</t>
  </si>
  <si>
    <t>Mở bao sau bằng Laser</t>
  </si>
  <si>
    <t>03C2.3.75</t>
  </si>
  <si>
    <t>Chọc tháo dịch dưới hắc mạc, bơm hơi tiền phòng</t>
  </si>
  <si>
    <t>03C2.3.76</t>
  </si>
  <si>
    <t>Cắt bè áp MMC hoặc áp 5FU</t>
  </si>
  <si>
    <t>03C2.3.77</t>
  </si>
  <si>
    <t>Phẫu thuật lấy thủy tinh thể ngoài bao, đặt IOL+ cắt bè (1 mắt)</t>
  </si>
  <si>
    <t>03C2.3.78</t>
  </si>
  <si>
    <t>Tháo dầu Silicon phẫu thuật</t>
  </si>
  <si>
    <t>03C2.3.79</t>
  </si>
  <si>
    <t>Điện đông thể mi</t>
  </si>
  <si>
    <t>03C2.3.80</t>
  </si>
  <si>
    <t>Siêu âm điều trị (1 ngày)</t>
  </si>
  <si>
    <t>03C2.3.81</t>
  </si>
  <si>
    <t>Siêu âm chẩn đoán (1 mắt)</t>
  </si>
  <si>
    <t>03C2.3.82</t>
  </si>
  <si>
    <t>Điện rung mắt quang động</t>
  </si>
  <si>
    <t>03C2.3.83</t>
  </si>
  <si>
    <t>Sinh thiết u, tế bào học, dịch tổ chức</t>
  </si>
  <si>
    <t>03C2.3.84</t>
  </si>
  <si>
    <t>Lấy huyết thanh đóng ống</t>
  </si>
  <si>
    <t>03C2.3.86</t>
  </si>
  <si>
    <t>Liệu pháp điều trị viêm kết mạc mùa xuân (áp tia β)</t>
  </si>
  <si>
    <t>03C2.3.87</t>
  </si>
  <si>
    <t>Cắt u bì kết giác mạc có hoặc không ghép kết mạc</t>
  </si>
  <si>
    <t>03C2.3.88</t>
  </si>
  <si>
    <t>Tách dính mi cầu ghép kết mạc</t>
  </si>
  <si>
    <t>03C2.3.89</t>
  </si>
  <si>
    <t>Phẫu thuật hẹp khe mi</t>
  </si>
  <si>
    <t>03C2.3.91</t>
  </si>
  <si>
    <t xml:space="preserve">Cắt bỏ u hạt, u gai kết mạc </t>
  </si>
  <si>
    <t>03C2.3.92</t>
  </si>
  <si>
    <t>Cắt bỏ u bạch mạch kết mạc</t>
  </si>
  <si>
    <t>03C2.3.93</t>
  </si>
  <si>
    <t>Phẫu thuật điều trị tật khúc xạ bằng Laser Excimer (01 mắt)</t>
  </si>
  <si>
    <t>03C2.3.94</t>
  </si>
  <si>
    <t>Phẫu thuật đục thuỷ tinh thể bằng phương pháp Phaco (01 mắt)</t>
  </si>
  <si>
    <t>03C2.3.95</t>
  </si>
  <si>
    <t>Ghép giác mạc (01 mắt)</t>
  </si>
  <si>
    <t>03C2.3.96</t>
  </si>
  <si>
    <t>Phẫu thuật cắt dịch kính và điều trị bong võng mạc (01 mắt)</t>
  </si>
  <si>
    <t>03C2.3.97</t>
  </si>
  <si>
    <t>Phẫu thuật cắt mống mắt chu biên</t>
  </si>
  <si>
    <t>C3.4</t>
  </si>
  <si>
    <t xml:space="preserve"> TAI - MŨI - HỌNG</t>
  </si>
  <si>
    <t>04C3.4.228</t>
  </si>
  <si>
    <t>Trích rạch apxe Amiđan (gây tê)</t>
  </si>
  <si>
    <t>04C3.4.229</t>
  </si>
  <si>
    <t>Trích rạch apxe thành sau họng (gây tê)</t>
  </si>
  <si>
    <t>04C3.4.231</t>
  </si>
  <si>
    <t>Nội soi chọc rửa xoang hàm (gây tê)</t>
  </si>
  <si>
    <t>04C3.4.232</t>
  </si>
  <si>
    <t>Nội soi chọc thông xoang trán/ xoang bướm (gây tê)</t>
  </si>
  <si>
    <t>04C3.4.233</t>
  </si>
  <si>
    <t>Lấy dị vật tai ngoài đơn giản</t>
  </si>
  <si>
    <t>04C3.4.234</t>
  </si>
  <si>
    <t>Lấy dị vật tai ngoài dưới kính hiển vi (gây tê)</t>
  </si>
  <si>
    <t>04C3.4.235</t>
  </si>
  <si>
    <t xml:space="preserve">Lấy dị vật trong mũi không gây mê </t>
  </si>
  <si>
    <t>04C3.4.236</t>
  </si>
  <si>
    <t>Lấy dị vật trong mũi có gây mê</t>
  </si>
  <si>
    <t>04C3.4.237</t>
  </si>
  <si>
    <t>Nội soi lấy dị vật thực quản gây tê ống cứng</t>
  </si>
  <si>
    <t>04C3.4.238</t>
  </si>
  <si>
    <t>Nội soi lấy dị vật thực quản gây tê ống mềm</t>
  </si>
  <si>
    <t>04C3.4.239</t>
  </si>
  <si>
    <t>Lấy di vật thanh quản gây tê ống cứng</t>
  </si>
  <si>
    <t>04C3.4.240</t>
  </si>
  <si>
    <t>Nội soi đốt điện cuốn mũi hoặc cắt cuốn mũi gây tê</t>
  </si>
  <si>
    <t>04C3.4.241</t>
  </si>
  <si>
    <t>Nội soi cắt polype mũi gây tê</t>
  </si>
  <si>
    <t>04C3.4.242</t>
  </si>
  <si>
    <t>Mổ cắt bỏ u bã đậu vùng đầu mặt cổ gây tê</t>
  </si>
  <si>
    <t>04C3.4.243</t>
  </si>
  <si>
    <t>Nạo VA gây mê</t>
  </si>
  <si>
    <t>04C3.4.244</t>
  </si>
  <si>
    <t>Nội soi lấy dị vật thực quản gây mê ống cứng</t>
  </si>
  <si>
    <t>04C3.4.245</t>
  </si>
  <si>
    <t>Nội soi lấy dị vật thực quản gây mê ống mềm</t>
  </si>
  <si>
    <t>04C3.4.246</t>
  </si>
  <si>
    <t>Lấy di vật thanh quản gây mê ống cứng</t>
  </si>
  <si>
    <t>04C3.4.247</t>
  </si>
  <si>
    <t>Nội soi cắt polype mũi gây mê</t>
  </si>
  <si>
    <t>04C3.4.248</t>
  </si>
  <si>
    <t>Trích rạch apxe Amiđan (gây mê)</t>
  </si>
  <si>
    <t>04C3.4.249</t>
  </si>
  <si>
    <t>Trích rạch apxe thành sau họng (gây mê)</t>
  </si>
  <si>
    <t>04C3.4.250</t>
  </si>
  <si>
    <t>Cắt Amiđan (gây mê)</t>
  </si>
  <si>
    <t>04C3.4.251</t>
  </si>
  <si>
    <t>Cắt Amiđan dùng Comblator (gây mê)</t>
  </si>
  <si>
    <t xml:space="preserve">Bao gồm cả Comblator </t>
  </si>
  <si>
    <t>04C3.4.252</t>
  </si>
  <si>
    <t xml:space="preserve">Lấy dị vật tai ngoài dưới kính hiển vi (gây mê) </t>
  </si>
  <si>
    <t>04C3.4.253</t>
  </si>
  <si>
    <t>Nội soi đốt điện cuốn mũi/ cắt cuốn mũi gây mê</t>
  </si>
  <si>
    <t>04C3.4.254</t>
  </si>
  <si>
    <t>Mổ cắt bỏ u bã đậu vùng đầu mặt cổ gây mê</t>
  </si>
  <si>
    <t>04C3.4.255</t>
  </si>
  <si>
    <t>Nội soi nạo VA gây mê sử dụng Hummer</t>
  </si>
  <si>
    <t>Cả chi phí dao Hummer</t>
  </si>
  <si>
    <t>03C2.4.1</t>
  </si>
  <si>
    <t>Làm thuốc thanh quản/tai</t>
  </si>
  <si>
    <t>03C2.4.2</t>
  </si>
  <si>
    <t>Lấy dị vật họng</t>
  </si>
  <si>
    <t>03C2.4.3</t>
  </si>
  <si>
    <t>Đốt họng bằng khí Nitơ lỏng</t>
  </si>
  <si>
    <t>03C2.4.4</t>
  </si>
  <si>
    <t>Đốt họng bằng khí CO2 (Bằng áp lạnh)</t>
  </si>
  <si>
    <t>03C2.4.5</t>
  </si>
  <si>
    <t>Nhét bấc mũi trước cầm máu</t>
  </si>
  <si>
    <t>03C2.4.6</t>
  </si>
  <si>
    <t>Nhét bấc mũi sau cầm máu</t>
  </si>
  <si>
    <t>03C2.4.7</t>
  </si>
  <si>
    <t>Trích màng nhĩ</t>
  </si>
  <si>
    <t>03C2.4.8</t>
  </si>
  <si>
    <t>Thông vòi nhĩ</t>
  </si>
  <si>
    <t>03C2.4.9</t>
  </si>
  <si>
    <t>Nong vòi nhĩ</t>
  </si>
  <si>
    <t>03C2.4.10</t>
  </si>
  <si>
    <t>Chọc hút dịch vành tai</t>
  </si>
  <si>
    <t>03C2.4.11</t>
  </si>
  <si>
    <t>Chích rạch vành tai</t>
  </si>
  <si>
    <t>03C2.4.12</t>
  </si>
  <si>
    <t>Lấy nút biểu bì ống tai</t>
  </si>
  <si>
    <t>03C2.4.13</t>
  </si>
  <si>
    <t>Hút xoang dưới áp lực</t>
  </si>
  <si>
    <t>03C2.4.15</t>
  </si>
  <si>
    <t>Khí dung</t>
  </si>
  <si>
    <t>Chưa bao gồm thuốc khí dung</t>
  </si>
  <si>
    <t>03C2.4.16</t>
  </si>
  <si>
    <t>Rửa tai, rửa mũi, xông họng</t>
  </si>
  <si>
    <t>03C2.4.18</t>
  </si>
  <si>
    <t xml:space="preserve">Bẻ cuốn mũi </t>
  </si>
  <si>
    <t>03C2.4.19</t>
  </si>
  <si>
    <t>Cắt bỏ đường rò luân nhĩ</t>
  </si>
  <si>
    <t>03C2.4.20</t>
  </si>
  <si>
    <t>Nhét meche mũi</t>
  </si>
  <si>
    <t>03C2.4.22</t>
  </si>
  <si>
    <t>Đốt họng hạt</t>
  </si>
  <si>
    <t>03C2.4.23</t>
  </si>
  <si>
    <t>Chọc hút u nang sàn mũi</t>
  </si>
  <si>
    <t>03C2.4.27</t>
  </si>
  <si>
    <t>Soi thanh quản cắt papilloma</t>
  </si>
  <si>
    <t>03C2.4.28</t>
  </si>
  <si>
    <t>Soi thanh khí phế quản bằng ống mềm</t>
  </si>
  <si>
    <t>03C2.4.29</t>
  </si>
  <si>
    <t>Soi thực quản bằng ống mềm</t>
  </si>
  <si>
    <t>03C2.4.30</t>
  </si>
  <si>
    <t>Đốt Amidan áp lạnh</t>
  </si>
  <si>
    <t>03C2.4.31</t>
  </si>
  <si>
    <t>Cầm máu mũi bằng Meroxeo (1 bên)</t>
  </si>
  <si>
    <t>03C2.4.32</t>
  </si>
  <si>
    <t>Cầm máu mũi bằng Meroxeo (2 bên)</t>
  </si>
  <si>
    <t>03C2.4.33</t>
  </si>
  <si>
    <t>Thông vòi nhĩ nội soi</t>
  </si>
  <si>
    <t>03C2.4.34</t>
  </si>
  <si>
    <t>Nong vòi nhĩ nội soi</t>
  </si>
  <si>
    <t>03C2.4.35</t>
  </si>
  <si>
    <t>Nội soi cầm máu mũi không sử dụng Meroxeo (1 bên)</t>
  </si>
  <si>
    <t>03C2.4.36</t>
  </si>
  <si>
    <t>Nội soi cầm máu mũi có sử dụng Meroxeo (1 bên)</t>
  </si>
  <si>
    <t>03C2.4.37</t>
  </si>
  <si>
    <t>Nội soi Tai Mũi Họng</t>
  </si>
  <si>
    <t>03C2.4.38</t>
  </si>
  <si>
    <t>Mổ sào bào thượng nhĩ</t>
  </si>
  <si>
    <t>03C2.4.39</t>
  </si>
  <si>
    <t>Đo sức cản của mũi</t>
  </si>
  <si>
    <t>03C2.4.40</t>
  </si>
  <si>
    <t>Đo thính lực đơn âm</t>
  </si>
  <si>
    <t>03C2.4.41</t>
  </si>
  <si>
    <t>Đo trên ngưỡng</t>
  </si>
  <si>
    <t>03C2.4.42</t>
  </si>
  <si>
    <t>Đo sức nghe lời</t>
  </si>
  <si>
    <t>03C2.4.43</t>
  </si>
  <si>
    <t>Đo phản xạ cơ bàn đạp</t>
  </si>
  <si>
    <t>03C2.4.44</t>
  </si>
  <si>
    <t>Đo nhĩ lượng</t>
  </si>
  <si>
    <t>03C2.4.46</t>
  </si>
  <si>
    <t>Đo OAE (1 lần)</t>
  </si>
  <si>
    <t>03C2.4.47</t>
  </si>
  <si>
    <t>Đo ABR (1 lần)</t>
  </si>
  <si>
    <t>03C2.4.49</t>
  </si>
  <si>
    <t>Phẫu thuật nội soi lấy u/điều trị rò dịch não tuỷ, thoát vị nền sọ</t>
  </si>
  <si>
    <t>03C2.4.51</t>
  </si>
  <si>
    <t>Phẫu thuật tai trong/ u dây thần kinh VII/ u dây thần kinh VIII</t>
  </si>
  <si>
    <t>03C2.4.52</t>
  </si>
  <si>
    <t>Phẫu thuật đỉnh xương đá</t>
  </si>
  <si>
    <t>03C2.4.53</t>
  </si>
  <si>
    <t xml:space="preserve">Phẫu thuật tái tạo hệ thống truyền âm </t>
  </si>
  <si>
    <t>03C2.4.54</t>
  </si>
  <si>
    <t xml:space="preserve">Ghép thanh khí quản đặt stent </t>
  </si>
  <si>
    <t>03C2.4.55</t>
  </si>
  <si>
    <t xml:space="preserve">Nối khí quản tận-tận trong điều trị sẹo hẹp </t>
  </si>
  <si>
    <t>03C2.4.56</t>
  </si>
  <si>
    <t xml:space="preserve">Đặt stent điều trị sẹo hẹp thanh khí quản </t>
  </si>
  <si>
    <t>03C2.4.57</t>
  </si>
  <si>
    <t xml:space="preserve">Cắt thanh quản có tái tạo phát âm </t>
  </si>
  <si>
    <t>03C2.4.58</t>
  </si>
  <si>
    <t>Phẫu thuật nội soi cắt bỏ u mạch máu vùng đầu cổ</t>
  </si>
  <si>
    <t>03C2.4.59</t>
  </si>
  <si>
    <t>Phẫu thuật nội soi cắt bỏ u xơ mạch vòm mũi họng</t>
  </si>
  <si>
    <t>03C2.4.60</t>
  </si>
  <si>
    <t xml:space="preserve">Phẫu thuật nội soi cắt bỏ khối u vùng mũi xoang </t>
  </si>
  <si>
    <t>03C2.4.61</t>
  </si>
  <si>
    <t>Phẫu thuật cắt bỏ u thành bên họng lan lên đáy sọ có kiểm soát bằng kính hiển vi và nội soi</t>
  </si>
  <si>
    <t>03C2.4.62</t>
  </si>
  <si>
    <t>Phẫu thuật tái tạo vùng đầu cổ mặt bằng vạt da cơ xương</t>
  </si>
  <si>
    <t>03C2.4.63</t>
  </si>
  <si>
    <t>Phẫu thuật phục hồi, tái tạo dây thần kinh VII</t>
  </si>
  <si>
    <t>03C2.4.64</t>
  </si>
  <si>
    <t>Cắt dây thần kinh Vidien qua nội soi</t>
  </si>
  <si>
    <t>03C2.4.65</t>
  </si>
  <si>
    <t>Cắt u cuộn cảnh</t>
  </si>
  <si>
    <t>03C2.4.66</t>
  </si>
  <si>
    <t>Phẫu thuật áp xe não do tai</t>
  </si>
  <si>
    <t>03C2.4.67</t>
  </si>
  <si>
    <t>Phẫu thuật cắt bỏ ung thư Amidan/thanh quản và nạo vét hạch cổ</t>
  </si>
  <si>
    <t>03C2.4.68</t>
  </si>
  <si>
    <t>Phẫu thuật cắt bỏ ung thư lưỡi có tái tạo vạt cơ da</t>
  </si>
  <si>
    <t>03C2.4.69</t>
  </si>
  <si>
    <t xml:space="preserve">Phẫu thuật laser cắt ung thư thanh quản hạ họng </t>
  </si>
  <si>
    <t>03C2.4.70</t>
  </si>
  <si>
    <t xml:space="preserve">Phẫu thuật Laser trong khối u vùng họng miệng </t>
  </si>
  <si>
    <t>03C2.4.71</t>
  </si>
  <si>
    <t xml:space="preserve">Phẫu thuật nạo vét hạch cổ, truyền hoá chất động mạch cảnh </t>
  </si>
  <si>
    <t>03C2.4.72</t>
  </si>
  <si>
    <t>Phẫu thuật nội soi mở khe giữa, nạo sàng, ngách trán, xoang bướm</t>
  </si>
  <si>
    <t>03C2.4.73</t>
  </si>
  <si>
    <t>Phẫu thuật nội soi cắt u nhú đảo ngược vùng mũi xoang</t>
  </si>
  <si>
    <t>C3.5</t>
  </si>
  <si>
    <t xml:space="preserve"> RĂNG - HÀM - MẶT </t>
  </si>
  <si>
    <t>CÁC KỸ THUẬT VỀ RĂNG, MIỆNG</t>
  </si>
  <si>
    <t>04C3.5.1.259</t>
  </si>
  <si>
    <t xml:space="preserve">Lấy cao răng và đánh bóng một vùng/ một hàm </t>
  </si>
  <si>
    <t>04C3.5.1.260</t>
  </si>
  <si>
    <t xml:space="preserve">Lấy cao răng và đánh bóng hai hàm </t>
  </si>
  <si>
    <t>04C3.5.1.261</t>
  </si>
  <si>
    <t xml:space="preserve">Rửa chấm thuốc điều trị viêm loét niêm mạc (1 lần) </t>
  </si>
  <si>
    <t>04C3.5.1.256</t>
  </si>
  <si>
    <t xml:space="preserve">Nhổ răng sữa/chân răng sữa </t>
  </si>
  <si>
    <t>04C3.5.1.257</t>
  </si>
  <si>
    <t xml:space="preserve">Nhổ răng số 8 bình thường </t>
  </si>
  <si>
    <t>04C3.5.1.258</t>
  </si>
  <si>
    <t xml:space="preserve">Nhổ răng số 8 có biến chứng khít hàm </t>
  </si>
  <si>
    <t>03C2.5.1.1</t>
  </si>
  <si>
    <t>Nhổ răng đơn giản</t>
  </si>
  <si>
    <t>03C2.5.1.2</t>
  </si>
  <si>
    <t>Nhổ răng khó</t>
  </si>
  <si>
    <t>03C2.5.1.3</t>
  </si>
  <si>
    <t xml:space="preserve">Cắt lợi trùm </t>
  </si>
  <si>
    <t>03C2.5.1.4</t>
  </si>
  <si>
    <t>Định lượng yếu tố V hoặc yếu tố VII hoặc yếu tố X (Định lượng hoạt tính yếu tố V/yếu tố VII/yếu tố X ) (Định lượng yếu tố V; yếu tố VII, yếu tố X, yếu tố XI), giá cho mỗi yếu tố</t>
  </si>
  <si>
    <t>04C5.1.328</t>
  </si>
  <si>
    <t>Định lượng yếu tố XIII (hoặc yếu tố ổn định sợi huyết)</t>
  </si>
  <si>
    <t>03C3.1.HH35</t>
  </si>
  <si>
    <t>Định lượng yếu tố von - Willebrand ( v- WF)</t>
  </si>
  <si>
    <t>03C3.1.HH36</t>
  </si>
  <si>
    <t>Định lượng yếu tố: PAI-1/PAI-2</t>
  </si>
  <si>
    <t>03C3.1.HH33</t>
  </si>
  <si>
    <t>Định lượng yếu tố Thrombomodulin</t>
  </si>
  <si>
    <t>03C3.1.HH38</t>
  </si>
  <si>
    <t>Định lượng α2 anti -plasmin ( α2 AP)</t>
  </si>
  <si>
    <t>03C3.1.HH39</t>
  </si>
  <si>
    <t>Định lượng β - Thromboglobulin (βTG)</t>
  </si>
  <si>
    <t>03C3.1.HH40</t>
  </si>
  <si>
    <t>Định lượng t- PA</t>
  </si>
  <si>
    <t>03C3.1.HH47</t>
  </si>
  <si>
    <t>Định lượng FDP</t>
  </si>
  <si>
    <t>03C3.1.HH43</t>
  </si>
  <si>
    <t>Định lượng chất ức chế C1</t>
  </si>
  <si>
    <t>03C3.1.HH116</t>
  </si>
  <si>
    <t>Bilan đông cầm máu - huyết khối</t>
  </si>
  <si>
    <t>HUYẾT THANH HỌC NHÓM MÁU</t>
  </si>
  <si>
    <t>04C5.1.286</t>
  </si>
  <si>
    <t>Định nhóm máu hệ ABO bằng phương pháp ống nghiệm; trên phiến đá hoặc trên giấy</t>
  </si>
  <si>
    <t>04C5.1.347</t>
  </si>
  <si>
    <t>Định nhóm máu hệ ABO bằng thẻ định nhóm máu</t>
  </si>
  <si>
    <t>04C5.1.287</t>
  </si>
  <si>
    <t>Định nhóm máu hệ ABO bằng giấy định nhóm máu để truyền máu toàn phần: khối hồng cầu, khối bạch cầu</t>
  </si>
  <si>
    <t>04C5.1.288</t>
  </si>
  <si>
    <t>Định nhóm máu hệ ABO bằng giấy định nhóm máu để truyền: chế phẩm tiểu cầu hoặc huyết tương</t>
  </si>
  <si>
    <t>04C5.1.290</t>
  </si>
  <si>
    <t>Định nhóm máu hệ ABO trên thẻ định nhóm máu (đã có sẵn huyết thanh mẫu) để truyền máu toàn phần, khối hồng cầu, bạch cầu</t>
  </si>
  <si>
    <t>04C5.1.291</t>
  </si>
  <si>
    <t>Định nhóm máu hệ ABO trên thẻ định nhóm máu (đã có sẵn huyết thanh mẫu) để truyền chế phẩm tiểu cầu hoặc huyết tương</t>
  </si>
  <si>
    <t>03C3.1.HH88</t>
  </si>
  <si>
    <t>Định nhóm máu khó hệ ABO</t>
  </si>
  <si>
    <t>04C5.1.292</t>
  </si>
  <si>
    <t>Định nhóm máu hệ Rh(D) bằng phương pháp ống nghiệm, phiến đá</t>
  </si>
  <si>
    <t>03C3.1.HH89</t>
  </si>
  <si>
    <t>Định nhóm máu hệ Rh ( D yếu , D từng phần)</t>
  </si>
  <si>
    <t>04C5.1.336</t>
  </si>
  <si>
    <t>Định nhóm máu hệ ABO, Rh(D) bằng phương pháp gelcard/Scangel</t>
  </si>
  <si>
    <t>04C5.1.337</t>
  </si>
  <si>
    <t>Định nhóm máu hệ ABO, Rh(D) bằng công nghệ hồng cầu gắn từ</t>
  </si>
  <si>
    <t>04C5.1.289</t>
  </si>
  <si>
    <t>Định nhóm máu hệ ABO, Rh(D)  trên máy tự động</t>
  </si>
  <si>
    <t>04C5.1.332</t>
  </si>
  <si>
    <t>Bệnh viện hạng đặc biệt</t>
  </si>
  <si>
    <t>Giá chưa có tiền lương</t>
  </si>
  <si>
    <t>Phụ cấp thường trực theo QĐ 73</t>
  </si>
  <si>
    <t>Giá bao gồm tiền lương và chi phí trực tiếp</t>
  </si>
  <si>
    <t>Bệnh viện hạng II</t>
  </si>
  <si>
    <t xml:space="preserve">Chi phí tiền lương </t>
  </si>
  <si>
    <t>Bệnh viện hạng III</t>
  </si>
  <si>
    <t>Chỉ áp dụng đối với trường hợp mời cán bộ y tế đơn vị khác đến hội chẩn tại cơ sở khám, chữa bệnh.</t>
  </si>
  <si>
    <t>Khám lâm sàng chung, khám chuyên khoa</t>
  </si>
  <si>
    <t>Khám tại trạm y tế xã</t>
  </si>
  <si>
    <t>Ngày giường bệnh tại phòng khám thuộc bệnh viện/trung tâm y tế huyện</t>
  </si>
  <si>
    <t>03C3.1.HH91</t>
  </si>
  <si>
    <t>Xác định kháng nguyên H</t>
  </si>
  <si>
    <t>03C3.1.HH92</t>
  </si>
  <si>
    <t>Định nhóm máu hệ Kell</t>
  </si>
  <si>
    <t>03C3.1.HH93</t>
  </si>
  <si>
    <t>Định nhóm máu hệ MN (xác định kháng nguyên M, N)</t>
  </si>
  <si>
    <t>03C3.1.HH94</t>
  </si>
  <si>
    <t>Định nhóm máu hệ P (xác định kháng nguyên P1)</t>
  </si>
  <si>
    <t>03C3.1.HH95</t>
  </si>
  <si>
    <t>03C3.1.HH96</t>
  </si>
  <si>
    <t>Định nhóm máu hệ Kidd (xác định kháng nguyên jKa, jKb, jKa, jKb)</t>
  </si>
  <si>
    <t>03C3.1.HH97</t>
  </si>
  <si>
    <t>03C3.1.HH98</t>
  </si>
  <si>
    <t>03C3.1.HH99</t>
  </si>
  <si>
    <t>03C3.1.HH100</t>
  </si>
  <si>
    <t>03C3.1.HH101</t>
  </si>
  <si>
    <t>03C3.1.HH102</t>
  </si>
  <si>
    <t>Sàng lọc kháng thể bất thường</t>
  </si>
  <si>
    <t>03C3.1.HH103</t>
  </si>
  <si>
    <t>Định danh kháng thể bất thường</t>
  </si>
  <si>
    <t>03C3.1.HH104</t>
  </si>
  <si>
    <t>Hiệu giá kháng thể tự nhiên chống A, B/ Hiệu giá kháng thể bất thường 30-50)</t>
  </si>
  <si>
    <t>03C3.1.HH105</t>
  </si>
  <si>
    <t xml:space="preserve">Xác định bất đồng nhóm máu mẹ con </t>
  </si>
  <si>
    <t>Xét nghiệm phát máu có sử dụng phản ứng chéo trong các điều kiện</t>
  </si>
  <si>
    <t>Định nhóm máu khó hệ ABO bằng kỹ thuật tiêu thụ kháng thể</t>
  </si>
  <si>
    <t>Xét nghiệm hoà hợp (Cross-Match) trong phát máu</t>
  </si>
  <si>
    <t>MIỄN DỊCH HUYẾT HỌC</t>
  </si>
  <si>
    <t>04C5.1.284</t>
  </si>
  <si>
    <t>Xét nghiệm sức bền hồng cầu</t>
  </si>
  <si>
    <t>04C5.1.322</t>
  </si>
  <si>
    <t>Điện di: Protein hoặc Lipoprotein hoặc các hemoglobine bất thường hoặc các chất khác</t>
  </si>
  <si>
    <t>04C5.1.331</t>
  </si>
  <si>
    <t>Công thức nhiễm sắc thể (Karyotype)</t>
  </si>
  <si>
    <t>Bao gồm cả môi trường nuôi cấy tủy xương</t>
  </si>
  <si>
    <t>03C3.1.HH118</t>
  </si>
  <si>
    <t>Xét nghiệm miễn dịch màng tế bào (CD)</t>
  </si>
  <si>
    <t>03C3.1.HH1</t>
  </si>
  <si>
    <t>Kháng thể kháng nhân và Anti-dsDNA</t>
  </si>
  <si>
    <t>03C3.1.HH50</t>
  </si>
  <si>
    <t>Test đường + Ham</t>
  </si>
  <si>
    <t>03C3.1.HH51</t>
  </si>
  <si>
    <t>Đếm số lượng CD3-CD4 -CD8</t>
  </si>
  <si>
    <t>03C3.1.HH52</t>
  </si>
  <si>
    <t>Phân tích CD (1 loại CD)</t>
  </si>
  <si>
    <t>03C3.1.HH53</t>
  </si>
  <si>
    <t>Xét nghiệm kháng thể ds- DNA bằng kỹ thuật ngưng kết latex</t>
  </si>
  <si>
    <t>03C3.1.HH54</t>
  </si>
  <si>
    <t>Thử phản ứng dị ứng thuốc</t>
  </si>
  <si>
    <t>03C3.1.HH57</t>
  </si>
  <si>
    <t>Định lượng men G6PD</t>
  </si>
  <si>
    <t>03C3.1.HH58</t>
  </si>
  <si>
    <t>Định lượng men Pyruvat kinase</t>
  </si>
  <si>
    <t>03C3.1.HH48</t>
  </si>
  <si>
    <t xml:space="preserve">Định type hoà hợp tổ chức bằng kỹ thuật vi độc tế bào </t>
  </si>
  <si>
    <t>chưa bao gồm kít HLA (lớp 1 và lớp 2</t>
  </si>
  <si>
    <t>03C3.1.HH16</t>
  </si>
  <si>
    <t>Cấy cụm tế bào tuỷ</t>
  </si>
  <si>
    <t>03C3.1.HH106</t>
  </si>
  <si>
    <t xml:space="preserve">Tách tế bào máu bằng máy </t>
  </si>
  <si>
    <t>chưa bao gồm kít tách tế bào máu</t>
  </si>
  <si>
    <t>03C3.1.HH107</t>
  </si>
  <si>
    <t xml:space="preserve">Thu thập và chiết tách tế bào gốc từ máu ngoại vi </t>
  </si>
  <si>
    <t>03C3.1.HH108</t>
  </si>
  <si>
    <t xml:space="preserve">Thu thập và chiết tách tế bào gốc từ máu cuống rốn </t>
  </si>
  <si>
    <t>03C3.1.HH109</t>
  </si>
  <si>
    <t xml:space="preserve">Thu thập và chiết tách tế bào gốc từ tuỷ xương </t>
  </si>
  <si>
    <t>chưa bao gồm kít tách tế bào</t>
  </si>
  <si>
    <t>03C3.1.HH110</t>
  </si>
  <si>
    <t>Điều chế và lưu trữ tế bào gốc từ máu ngoại vi</t>
  </si>
  <si>
    <t>03C3.1.HH111</t>
  </si>
  <si>
    <t>Điều chế và lưu trữ tế bào gốc từ máu cuống rốn/ từ tuỷ xương</t>
  </si>
  <si>
    <t>03C3.1.HH112</t>
  </si>
  <si>
    <t>Xét nghiệm xác định HLA</t>
  </si>
  <si>
    <t>03C3.1.HH113</t>
  </si>
  <si>
    <t>Xét nghiệm độ chéo (Cross-Match) trong ghép cơ quan</t>
  </si>
  <si>
    <t>03C3.1.HH114</t>
  </si>
  <si>
    <t>Xét nghiệm tiền mẫn cảm</t>
  </si>
  <si>
    <t>03C3.1.HH115</t>
  </si>
  <si>
    <t>Xét nghiệm tế bào gốc CD 34+</t>
  </si>
  <si>
    <t>03C3.1.HH120</t>
  </si>
  <si>
    <t>Xét nghiệm sắc thể: kỹ thuật DNA với Protein</t>
  </si>
  <si>
    <t>03C3.1.HH121</t>
  </si>
  <si>
    <t>Xét nghiệm xác định gen</t>
  </si>
  <si>
    <t>Định lượng gen bệnh máu ác tính bằng kỹ thuật Real - Time PCR</t>
  </si>
  <si>
    <t>Xét nghiệm giải trình tự gen trên hệ thống Miseq (giá tính cho 01 gen)</t>
  </si>
  <si>
    <t>Định lượng tế bào người cho ở người nhận sau ghép bằng kỹ thuật Real-time PCR</t>
  </si>
  <si>
    <t>03C3.1.HH59</t>
  </si>
  <si>
    <t>Xét nghiệm trao đổi nhiễm sắc thể chị em</t>
  </si>
  <si>
    <t>03C3.1.HH60</t>
  </si>
  <si>
    <t>Nhiễm sắc thể Philadelphia (có ảnh karyotype)</t>
  </si>
  <si>
    <t>03C3.1.HH61</t>
  </si>
  <si>
    <t>Xác định gen bệnh máu ác tính</t>
  </si>
  <si>
    <t>03C3.1.HH62</t>
  </si>
  <si>
    <t>Xét nghiệm xác định gen Hemophilia</t>
  </si>
  <si>
    <t>03C3.1.HH63</t>
  </si>
  <si>
    <t>Xét nghiệm chuyển dạng lympho với PHA</t>
  </si>
  <si>
    <t>04C5.4.395</t>
  </si>
  <si>
    <t>Công thức nhiễm sắc thể</t>
  </si>
  <si>
    <t>04C5.1.352</t>
  </si>
  <si>
    <t>Điện di miễn dịch huyết thanh</t>
  </si>
  <si>
    <t>04C5.1.353</t>
  </si>
  <si>
    <t>Điện di protein huyết thanh</t>
  </si>
  <si>
    <t>04C5.1.354</t>
  </si>
  <si>
    <t>Điện di có tính thành phần huyết sắc tố (định tính)</t>
  </si>
  <si>
    <t>04C5.1.355</t>
  </si>
  <si>
    <t>Điện di huyết sắc tố (định lượng)</t>
  </si>
  <si>
    <t>C5.2</t>
  </si>
  <si>
    <t xml:space="preserve">HÓA SINH </t>
  </si>
  <si>
    <t>MÁU</t>
  </si>
  <si>
    <t>04C5.1.310</t>
  </si>
  <si>
    <t>Xác định BACTURATE trong máu</t>
  </si>
  <si>
    <t>04C5.1.311</t>
  </si>
  <si>
    <t>Điện giải đồ (Na+, K+, CL +)</t>
  </si>
  <si>
    <t>04C5.1.312</t>
  </si>
  <si>
    <t>Định lượng Ca++ máu</t>
  </si>
  <si>
    <t>Chỉ thanh toán khi định lượng trực tiếp</t>
  </si>
  <si>
    <t>04C5.1.313</t>
  </si>
  <si>
    <t>Định lượng các chất Albumine; Creatine; Globuline; Glucose; Phospho, Protein toàn phần, Ure, Axit Uric, Amylase,…(mỗi chất)</t>
  </si>
  <si>
    <t>04C5.1.314</t>
  </si>
  <si>
    <t>Định lượng Sắt huyết thanh hoặc Mg ++ huyết thanh</t>
  </si>
  <si>
    <t>04C5.1.315</t>
  </si>
  <si>
    <t>Không thanh toán đối với các  xét nghiệm Bilirubin gián tiếp; Tỷ lệ A/G là những xét nghiệm có thể ngoại suy được</t>
  </si>
  <si>
    <t>04C5.1.316</t>
  </si>
  <si>
    <t xml:space="preserve">Định lượng Tryglyceride hoặc Phospholipid hoặc Lipid toàn phần hoặc Cholesterol toàn phần hoặc HDL-Cholesterol hoặc LDL - Cholesterol </t>
  </si>
  <si>
    <t>04C5.1.317</t>
  </si>
  <si>
    <t xml:space="preserve">Xác định các yếu tố vi lượng (đồng, kẽm...) </t>
  </si>
  <si>
    <t>04C5.1.318</t>
  </si>
  <si>
    <t>Xác định các yếu tố vi lượng Fe (sắt )</t>
  </si>
  <si>
    <t>04C5.1.320</t>
  </si>
  <si>
    <t xml:space="preserve">Định lượng bổ thể trong huyết thanh </t>
  </si>
  <si>
    <t>04C5.1.321</t>
  </si>
  <si>
    <t xml:space="preserve">Phản ứng cố định bổ thể </t>
  </si>
  <si>
    <t>04C5.1.338</t>
  </si>
  <si>
    <t xml:space="preserve">Pro-calcitonin        </t>
  </si>
  <si>
    <t>04C5.1.339</t>
  </si>
  <si>
    <t xml:space="preserve">Pro-BNP (N-terminal pro B-type natriuretic peptid)        </t>
  </si>
  <si>
    <t>04C5.1.340</t>
  </si>
  <si>
    <t xml:space="preserve">BNP (B - Type Natriuretic Peptide)   </t>
  </si>
  <si>
    <t>04C5.1.341</t>
  </si>
  <si>
    <t>SCC</t>
  </si>
  <si>
    <t>04C5.1.342</t>
  </si>
  <si>
    <t>PRO-GRT</t>
  </si>
  <si>
    <t>04C5.1.343</t>
  </si>
  <si>
    <t>Tacrolimus</t>
  </si>
  <si>
    <t>04C5.1.344</t>
  </si>
  <si>
    <t>PLGF</t>
  </si>
  <si>
    <t>04C5.1.345</t>
  </si>
  <si>
    <t>SFLT1</t>
  </si>
  <si>
    <t>04C5.1.346</t>
  </si>
  <si>
    <t>Đường máu mao mạch</t>
  </si>
  <si>
    <t>04C5.1.350</t>
  </si>
  <si>
    <t>Testosteron</t>
  </si>
  <si>
    <t>04C5.1.351</t>
  </si>
  <si>
    <t>HbA1C</t>
  </si>
  <si>
    <t>03C3.1.HS1</t>
  </si>
  <si>
    <t>Gross</t>
  </si>
  <si>
    <t>03C3.1.HS2</t>
  </si>
  <si>
    <t>Maclagan</t>
  </si>
  <si>
    <t>03C3.1.HS3</t>
  </si>
  <si>
    <t>Amoniac</t>
  </si>
  <si>
    <t>03C3.1.HS4</t>
  </si>
  <si>
    <t>CPK</t>
  </si>
  <si>
    <t>03C3.1.HS5</t>
  </si>
  <si>
    <t>ACTH</t>
  </si>
  <si>
    <t>03C3.1.HS6</t>
  </si>
  <si>
    <t>ADH</t>
  </si>
  <si>
    <t>03C3.1.HS7</t>
  </si>
  <si>
    <t>Cortison</t>
  </si>
  <si>
    <t>03C3.1.HS8</t>
  </si>
  <si>
    <t>GH</t>
  </si>
  <si>
    <t>03C3.1.HS10</t>
  </si>
  <si>
    <t>Erythropoietin</t>
  </si>
  <si>
    <t>03C3.1.HS11</t>
  </si>
  <si>
    <t>Thyroglobulin</t>
  </si>
  <si>
    <t>03C3.1.HS12</t>
  </si>
  <si>
    <t>Calcitonin</t>
  </si>
  <si>
    <t>03C3.1.HS13</t>
  </si>
  <si>
    <t>TRAb</t>
  </si>
  <si>
    <t>03C3.1.HS14</t>
  </si>
  <si>
    <t>Phenytoin</t>
  </si>
  <si>
    <t>03C3.1.HS15</t>
  </si>
  <si>
    <t>Theophylin</t>
  </si>
  <si>
    <t>03C3.1.HS16</t>
  </si>
  <si>
    <t>Tricyclic anti depressant</t>
  </si>
  <si>
    <t>03C3.1.HS17</t>
  </si>
  <si>
    <t>Quinin/ Cloroquin/ Mefloquin</t>
  </si>
  <si>
    <t>03C3.1.HS18</t>
  </si>
  <si>
    <t>Nồng độ rượu trong máu</t>
  </si>
  <si>
    <t>03C3.1.HS19</t>
  </si>
  <si>
    <t>Paracetamol</t>
  </si>
  <si>
    <t>03C3.1.HS20</t>
  </si>
  <si>
    <t>Benzodiazepam (BZD)</t>
  </si>
  <si>
    <t>03C3.1.HS21</t>
  </si>
  <si>
    <t>Ngộ độc thuốc</t>
  </si>
  <si>
    <t>03C3.1.HS22</t>
  </si>
  <si>
    <t>Salicylate</t>
  </si>
  <si>
    <t>03C3.1.HS23</t>
  </si>
  <si>
    <t>ALA</t>
  </si>
  <si>
    <t>03C3.1.HS25</t>
  </si>
  <si>
    <t>Calci</t>
  </si>
  <si>
    <t>03C3.1.HS28</t>
  </si>
  <si>
    <t>CK-MB</t>
  </si>
  <si>
    <t>03C3.1.HS29</t>
  </si>
  <si>
    <t>LDH</t>
  </si>
  <si>
    <t>03C3.1.HS30</t>
  </si>
  <si>
    <t>Gama GT</t>
  </si>
  <si>
    <t>03C3.1.HS31</t>
  </si>
  <si>
    <t>CRP hs</t>
  </si>
  <si>
    <t>03C3.1.VS7</t>
  </si>
  <si>
    <t>Phản ứng CRP</t>
  </si>
  <si>
    <t>Định lượng CRP</t>
  </si>
  <si>
    <t>03C3.1.HS32</t>
  </si>
  <si>
    <t>Ceruloplasmin</t>
  </si>
  <si>
    <t>03C3.1.HS34</t>
  </si>
  <si>
    <t>Apolipoprotein A/B (1 loại)</t>
  </si>
  <si>
    <t>03C3.1.HS35</t>
  </si>
  <si>
    <t>IgA/IgG/IgM/IgE (1 loại)</t>
  </si>
  <si>
    <t>03C3.1.HS36</t>
  </si>
  <si>
    <t>Lipase</t>
  </si>
  <si>
    <t>03C3.1.HS37</t>
  </si>
  <si>
    <t xml:space="preserve">Complement 3 (C3)/4 (C4) (1 loại) </t>
  </si>
  <si>
    <t>03C3.1.HS38</t>
  </si>
  <si>
    <t>Beta2 Microglobulin</t>
  </si>
  <si>
    <t>03C3.1.HS39</t>
  </si>
  <si>
    <t>RF (Rheumatoid Factor)</t>
  </si>
  <si>
    <t>03C3.1.HS40</t>
  </si>
  <si>
    <t>ASLO</t>
  </si>
  <si>
    <t>03C3.1.HS41</t>
  </si>
  <si>
    <t>Transferin</t>
  </si>
  <si>
    <t>03C3.1.HS42</t>
  </si>
  <si>
    <t>Khí máu</t>
  </si>
  <si>
    <t>03C3.1.HS43</t>
  </si>
  <si>
    <t>Catecholamin</t>
  </si>
  <si>
    <t>03C3.1.HS44</t>
  </si>
  <si>
    <t>T3/FT3/T4/FT4 (1 loại)</t>
  </si>
  <si>
    <t>03C3.1.HS45</t>
  </si>
  <si>
    <t>TSH</t>
  </si>
  <si>
    <t>03C3.1.HS46</t>
  </si>
  <si>
    <t>Alpha FP (AFP)</t>
  </si>
  <si>
    <t>03C3.1.HS47</t>
  </si>
  <si>
    <t>PSA</t>
  </si>
  <si>
    <t>03C3.1.HS48</t>
  </si>
  <si>
    <t>Ferritin</t>
  </si>
  <si>
    <t>03C3.1.HS49</t>
  </si>
  <si>
    <t>Insuline</t>
  </si>
  <si>
    <t>03C3.1.HS50</t>
  </si>
  <si>
    <t>CEA</t>
  </si>
  <si>
    <t>03C3.1.HS51</t>
  </si>
  <si>
    <t>Beta - HCG</t>
  </si>
  <si>
    <t>03C3.1.HS52</t>
  </si>
  <si>
    <t>Estradiol</t>
  </si>
  <si>
    <t>03C3.1.HS53</t>
  </si>
  <si>
    <t>LH</t>
  </si>
  <si>
    <t>03C3.1.HS54</t>
  </si>
  <si>
    <t>FSH</t>
  </si>
  <si>
    <t>03C3.1.HS55</t>
  </si>
  <si>
    <t>Prolactin</t>
  </si>
  <si>
    <t>03C3.1.HS56</t>
  </si>
  <si>
    <t>Progesteron</t>
  </si>
  <si>
    <t>03C3.1.HS57</t>
  </si>
  <si>
    <t>Homocysteine</t>
  </si>
  <si>
    <t>03C3.1.HS58</t>
  </si>
  <si>
    <t>Myoglobin</t>
  </si>
  <si>
    <t>03C3.1.HS59</t>
  </si>
  <si>
    <t>Troponin T/I</t>
  </si>
  <si>
    <t>03C3.1.HS60</t>
  </si>
  <si>
    <t xml:space="preserve">Cyclosporine </t>
  </si>
  <si>
    <t>03C3.1.HS61</t>
  </si>
  <si>
    <t>PTH</t>
  </si>
  <si>
    <t>03C3.1.HS62</t>
  </si>
  <si>
    <t>CA 19-9</t>
  </si>
  <si>
    <t>03C3.1.HS63</t>
  </si>
  <si>
    <t>CA 15 - 3</t>
  </si>
  <si>
    <t>03C3.1.HS64</t>
  </si>
  <si>
    <t>CA 72 -4</t>
  </si>
  <si>
    <t>03C3.1.HS65</t>
  </si>
  <si>
    <t>CA 125</t>
  </si>
  <si>
    <t>03C3.1.HS66</t>
  </si>
  <si>
    <t>Cyfra 21 - 1</t>
  </si>
  <si>
    <t>03C3.1.HS67</t>
  </si>
  <si>
    <t>Folate</t>
  </si>
  <si>
    <t>03C3.1.HS68</t>
  </si>
  <si>
    <t>Vitamin B12</t>
  </si>
  <si>
    <t>03C3.1.HS69</t>
  </si>
  <si>
    <t>Digoxin</t>
  </si>
  <si>
    <t>03C3.1.HS70</t>
  </si>
  <si>
    <t>Anti - TG</t>
  </si>
  <si>
    <t>03C3.1.HS71</t>
  </si>
  <si>
    <t>Pre albumin</t>
  </si>
  <si>
    <t>03C3.1.HS72</t>
  </si>
  <si>
    <t>Lactat</t>
  </si>
  <si>
    <t>03C3.1.HS73</t>
  </si>
  <si>
    <t>Lambda</t>
  </si>
  <si>
    <t>03C3.1.HS74</t>
  </si>
  <si>
    <t>Kappa</t>
  </si>
  <si>
    <t>03C3.1.HS75</t>
  </si>
  <si>
    <t>HBDH</t>
  </si>
  <si>
    <t>03C3.1.HS76</t>
  </si>
  <si>
    <t>Haptoglobin</t>
  </si>
  <si>
    <t>03C3.1.HS77</t>
  </si>
  <si>
    <t>GLDH</t>
  </si>
  <si>
    <t>03C3.1.HS78</t>
  </si>
  <si>
    <t>Alpha Microglobulin</t>
  </si>
  <si>
    <t>NƯỚC TIỂU</t>
  </si>
  <si>
    <t>04C5.2.357</t>
  </si>
  <si>
    <t>Catecholamin niệu (HPLC)</t>
  </si>
  <si>
    <t>04C5.2.358</t>
  </si>
  <si>
    <t>Calci niệu</t>
  </si>
  <si>
    <t>04C5.2.359</t>
  </si>
  <si>
    <t>Phospho niệu</t>
  </si>
  <si>
    <t>04C5.2.360</t>
  </si>
  <si>
    <t>Điện giải đồ ( Na, K, Cl) niệu</t>
  </si>
  <si>
    <t>04C5.2.361</t>
  </si>
  <si>
    <t>Định lượng Protein niệu hoặc đường niệu</t>
  </si>
  <si>
    <t>04C5.2.362</t>
  </si>
  <si>
    <t xml:space="preserve">Tế bào cặn nước tiểu hoặc cặn Adis </t>
  </si>
  <si>
    <t>04C5.2.363</t>
  </si>
  <si>
    <t>04C5.2.364</t>
  </si>
  <si>
    <t>Amylase niệu</t>
  </si>
  <si>
    <t>04C5.2.365</t>
  </si>
  <si>
    <t xml:space="preserve">Các chất Xentonic/ sắc tố mật/ muối mật/ urobilinogen </t>
  </si>
  <si>
    <t>04C5.2.366</t>
  </si>
  <si>
    <t xml:space="preserve">Xác định Gonadotrophin để chẩn đoán thai nghén bằng phương pháp hóa học-miễn dịch  </t>
  </si>
  <si>
    <t>04C5.2.367</t>
  </si>
  <si>
    <t>Định lượng Gonadotrophin để chẩn đoán thai nghén</t>
  </si>
  <si>
    <t>04C5.2.368</t>
  </si>
  <si>
    <t xml:space="preserve">Định lượng Oestrogen toàn phần </t>
  </si>
  <si>
    <t>04C5.2.369</t>
  </si>
  <si>
    <t>Chọc rửa màng phổi</t>
  </si>
  <si>
    <t>04C2.71</t>
  </si>
  <si>
    <t>Chọc hút khí màng phổi</t>
  </si>
  <si>
    <t>04C2.72</t>
  </si>
  <si>
    <t>Thay rửa hệ thống dẫn lưu màng phổi</t>
  </si>
  <si>
    <t>04C2.98</t>
  </si>
  <si>
    <t>Dẫn lưu màng phổi tối thiểu</t>
  </si>
  <si>
    <t>Bao gồm cả ống kendan</t>
  </si>
  <si>
    <t>04C2.116</t>
  </si>
  <si>
    <t>Nội soi phế quản ống mềm gây tê có sinh thiết</t>
  </si>
  <si>
    <t>04C2.117</t>
  </si>
  <si>
    <t>Nội soi phế quản ống mềm gây tê lấy dị vật</t>
  </si>
  <si>
    <t>04C2.96</t>
  </si>
  <si>
    <t>Nội soi phế quản ống mềm gây tê</t>
  </si>
  <si>
    <t>03C1.38</t>
  </si>
  <si>
    <t>Nội soi khí phế quản bằng ống mềm có gây mê</t>
  </si>
  <si>
    <t xml:space="preserve">đã bao gồm thuốc gây mê </t>
  </si>
  <si>
    <t>03C1.39</t>
  </si>
  <si>
    <t>Nội soi lồng ngực</t>
  </si>
  <si>
    <t>03C1.23</t>
  </si>
  <si>
    <t>Soi màng phổi</t>
  </si>
  <si>
    <t>04C2.85</t>
  </si>
  <si>
    <t>Nội soi ổ bụng</t>
  </si>
  <si>
    <t>04C2.86</t>
  </si>
  <si>
    <t xml:space="preserve">Nội soi ổ bụng có sinh thiết </t>
  </si>
  <si>
    <t>03C1.24</t>
  </si>
  <si>
    <t>Soi thực quản/ dạ dày gắp giun</t>
  </si>
  <si>
    <t>03C1.31</t>
  </si>
  <si>
    <t xml:space="preserve">Nong thực quản qua nội soi </t>
  </si>
  <si>
    <t>Tuỳ theo loại dụng cụ nong</t>
  </si>
  <si>
    <t>03C1.32</t>
  </si>
  <si>
    <t>Đặt stent thực quản qua nội soi</t>
  </si>
  <si>
    <t>Chưa bao gồm stent</t>
  </si>
  <si>
    <t>04C2.87</t>
  </si>
  <si>
    <t>Nội soi thực quản-dạ dày- tá tràng ống mềm không sinh thiết</t>
  </si>
  <si>
    <t>04C2.88</t>
  </si>
  <si>
    <t>Nội soi thực quản-dạ dày- tá tràng ống mềm có sinh thiết.</t>
  </si>
  <si>
    <t>03C1.25</t>
  </si>
  <si>
    <t>Soi dạ dày + tiêm hoặc kẹp cầm máu</t>
  </si>
  <si>
    <t>03C1.26</t>
  </si>
  <si>
    <t>Soi ruột non +/- sinh thiết</t>
  </si>
  <si>
    <t>03C1.27</t>
  </si>
  <si>
    <t>Soi ruột non + tiêm (hoặc kẹp cầm máu)/ cắt polyp</t>
  </si>
  <si>
    <t>03C1.28</t>
  </si>
  <si>
    <t>Soi đại tràng + tiêm/ kẹp cầm máu</t>
  </si>
  <si>
    <t>03C1.29</t>
  </si>
  <si>
    <t>Soi trực tràng + tiêm/ thắt trĩ</t>
  </si>
  <si>
    <t>04C2.89</t>
  </si>
  <si>
    <t>Nội soi đại trực tràng ống mềm không sinh thiết</t>
  </si>
  <si>
    <t>04C2.90</t>
  </si>
  <si>
    <t>03C3.1.HH70</t>
  </si>
  <si>
    <t>Anti-HBc IgG miễn dịch bán tự động/tự động</t>
  </si>
  <si>
    <t>03C3.1.HH71</t>
  </si>
  <si>
    <t>Anti- HBc IgM miễn dịch bán tự động/tự động</t>
  </si>
  <si>
    <t>03C3.1.HH73</t>
  </si>
  <si>
    <t>HBeAg miễn dịch bán tự động/tự động</t>
  </si>
  <si>
    <t>03C3.1.HH72</t>
  </si>
  <si>
    <t>Anti- HBe miễn dịch bán tự động/tự động</t>
  </si>
  <si>
    <t>03C3.1.HH67</t>
  </si>
  <si>
    <t>Anti-HCV (nhanh)</t>
  </si>
  <si>
    <t>03C3.1.HH64</t>
  </si>
  <si>
    <t>Anti-HCV miễn dịch bán tự động/tự động</t>
  </si>
  <si>
    <t>03C3.1.VS41</t>
  </si>
  <si>
    <t>Anti HAV-IgM bằng miễn dịch bán tự động/tự động</t>
  </si>
  <si>
    <t>03C3.1.VS42</t>
  </si>
  <si>
    <t xml:space="preserve">Các ngón tay hoặc ngón chân </t>
  </si>
  <si>
    <t>04C1.2.1.8</t>
  </si>
  <si>
    <t>Bàn tay hoặc cổ tay hoặc cẳng tay hoặc khuỷu tay hoặc cánh tay hoặc khớp vai hoặc xương đòn hoặc xương bả vai (một tư thế)</t>
  </si>
  <si>
    <t>04C1.2.1.9</t>
  </si>
  <si>
    <t>Bàn tay hoặc cổ tay hoặc cẳng tay hoặc khuỷu tay hoặc cánh tay hoặc khớp vai hoặc xương đòn hoặc xương bả vai (hai tư thế)</t>
  </si>
  <si>
    <t>04C1.2.1.10</t>
  </si>
  <si>
    <t>Bàn chân hoặc cổ chân hoặc xương gót (một tư thế)</t>
  </si>
  <si>
    <t>04C1.2.1.11</t>
  </si>
  <si>
    <t>Bàn chân hoặc cổ chân hoặc xương gót (hai tư thế)</t>
  </si>
  <si>
    <t>04C1.2.1.12</t>
  </si>
  <si>
    <t>Cẳng chân hoặc khớp gối hoặc xương đùi hoặc khớp háng (một tư thế)</t>
  </si>
  <si>
    <t>04C1.2.1.13</t>
  </si>
  <si>
    <t>Cẳng chân hoặc khớp gối hoặc xương đùi hoặc khớp háng (hai tư thế)</t>
  </si>
  <si>
    <t>04C1.2.1.14</t>
  </si>
  <si>
    <t>Khung chậu</t>
  </si>
  <si>
    <t>04C1.2.2.15</t>
  </si>
  <si>
    <t>Xương sọ (một tư thế)</t>
  </si>
  <si>
    <t>04C1.2.2.16</t>
  </si>
  <si>
    <t xml:space="preserve">Xương chũm, mỏm châm </t>
  </si>
  <si>
    <t>04C1.2.2.17</t>
  </si>
  <si>
    <t>Xương đá (một tư thế)</t>
  </si>
  <si>
    <t>04C1.2.2.18</t>
  </si>
  <si>
    <t xml:space="preserve">Khớp thái dương-hàm </t>
  </si>
  <si>
    <t>03C4.2.1.8</t>
  </si>
  <si>
    <t>Chụp khớp cắn</t>
  </si>
  <si>
    <t>04C1.2.2.19</t>
  </si>
  <si>
    <t>Chụp ổ răng</t>
  </si>
  <si>
    <t>03C4.2.2.1</t>
  </si>
  <si>
    <t>Chụp sọ mặt chỉnh nha thường (Panorama, Cephalometric, cắt lớp lồi cầu)</t>
  </si>
  <si>
    <t>03C4.2.5.16</t>
  </si>
  <si>
    <t>Chụp tuyến nước bọt</t>
  </si>
  <si>
    <t>04C1.2.6.38</t>
  </si>
  <si>
    <t xml:space="preserve">Chụp vòm mũi họng </t>
  </si>
  <si>
    <t>04C1.2.6.39</t>
  </si>
  <si>
    <t xml:space="preserve">Chụp ống tai trong </t>
  </si>
  <si>
    <t>04C1.2.6.40</t>
  </si>
  <si>
    <t>Chụp họng hoặc thanh quản</t>
  </si>
  <si>
    <t>03C4.2.1.1</t>
  </si>
  <si>
    <t>Chụp Blondeau/ Hirtz</t>
  </si>
  <si>
    <t>03C4.2.1.2</t>
  </si>
  <si>
    <t>CMV IgM miễn dịch bán tự động/tự động</t>
  </si>
  <si>
    <t>03C3.1.VS23</t>
  </si>
  <si>
    <t>CMV IgG miễn dịch bán tự động/tự động</t>
  </si>
  <si>
    <t>04C5.4.386</t>
  </si>
  <si>
    <t xml:space="preserve">CMV Real-time PCR </t>
  </si>
  <si>
    <t>04C5.4.387</t>
  </si>
  <si>
    <t>CMV đo tải lượng hệ thống tự động</t>
  </si>
  <si>
    <t>03C3.1.VS25</t>
  </si>
  <si>
    <t>EBV-VCA IgM miễn dịch bán tự động/tự động</t>
  </si>
  <si>
    <t>03C3.1.VS26</t>
  </si>
  <si>
    <t>EBV-VCA IgG miễn dịch bán tự động/tự động</t>
  </si>
  <si>
    <t>03C3.1.VS27</t>
  </si>
  <si>
    <t>EBV EA-D IgG miễn dịch bán tự động/tự động</t>
  </si>
  <si>
    <t>03C3.1.VS28</t>
  </si>
  <si>
    <t>EBV EB-NA1 IgG miễn dịch bán tự động/tự động</t>
  </si>
  <si>
    <t>03C3.1.VS31</t>
  </si>
  <si>
    <t>Rubella IgM miễn dịch bán tự động/tự động</t>
  </si>
  <si>
    <t>03C3.1.VS32</t>
  </si>
  <si>
    <t>Rubella IgG miễn dịch bán tự động/tự động</t>
  </si>
  <si>
    <t>03C3.1.VS33</t>
  </si>
  <si>
    <t>RSV (Respiratory Syncytial Virus) miễn dịch bán tự động/tự động</t>
  </si>
  <si>
    <t>03C3.1.VS24</t>
  </si>
  <si>
    <t>Chlamydia IgG miễn dịch bán tự động/tự động</t>
  </si>
  <si>
    <t>03C3.1.VS29</t>
  </si>
  <si>
    <t>Mycoplasma pneumoniae IgM miễn dịch bán tự động</t>
  </si>
  <si>
    <t>03C3.1.VS30</t>
  </si>
  <si>
    <t>Mycoplasma pneumoniae IgG miễn dịch bán tự động</t>
  </si>
  <si>
    <t>03C3.1.VS9</t>
  </si>
  <si>
    <t>Pneumocystis miễn dịch bán tự động</t>
  </si>
  <si>
    <t>03C3.1.VS37</t>
  </si>
  <si>
    <t>Salmonella Widal</t>
  </si>
  <si>
    <t>03C3.1.VS34</t>
  </si>
  <si>
    <t>Aspegillus miễn dịch bán tự động/tự động</t>
  </si>
  <si>
    <t>03C3.1.VS35</t>
  </si>
  <si>
    <t>Cryptococcus test nhanh</t>
  </si>
  <si>
    <t>03C3.1.VS40</t>
  </si>
  <si>
    <t>Giang mai miễn dịch bán tự động/tự động</t>
  </si>
  <si>
    <t>04C5.4.389</t>
  </si>
  <si>
    <t xml:space="preserve">Treponema pallidum RPR định tính </t>
  </si>
  <si>
    <t>04C5.4.390</t>
  </si>
  <si>
    <t>Treponema pallidum RPR định lượng</t>
  </si>
  <si>
    <t>04C5.4.391</t>
  </si>
  <si>
    <t>Treponema pallidum TPHA định tính</t>
  </si>
  <si>
    <t>04C5.4.392</t>
  </si>
  <si>
    <t>Treponema pallidum TPHA định lượng</t>
  </si>
  <si>
    <t>04C5.4.379</t>
  </si>
  <si>
    <t>Vi khuẩn nhuộm soi (nhuộm Gram, nhuộm xanh Methylen)</t>
  </si>
  <si>
    <t>03C3.1.VS2</t>
  </si>
  <si>
    <t>Xét nghiệm tìm BK</t>
  </si>
  <si>
    <t>03C3.1.VS1</t>
  </si>
  <si>
    <t>Vi hệ đường ruột</t>
  </si>
  <si>
    <t>Giun chỉ ấu trùng trong máu nhuộm soi</t>
  </si>
  <si>
    <t>Plasmodium (ký sinh trùng sốt rét) trong máu nhuộm soi</t>
  </si>
  <si>
    <t>04C5.4.378</t>
  </si>
  <si>
    <t>Ký sinh trùng/ Vi nấm soi tươi</t>
  </si>
  <si>
    <t>04C5.3.376</t>
  </si>
  <si>
    <t>Hồng cầu, bạch cầu trong phân soi trực tiếp</t>
  </si>
  <si>
    <t>03C3.3.1</t>
  </si>
  <si>
    <t>Xét nghiệm Cặn dư phân</t>
  </si>
  <si>
    <t>03C3.1.VS5</t>
  </si>
  <si>
    <t>Nuôi cấy tìm vi khuẩn kỵ khí</t>
  </si>
  <si>
    <t>03C3.1.VS6</t>
  </si>
  <si>
    <t xml:space="preserve">Vi khuẩn nuôi cấy và định danh hệ thống tự động </t>
  </si>
  <si>
    <t>04C5.4.382</t>
  </si>
  <si>
    <t>Vi khuẩn nuôi cấy định danh phương pháp thông thường</t>
  </si>
  <si>
    <t>04C5.4.383</t>
  </si>
  <si>
    <t>Vi nấm nuôi cấy và định danh  phương pháp thông thường</t>
  </si>
  <si>
    <t>03C3.1.VS13</t>
  </si>
  <si>
    <t>Mycobacterium tuberculosis nuôi cấy môi trường lỏng</t>
  </si>
  <si>
    <t>04C5.4.380</t>
  </si>
  <si>
    <t xml:space="preserve">Vi khuẩn kháng thuốc định lượng (MIC - cho 1 loại kháng sinh) </t>
  </si>
  <si>
    <t>04C5.4.381</t>
  </si>
  <si>
    <t>Vi khuẩn kháng thuốc định tính</t>
  </si>
  <si>
    <t>C5.4</t>
  </si>
  <si>
    <t>XÉT NGHIỆM GIẢI PHẪU BỆNH LÝ:</t>
  </si>
  <si>
    <t>04C5.4.401</t>
  </si>
  <si>
    <t>Xét nghiệm và chẩn đoán mô bệnh học bằng phương pháp nhuộm Hemtoxylin Eosin</t>
  </si>
  <si>
    <t>04C5.4.402</t>
  </si>
  <si>
    <t>Xét nghiệm và chẩn đoán mô bệnh học bằng phương pháp nhuộm PAS (Periodic Acide - Siff)</t>
  </si>
  <si>
    <t>04C5.4.403</t>
  </si>
  <si>
    <t>Xét nghiệm và chẩn đoán mô bệnh học bằng phương pháp nhuộm Mucicarmin</t>
  </si>
  <si>
    <t>04C5.4.404</t>
  </si>
  <si>
    <t>Xét nghiệm và chẩn đoán mô bệnh học bằng phương pháp nhuộm Đỏ Công gô</t>
  </si>
  <si>
    <t>04C5.4.405</t>
  </si>
  <si>
    <t>Xét nghiệm và chẩn đoán mô bệnh học bằng phương pháp nhuộm Sudan III</t>
  </si>
  <si>
    <t>04C5.4.406</t>
  </si>
  <si>
    <t>Xét nghiệm và chẩn đoán mô bệnh học bằng phương pháp nhuộm Van Gie'son</t>
  </si>
  <si>
    <t>04C5.4.407</t>
  </si>
  <si>
    <t>Xét nghiệm và chẩn đoán mô bệnh học bằng phương pháp nhuộm Xanh Alcial</t>
  </si>
  <si>
    <t>04C5.4.408</t>
  </si>
  <si>
    <t>Xét nghiệm và chẩn đoán mô bệnh học bằng phương pháp nhuộm Giem sa</t>
  </si>
  <si>
    <t>04C5.4.409</t>
  </si>
  <si>
    <t>Xét nghiệm chẩn đoán tế bào học bong bằng phương pháp nhuộm Papanicolaou</t>
  </si>
  <si>
    <t>04C5.4.410</t>
  </si>
  <si>
    <t>Xét nghiệm và chẩn đoán hoá mô miễn dịch cho một dấu ấn (Marker) chưa bao gồm kháng thể 2 và hóa chất bộc lộ kháng nguyên</t>
  </si>
  <si>
    <t>04C5.4.411</t>
  </si>
  <si>
    <t>Xét nghiệm và chẩn đoán miễn dịch huỳnh quang cho bộ 6 kháng thể để chẩn đoán mô bệnh học</t>
  </si>
  <si>
    <t>04C5.4.412</t>
  </si>
  <si>
    <t>Xét nghiệm và chẩn đoán mô bệnh học tức thì bằng phương pháp cắt lạnh .</t>
  </si>
  <si>
    <t>04C5.4.413</t>
  </si>
  <si>
    <t>Xét nghiệm và chẩn đoán mô bệnh học bằng phương pháp nhuộm Gomori</t>
  </si>
  <si>
    <t>04C5.4.414</t>
  </si>
  <si>
    <t>Xét nghiệm các loại dịch, nhuộm và chẩn đoán tế bào học</t>
  </si>
  <si>
    <t>04C5.4.415</t>
  </si>
  <si>
    <t>Xét nghiệm và chẩn đoán tế bào học qua chọc hút tế bào bằng kim nhỏ (FNA)</t>
  </si>
  <si>
    <t>03C3.5.16</t>
  </si>
  <si>
    <t>Chẩn đoán mô bệnh học bệnh phẩm phẫu thuật</t>
  </si>
  <si>
    <t>03C3.5.17</t>
  </si>
  <si>
    <t>Chọc, hút, nhuộm, chẩn đoán các u nang (1 u)</t>
  </si>
  <si>
    <t>03C3.5.18</t>
  </si>
  <si>
    <t>Chọc, hút tuyến tiền liệt, nhuộm và chẩn đoán</t>
  </si>
  <si>
    <t>03C3.5.19</t>
  </si>
  <si>
    <t>Chọc, hút, nhuộm và chẩn đoán mào tinh hoàn/tinh hoàn trong điều trị vô sinh</t>
  </si>
  <si>
    <t>03C3.5.20</t>
  </si>
  <si>
    <t>Chọc, hút, xét nghiệm tế bào các u/ tổn thương sâu</t>
  </si>
  <si>
    <t>03C3.5.21</t>
  </si>
  <si>
    <t>Chọc, hút, nhuộm và chẩn đoán u nang buồng trứng</t>
  </si>
  <si>
    <t>03C3.5.22</t>
  </si>
  <si>
    <t>Xét nghiệm cyto (tế bào)</t>
  </si>
  <si>
    <t>03C3.5.23</t>
  </si>
  <si>
    <t>Sinh thiết và làm tiêu bản tổ chức xương</t>
  </si>
  <si>
    <t>C5.5</t>
  </si>
  <si>
    <t xml:space="preserve">XÉT NGHIỆM ĐỘC CHẤT </t>
  </si>
  <si>
    <t>04C5.4.416</t>
  </si>
  <si>
    <t>Xử lý mẫu xét nghiệm độc chất</t>
  </si>
  <si>
    <t>04C5.4.417</t>
  </si>
  <si>
    <t>Xét nghiệm định lượng một chỉ tiêu kim loại nặng trong máu bằng máy AAS</t>
  </si>
  <si>
    <t>04C5.4.418</t>
  </si>
  <si>
    <t>Xét nghiệm  định tính một chỉ tiêu ma tuý trong nước tiểu bằng máy Express pluss</t>
  </si>
  <si>
    <t>04C5.4.419</t>
  </si>
  <si>
    <t>Xét nghiệm  sàng lọc và định tính 5 loại ma tuý</t>
  </si>
  <si>
    <t>04C5.4.420</t>
  </si>
  <si>
    <t>Xét nghiệm định tính PBG trong nước tiểu</t>
  </si>
  <si>
    <t>04C5.4.421</t>
  </si>
  <si>
    <t>Xét nghiệm định lượng một chỉ tiêu thuốc trong máu bằng máy sắc ký lỏng khối phổ</t>
  </si>
  <si>
    <t>04C5.4.422</t>
  </si>
  <si>
    <t>Xét nghiệm  xác định thành phần hoá chất bảo vệ thực vật bằng sắc ký khí khối phổ</t>
  </si>
  <si>
    <t>04C5.4.423</t>
  </si>
  <si>
    <t>Xét nghiệm định tính một chỉ tiêu độc chất bằng phương pháp sắc ký lớp mỏng</t>
  </si>
  <si>
    <t>04C5.4.424</t>
  </si>
  <si>
    <t>Đo áp lực thẩm thấu dịch sinh học trên 01 chỉ tiêu</t>
  </si>
  <si>
    <t>04C5.4.425</t>
  </si>
  <si>
    <t>Định lượng cấp NH3 trong máu</t>
  </si>
  <si>
    <t>03C3.6.4</t>
  </si>
  <si>
    <t>Định tính thuốc gây ngộ độc (1 chỉ tiêu)</t>
  </si>
  <si>
    <t>03C3.6.5</t>
  </si>
  <si>
    <t>Định tính thuốc trừ sâu (1 chỉ tiêu)</t>
  </si>
  <si>
    <t>03C3.6.7</t>
  </si>
  <si>
    <t>Định tính porphyrin trong nước tiểu chẩn đoán tiêu cơ vân</t>
  </si>
  <si>
    <t>C6</t>
  </si>
  <si>
    <t xml:space="preserve">THĂM DÒ CHỨC NĂNG </t>
  </si>
  <si>
    <t>04C6.426</t>
  </si>
  <si>
    <t>Điện tâm đồ</t>
  </si>
  <si>
    <t>04C6.427</t>
  </si>
  <si>
    <t xml:space="preserve">Điện não đồ </t>
  </si>
  <si>
    <t>04C6.428</t>
  </si>
  <si>
    <t>Lưu huyết não</t>
  </si>
  <si>
    <t>04C6.429</t>
  </si>
  <si>
    <t>Đo chức năng hô hấp</t>
  </si>
  <si>
    <t>04C6.430</t>
  </si>
  <si>
    <t xml:space="preserve">Thử nghiệm ngấm Bromsulphtalein trong thăm dò chức năng gan </t>
  </si>
  <si>
    <t>04C6.431</t>
  </si>
  <si>
    <t>Thử nghiệm dung nạp Cabonhydrate (glucoza, fructoza, galactoza, lactoza)</t>
  </si>
  <si>
    <t>04C6.432</t>
  </si>
  <si>
    <t>Test thanh thải Creatinine</t>
  </si>
  <si>
    <t>04C6.433</t>
  </si>
  <si>
    <t xml:space="preserve">Test thanh thải Ure </t>
  </si>
  <si>
    <t>04C6.434</t>
  </si>
  <si>
    <t xml:space="preserve">Test dung nạp Glucagon </t>
  </si>
  <si>
    <t>04C6.435</t>
  </si>
  <si>
    <t>Thăm dò các dung tích phổi</t>
  </si>
  <si>
    <t>04C6.436</t>
  </si>
  <si>
    <t>Đo dung tích phổi toàn phần với máy Plethysmography</t>
  </si>
  <si>
    <t>03C3.7.3.1</t>
  </si>
  <si>
    <t>Test Raven/ Gille</t>
  </si>
  <si>
    <t>03C3.7.3.2</t>
  </si>
  <si>
    <t>Test tâm lý MMPI/ WAIS/ WICS</t>
  </si>
  <si>
    <t>03C3.7.3.3</t>
  </si>
  <si>
    <t>Test tâm lý BECK/ ZUNG</t>
  </si>
  <si>
    <t>03C3.7.3.4</t>
  </si>
  <si>
    <t>Test WAIS/ WICS</t>
  </si>
  <si>
    <t>03C3.7.3.5</t>
  </si>
  <si>
    <t>Test trắc nghiệm tâm lý</t>
  </si>
  <si>
    <t>03C3.7.3.6</t>
  </si>
  <si>
    <t>Điện tâm đồ gắng sức</t>
  </si>
  <si>
    <t>03C3.7.3.7</t>
  </si>
  <si>
    <t>Holter điện tâm đồ/ huyết áp</t>
  </si>
  <si>
    <t>03C3.7.3.8</t>
  </si>
  <si>
    <t>Điện cơ (EMG)</t>
  </si>
  <si>
    <t>03C3.7.3.9</t>
  </si>
  <si>
    <t>C7</t>
  </si>
  <si>
    <t>CÁC THĂM DÒ VÀ ĐIỀU TRỊ BẰNG ĐỒNG VỊ PHÓNG XẠ</t>
  </si>
  <si>
    <t>THĂM DÒ BẰNG ĐỒNG VỊ PHÓNG XẠ (giá chưa bao gồm dược chất phóng xạ và Invivo kit)</t>
  </si>
  <si>
    <t>04C7.437</t>
  </si>
  <si>
    <t>Định lượng bằng kỹ thuật miễn dịch phóng xạ: T3 hoặc FT3 hoặc T4 hoặc FT4 hoặc TSH hoặc Micro Albumin niệu hoặc kháng thể kháng Insullin hoặc Calcitonin</t>
  </si>
  <si>
    <t>04C7.438</t>
  </si>
  <si>
    <t>Xạ hình tuyến cận giáp: với Tc-99m MIBI hoặc với Tc-99m - V- DMSA hoặc với đồng vị kép</t>
  </si>
  <si>
    <t>04C7.439</t>
  </si>
  <si>
    <t>Xạ hình tụy</t>
  </si>
  <si>
    <t>04C7.440</t>
  </si>
  <si>
    <t>Định lượng bằng kỹ thuật miễn dịch phóng xạ:  LH hoặc FSH hoặc  HCG hoặc Insullin  hoặc Testosteron hoặc Prolactin hoặc Progesteron hoặc Estradiol  hoặc CEA hoặc AFP hoặc PSA hoặc Cortisol</t>
  </si>
  <si>
    <t>04C7.441</t>
  </si>
  <si>
    <t>Định lượng  CA 19-9 hoặc CA 50 hoặc CA 125 hoặc CA 15-3 hoặc CA 72-4   hoặc PTH bằng kỹ thuật miễn dịch phóng xạ</t>
  </si>
  <si>
    <t>04C7.442</t>
  </si>
  <si>
    <t>Định lượng kháng thể kháng Tg hoặc ACTH  hoặc GH hoặc  TRAb bằng kỹ thuật miễn dịch phóng xạ</t>
  </si>
  <si>
    <t>04C7.443</t>
  </si>
  <si>
    <t>SPECT tuyến cận giáp với đồng vị kép</t>
  </si>
  <si>
    <t>04C7.444</t>
  </si>
  <si>
    <t>Xạ hình phóng xạ miễn dịch (2 thời điểm)</t>
  </si>
  <si>
    <t>04C7.445</t>
  </si>
  <si>
    <t>Chưa bao gồm mạch máu nhân tạo/ động mạch chủ nhân tạo</t>
  </si>
  <si>
    <t>Chưa bao gồm mạch máu nhân tạo, động mạch chủ nhân tạo, keo sinh học dùng trong phẫu thuật phình tách động mạch</t>
  </si>
  <si>
    <t>Chưa bao gồm mạch máu nhân tạo, động mạch chủ nhân tạo, keo sinh học dùng trongphẫu thuật phình tách động mạch</t>
  </si>
  <si>
    <t>chưa bao gồm bộ tim phổi nhân tạo và dây chạy máy, vòng van và van tim nhân tạo, mạch máu nhân tạo, động mạch chủ nhân tạo,  keo sinh học dùng trong phẫu thuật phình tách động mạch, quả lọc tách huyết tương và bộ dây dẫn, miếng vá siêu mỏng, dung dịch bảo vệ tạng</t>
  </si>
  <si>
    <t>chưa bao gồm bộ tim phổi nhân tạo và dây chạy máy, động mạch chủ nhân tạo,van động mạch chủ nhân tạo, mạch máu nhân tạo,  keo sinh học dùng trong phẫu thuật phình tách động mạch, quả lọc tách huyết tương và bộ dây dẫn, dung dịch bảo vệ tạng</t>
  </si>
  <si>
    <t>chưa bao gồm bộ tim phổi nhân tạo và dây chạy máy, vòng van và van tim nhân tạo, mạch máu nhân tạo, động mạch chủ nhân tạo, keo sinh học dùng trong phẫu thuật phình tách động mạch, quả lọc tách huyết tương và bộ dây dẫn, dung dịch bảo vệ tạng</t>
  </si>
  <si>
    <t>chưa bao gồm bộ tim phổi nhân tạo và dây chạy máy, mạch máu nhân tạo, động mạch chủ nhân tạo, keo sinh học dùng trongphẫu thuật phình tách động mạch, quả lọc tách huyết tương và bộ dây dẫn, dung dịch bảo vệ tạng</t>
  </si>
  <si>
    <t>chưa bao gồm bộ tim phổi nhân tạo và dây chạy máy,động mạch chủ nhân tạo, mạch máu nhân tạo, keo sinh học dùng trong phẫu thuật phình tách động mạch, quả lọc tách huyết tương và bộ dây dẫn, dung dịch bảo vệ tạng</t>
  </si>
  <si>
    <t>chưa bao gồm bộ tim phổi nhân tạo và dây chạy máy, mạch máu nhân tạo, động mạch chủ nhân tạo, keo sinh học dùng trong phẫu thuật phình tách động mạch, quả lọc tách huyết tương và bộ dây dẫn</t>
  </si>
  <si>
    <t xml:space="preserve">chưa bao gồm dụng cụ dẫn đường, ghim, ốc, vít, dao siêu âm </t>
  </si>
  <si>
    <t>chưa bao gồm miếng vá nhân tạo, ghim, ốc, vít</t>
  </si>
  <si>
    <t>Chưa bao gồm kẹp mạch máu, van dẫn lưu, ghim, ốc, vít</t>
  </si>
  <si>
    <t>chưa bao gồm máy cắt nối tự động và ghim khâu máy</t>
  </si>
  <si>
    <t>chưa bao gồm máy cắt nối tự động và ghim khâu máy, dao siêu âm, kẹp khóa mạch máu</t>
  </si>
  <si>
    <t>chưa bao gồm dao siêu âm</t>
  </si>
  <si>
    <t>chưa bao gồm đầu tán sỏi và điện cực tán sỏi</t>
  </si>
  <si>
    <t>chưa bao gồm đầu dao cắt gan siêu âm, keo sinh học, dao cắt hàn mạch, hàn mô</t>
  </si>
  <si>
    <t>chưa bao gồm máy cắt nối tự động và ghim khâu máy cắt nối</t>
  </si>
  <si>
    <t>chưa bao gồm đinh xương, nẹp vít và xương bảo quản/ đốt sống nhân tạo, sản phẩm sinh học thay thế xương, ốc, khóa</t>
  </si>
  <si>
    <t>chưa bao gồm đinh xương, nẹp, vít, xương bảo quản, đốt sống nhân tạo, sản phẩm sinh học thay thế xương, ốc, khóa</t>
  </si>
  <si>
    <t>chưa bao gồm đinh xương, nẹp, vít, xương bảo quản, đốt sống nhân tạo, sản phẩm sinh học thay thế xương, miếng ghép cột sống, đĩa đệm nhân tạo,ốc, khóa</t>
  </si>
  <si>
    <t>chưa bao gồm đinh, nẹp, vít, ốc, khóa</t>
  </si>
  <si>
    <t>chưa bao gồm lưỡi bào, bộ dây bơm nước, đầu đốt điện, tay dao đốt điện, ốc, vít</t>
  </si>
  <si>
    <t>chưa bao gồm nẹp vít, dao cắt sụn và lưỡi bào, bộ dây bơm nước, tay dao điện, dao cắt sụn, lưỡi bào, gân sinh học, gân đồng loại</t>
  </si>
  <si>
    <t>chưa bao gồm gân nhân tạo, các phương tiện cố định, bộ dây bơm nước, tay dao điện, dao cắt sụn, lưỡi bào, gân sinh học, gân đồng loại</t>
  </si>
  <si>
    <t>I</t>
  </si>
  <si>
    <t>HỒI SỨC CẤP CỨU VÀ CHỐNG ĐỘC</t>
  </si>
  <si>
    <t>II</t>
  </si>
  <si>
    <t>NỘI KHOA</t>
  </si>
  <si>
    <t>III</t>
  </si>
  <si>
    <t>NHI KHOA</t>
  </si>
  <si>
    <t>IV</t>
  </si>
  <si>
    <t>LAO (NGOẠI LAO)</t>
  </si>
  <si>
    <t>V</t>
  </si>
  <si>
    <t>DA LIỄU</t>
  </si>
  <si>
    <t>VI</t>
  </si>
  <si>
    <t>TÂM THẦN</t>
  </si>
  <si>
    <t>VII</t>
  </si>
  <si>
    <t>NỘI TIẾT</t>
  </si>
  <si>
    <t>VIII</t>
  </si>
  <si>
    <t>IX</t>
  </si>
  <si>
    <t>X</t>
  </si>
  <si>
    <t>NGOẠI KHOA</t>
  </si>
  <si>
    <t>XI</t>
  </si>
  <si>
    <t>BỎNG</t>
  </si>
  <si>
    <t>XII</t>
  </si>
  <si>
    <t>UNG BƯỚU</t>
  </si>
  <si>
    <t>XIII</t>
  </si>
  <si>
    <t>PHỤ SẢN</t>
  </si>
  <si>
    <t>Phẫu thuật nội soi cắt phần phụ</t>
  </si>
  <si>
    <t>XIV</t>
  </si>
  <si>
    <t>XV</t>
  </si>
  <si>
    <t>XVI</t>
  </si>
  <si>
    <t>XVII</t>
  </si>
  <si>
    <t>PHỤC HỒI CHỨC NĂNG</t>
  </si>
  <si>
    <t>XVIII</t>
  </si>
  <si>
    <t>XIX</t>
  </si>
  <si>
    <t>XX</t>
  </si>
  <si>
    <t>Nội soi buồng tử cung can thiệp</t>
  </si>
  <si>
    <t>XXI</t>
  </si>
  <si>
    <t>THĂM DÒ CHỨC NĂNG</t>
  </si>
  <si>
    <t>XXII</t>
  </si>
  <si>
    <t>HUYẾT HỌC - TRUYỀN MÁU</t>
  </si>
  <si>
    <t>XXIII</t>
  </si>
  <si>
    <t>GiẢI PHẪU BỆNH VÀ TẾ BÀO HỌC</t>
  </si>
  <si>
    <t>XXIV</t>
  </si>
  <si>
    <t>VI PHẪU</t>
  </si>
  <si>
    <t>PHẪU THUẬT NỘI SOI</t>
  </si>
  <si>
    <t>TẠO HÌNH THẨM MỸ</t>
  </si>
  <si>
    <t>2TT1</t>
  </si>
  <si>
    <t>2TTĐB</t>
  </si>
  <si>
    <t>10PTĐB</t>
  </si>
  <si>
    <t>10PT1</t>
  </si>
  <si>
    <t>27PT1</t>
  </si>
  <si>
    <t>10PT2</t>
  </si>
  <si>
    <t xml:space="preserve">RĂNG HÀNG MẶT </t>
  </si>
  <si>
    <t xml:space="preserve">Phẫu thuật đặt Catheter ổ bụng để lọc màng bụng </t>
  </si>
  <si>
    <t>Đặt nội khí quản cấp cứu sơ sinh + thở máy</t>
  </si>
  <si>
    <t>Tiền lương</t>
  </si>
  <si>
    <t>Phụ cấp PTTT</t>
  </si>
  <si>
    <t>15P2</t>
  </si>
  <si>
    <t>15P3</t>
  </si>
  <si>
    <t>15PĐB</t>
  </si>
  <si>
    <t>2TĐB</t>
  </si>
  <si>
    <t>2T2</t>
  </si>
  <si>
    <t>Giá tại TYT xã</t>
  </si>
  <si>
    <t>Đề nghị chú bổ sung</t>
  </si>
  <si>
    <t>Giá bao gồm tiền lương, PC TT và chi phí trực tiếp</t>
  </si>
  <si>
    <t>Tên dịch vụ</t>
  </si>
  <si>
    <t>4=1+3</t>
  </si>
  <si>
    <t>5=1+2+3</t>
  </si>
  <si>
    <t>8=6+7</t>
  </si>
  <si>
    <t>10=6+7+9</t>
  </si>
  <si>
    <t>13=11+12</t>
  </si>
  <si>
    <t>15=11+12+14</t>
  </si>
  <si>
    <t>18=16+17</t>
  </si>
  <si>
    <t>20=16+17+19</t>
  </si>
  <si>
    <t>23=21+22</t>
  </si>
  <si>
    <t>25=21+22+24</t>
  </si>
  <si>
    <r>
      <t xml:space="preserve">Chụp cộng hưởng từ (MRI) không có </t>
    </r>
    <r>
      <rPr>
        <sz val="12"/>
        <color indexed="10"/>
        <rFont val="Times New Roman"/>
        <family val="1"/>
      </rPr>
      <t>chất tương phản</t>
    </r>
  </si>
  <si>
    <r>
      <t xml:space="preserve">Chụp cộng hưởng từ (MRI) có </t>
    </r>
    <r>
      <rPr>
        <sz val="12"/>
        <color indexed="10"/>
        <rFont val="Times New Roman"/>
        <family val="1"/>
      </rPr>
      <t>chất tương phản</t>
    </r>
  </si>
  <si>
    <r>
      <t>Dẫn lưu, nong đặt Stent,</t>
    </r>
    <r>
      <rPr>
        <sz val="12"/>
        <color indexed="10"/>
        <rFont val="Times New Roman"/>
        <family val="1"/>
      </rPr>
      <t xml:space="preserve"> can thiệp vào lòng mạc</t>
    </r>
    <r>
      <rPr>
        <sz val="12"/>
        <rFont val="Times New Roman"/>
        <family val="1"/>
      </rPr>
      <t>h trực tiếp qua da bệnh lý các tạng,</t>
    </r>
    <r>
      <rPr>
        <sz val="12"/>
        <color indexed="10"/>
        <rFont val="Times New Roman"/>
        <family val="1"/>
      </rPr>
      <t xml:space="preserve"> lòng mạch</t>
    </r>
    <r>
      <rPr>
        <sz val="12"/>
        <rFont val="Times New Roman"/>
        <family val="1"/>
      </rPr>
      <t xml:space="preserve"> (Dẫn lưu và đặt Stent đường mật, </t>
    </r>
    <r>
      <rPr>
        <sz val="12"/>
        <color indexed="10"/>
        <rFont val="Times New Roman"/>
        <family val="1"/>
      </rPr>
      <t xml:space="preserve">đặt buồng truyền hóa chất, đốt giãn tĩnh mạch, sinh thiết trong lòng mạch, </t>
    </r>
    <r>
      <rPr>
        <sz val="12"/>
        <rFont val="Times New Roman"/>
        <family val="1"/>
      </rPr>
      <t xml:space="preserve">mở thông dạ dày qua da, dẫn lưu các ổ áp xe và tạng ổ bụng, sonde JJ thận, </t>
    </r>
    <r>
      <rPr>
        <sz val="12"/>
        <color indexed="10"/>
        <rFont val="Times New Roman"/>
        <family val="1"/>
      </rPr>
      <t>lấy sỏi</t>
    </r>
    <r>
      <rPr>
        <sz val="12"/>
        <rFont val="Times New Roman"/>
        <family val="1"/>
      </rPr>
      <t>…) dưới DSA.</t>
    </r>
  </si>
  <si>
    <r>
      <t xml:space="preserve">Đặt stent đường mật/tuỵ </t>
    </r>
    <r>
      <rPr>
        <sz val="12"/>
        <color indexed="10"/>
        <rFont val="Times New Roman"/>
        <family val="1"/>
      </rPr>
      <t>dưới hướng dẫn của siêu âm</t>
    </r>
  </si>
  <si>
    <r>
      <t xml:space="preserve">Điều trị ung thư gan </t>
    </r>
    <r>
      <rPr>
        <sz val="12"/>
        <color indexed="10"/>
        <rFont val="Times New Roman"/>
        <family val="1"/>
      </rPr>
      <t xml:space="preserve">dưới hướng dẫn của cắt lớp vi tính bằng đốt sóng cao tần/vi sóng </t>
    </r>
  </si>
  <si>
    <r>
      <t xml:space="preserve">Điều trị ung thư gan </t>
    </r>
    <r>
      <rPr>
        <sz val="12"/>
        <color indexed="10"/>
        <rFont val="Times New Roman"/>
        <family val="1"/>
      </rPr>
      <t xml:space="preserve">dưới hướng dẫn của siêu âm bằng đốt sóng cao tần/vi sóng </t>
    </r>
  </si>
  <si>
    <t>MỘT SỐ PHẪU THUẬT, THỦ THUẬT VÀ DỊCH VỤ Y TẾ KHÁC</t>
  </si>
  <si>
    <t>Giá gồm chi phí trực tiếp và tiền lương áp dụng từ 01/01/2016</t>
  </si>
  <si>
    <t xml:space="preserve"> Việc xác định và tính số lần khám bệnh thực hiện theo quy định của Bộ Y tế; Trường hợp người bệnh cần khám thêm một số chuyên khoa trong cùng một cơ sở y tế và trong cùng một lần đến khám bệnh thì chỉ thanh toán 01 lần khám bệnh; Trường hợp người bệnh đến khám bệnh tại cơ sở khám chữa bệnh sau đó được chuyển vào điều trị nội trú theo yêu cầu chuyên môn thì được thanh toán là một lần khám bệnh.</t>
  </si>
  <si>
    <t>Đã bao gồm chất tương phản;  chưa bao gồm thuốc gây mê (nếu có sử dụng)</t>
  </si>
  <si>
    <t>chưa bao gồm thuốc gây mê, đầu tán sỏi và điện cực tán sỏi</t>
  </si>
  <si>
    <t>Chưa bao gồm thuốc cản âm chuyên dụng</t>
  </si>
  <si>
    <t>Chưa bao gồm dụng cụ chọc tế bào, dụng cụ dẫn lưu và stent dẫn lưu, bóng ở đầu dây siêu âm nội soi</t>
  </si>
  <si>
    <t>Chưa bao gồm thuốc gây mê (nếu có sử dụng)</t>
  </si>
  <si>
    <t>Chưa bao gồm kim chọc, bóng nong, bộ nong, stent, các sonde dẫn, các dây dẫn, ống thông, buồng truyền hóa chất, rọ lấy sỏi</t>
  </si>
  <si>
    <t>Chưa bao gồm đầu đo và Catheter động mạch;</t>
  </si>
  <si>
    <t>Chưa bao gồm: Bộ súc rửa dạ dầy, Than hoạt, thuốc Sorbitol</t>
  </si>
  <si>
    <t>Chưa bao gồm: kim chọc dò</t>
  </si>
  <si>
    <t>Chưa bao gồm dụng cụ gắp giun</t>
  </si>
  <si>
    <t>Chưa bao gồm dụng cụ kẹp và clip cầm máu</t>
  </si>
  <si>
    <t>chưa bao gồm dao cắt, thuốc cản quang, catheter.</t>
  </si>
  <si>
    <t xml:space="preserve">Chưa có thuốc cản quang </t>
  </si>
  <si>
    <t>Chưa bao gồm bộ dụng cụ mở thông dạ dày</t>
  </si>
  <si>
    <t>Chưa tính dao cắt niêm mạc, kìm kẹp cầm máu.</t>
  </si>
  <si>
    <t xml:space="preserve">Chưa bao gồm dao cắt, thuốc cản quang, catheter, </t>
  </si>
  <si>
    <t>Chưa bao gồm dao cắt, thuốc cản quang, catheter, bóng nong</t>
  </si>
  <si>
    <t>Chưa bao gồm dao cắt, thuốc cản quang, catheter</t>
  </si>
  <si>
    <t>Không tính kim đốt sóng cao tần và dây dẫn tín hiệu</t>
  </si>
  <si>
    <t>Chưa bao gồm chi phí thuốc gây mê</t>
  </si>
  <si>
    <t>Chưa bao gồm vật liệu độn; Chưa bao gồm chi phí thuốc gây mê</t>
  </si>
  <si>
    <t>Chưa bao gồm ống silicon, chi phí thuốc gây mê</t>
  </si>
  <si>
    <t>Chưa bao gồm đầu cắt dịch kính, đầu laser, dây dẫn sáng, chi phí thuốc gây mê</t>
  </si>
  <si>
    <t>Chưa bao gồm thuốc MMC, chi phí thuốc gây mê</t>
  </si>
  <si>
    <t>Chưa bao gồm chi phí màng ối,  chi phí thuốc gây mê</t>
  </si>
  <si>
    <t>Chưa bao gồm thuốc MMC; 5FU, chi phí thuốc gây mê</t>
  </si>
  <si>
    <t>Chưa bao gồm chi phí thuốc gây mê, và kíp gây mê</t>
  </si>
  <si>
    <t>Chưa bao gồm chi phí màng ối, chi phí thuốc gây mê</t>
  </si>
  <si>
    <t>chưa bao gồm stent, dao cắt, catheter, guidewire, thuốc cản quang;</t>
  </si>
  <si>
    <t>PHẦN D: GIÁ CÁC DỊCH VỤ KỸ THUẬT CHƯA QUY ĐỊNH TẠI THÔNG TƯ 04-03</t>
  </si>
  <si>
    <t>Giờ</t>
  </si>
  <si>
    <t>bác sỹ</t>
  </si>
  <si>
    <t>điều dưỡng</t>
  </si>
  <si>
    <t>Vật tư, hoá chất</t>
  </si>
  <si>
    <t>Điện, nước, xử lý chất thải, …</t>
  </si>
  <si>
    <t>Chi phí duy tu bảo dưỡng</t>
  </si>
  <si>
    <t>Giá gồm chi phí trực tiếp và phụ cấp áp dụng từ 01/8/2015-31/12/2016</t>
  </si>
  <si>
    <t xml:space="preserve">Giá gồm chi phí trực tiếp và tiền lương </t>
  </si>
  <si>
    <t>Can thiệp dưới hướng dẫn của CLVT (Đốt sóng cao tần u gan, phổi, thận, các tổn thương khác…)</t>
  </si>
  <si>
    <t>18T1</t>
  </si>
  <si>
    <t>chưa bao gồm vật tư tiêu hao đặc biệt: kim đốt sóng, ống dẫn lưu, kim sinh thiết…</t>
  </si>
  <si>
    <t xml:space="preserve">Chụp XQ số hóa đường dò, các tuyến… có bơm thuốc cản quang trực tiếp </t>
  </si>
  <si>
    <t>18T2</t>
  </si>
  <si>
    <t>chưa bao gồm ống thông, kim chọc chuyên dụng…</t>
  </si>
  <si>
    <t>Chụp CT Scanner toàn thân 64 dãy - 128 dãy có tiêm thuốc</t>
  </si>
  <si>
    <t>Chụp CT Scanner toàn thân 64 dãy - 128 dãy không tiêm thuốc</t>
  </si>
  <si>
    <t>Chụp CT Scanner toàn thân từ 256 dãy có tiêm thuốc</t>
  </si>
  <si>
    <t>Chụp CT Scanner toàn thân từ 256 dãy không tiêm thuốc</t>
  </si>
  <si>
    <t>Chụp cộng hưởng từ gan với chất tương phản đặc hiệu mô</t>
  </si>
  <si>
    <t>Chụp Cộng hưởng từ tưới máu - phổ-chức năng</t>
  </si>
  <si>
    <t>Chụp XQ số hóa cắt lớp tuyến vú 1 bên (tomosynthesis)</t>
  </si>
  <si>
    <t>Sinh thiết  tuyến vú dưới hướng dẫn của XQ có hệ thống định vị stereostatic</t>
  </si>
  <si>
    <t>Tim phổi nhân tạo (ECMO) cấp cứu tại giường trong hỗ trợ suy hô hấp (hay suy tuần hoàn)cấp ≤ 8 giờ</t>
  </si>
  <si>
    <t>1P1</t>
  </si>
  <si>
    <t>chưa bao gồm tim phổi nhân tạo</t>
  </si>
  <si>
    <t>Các phẫu thuật thủ thuật còn lại khác</t>
  </si>
  <si>
    <t>Tiêm nội khớp</t>
  </si>
  <si>
    <t>2T3</t>
  </si>
  <si>
    <t>chưa bao gồm thuốc tiêm</t>
  </si>
  <si>
    <t>Chọc hút dịch khớp</t>
  </si>
  <si>
    <t>Tiêm khớp dưới hướng dẫn siêu âm</t>
  </si>
  <si>
    <t>2T1</t>
  </si>
  <si>
    <t>Nội soi khớp chẩn đoán và điều trị</t>
  </si>
  <si>
    <t>Điều trị suy tĩnh mạch bằng Laser nội mạch</t>
  </si>
  <si>
    <t xml:space="preserve"> Chưa bao gồm bộ dụng cụ mở mạch máu và ống thông điều trị laser</t>
  </si>
  <si>
    <t xml:space="preserve">Điều trị suy tĩnh mạch bằng năng lượng sóng tần số radio </t>
  </si>
  <si>
    <t>Chưa bao gồm bộ dụng cụ mở mạch máu và ống thông điều trị RF</t>
  </si>
  <si>
    <t>Đo đa ký giấc ngủ</t>
  </si>
  <si>
    <t xml:space="preserve">Nội soi can thiệp - thắt búi giãn tĩnh mạch thực quản bằng vòng cao su </t>
  </si>
  <si>
    <t>đã bao gồm chi phí sử dụng súng thắt  TMTQ nhiều lần</t>
  </si>
  <si>
    <t>Nối thông động tĩnh mạch (AVF)</t>
  </si>
  <si>
    <t>TT 1</t>
  </si>
  <si>
    <t>Nối thông động tĩnh mạch có dịch chuyển tĩnh mạch</t>
  </si>
  <si>
    <t>Dị ứng - miễn dịch lâm sàng</t>
  </si>
  <si>
    <t>Định lượng kháng thể kháng nhân và kháng thể kháng chuỗi kép (ANA&amp;DsDNA)</t>
  </si>
  <si>
    <t>Định lượng kháng thể kháng Phospholipid (IgG/IgM)</t>
  </si>
  <si>
    <t>Định lượng kháng thể kháng Cardiolipin (IgG/IgM) / kháng thể kháng Beta2- Glycoprotein (IgG/IgM)</t>
  </si>
  <si>
    <t>Định lượng kháng thể kháng tương bào bạch cầu đa nhân trung tính (ANCA)</t>
  </si>
  <si>
    <t>Định lượng kháng thể kháng ty lạp thể (AMA-M2) /kháng thể kháng tương bào gan type1 (LC1) / kháng thể kháng tiểu vi thể gan thận type 1 (LKM1) / kháng thể kháng thụ thể GLYCOPROTEIN trên màng tế bào gan người châu Á (ASGPR)</t>
  </si>
  <si>
    <t>Định lượng ERYTHROPOIETIN ( EPO)</t>
  </si>
  <si>
    <t>Định lượng kháng thể kháng Scl-70</t>
  </si>
  <si>
    <t>Định lượng kháng thể kháng Jo - 1</t>
  </si>
  <si>
    <t>Định lượng kháng thể kháng Histone</t>
  </si>
  <si>
    <t>Định lượng kháng thể kháng Sm</t>
  </si>
  <si>
    <t>Định lượng kháng thể kháng SSA(Ro)/SSB(La)/SSA-p200</t>
  </si>
  <si>
    <t>Định lượng kháng thể kháng Prothrombin</t>
  </si>
  <si>
    <t>Định lượng kháng thể kháng RNP-70</t>
  </si>
  <si>
    <t>Định lượng MPO ( pANCA )/PR3 (cANCA)</t>
  </si>
  <si>
    <t>Định lượng kháng thể kháng Insulin</t>
  </si>
  <si>
    <t>Định lượng kháng thể kháng CCP</t>
  </si>
  <si>
    <t>Định lượng kháng thể kháng Centromere</t>
  </si>
  <si>
    <t>Định lượng kháng thể C1INH/GBM ab/Tryptase</t>
  </si>
  <si>
    <t>Định lượng kháng thể kháng tinh trùng</t>
  </si>
  <si>
    <t>Định lượng kháng thể kháng tiểu cầu</t>
  </si>
  <si>
    <t>Định lượng kháng thể kháng ENA</t>
  </si>
  <si>
    <t>Định lượng Histamine</t>
  </si>
  <si>
    <t>Định lượng kháng thể kháng C1q</t>
  </si>
  <si>
    <t>Định lượng kháng thể kháng C3a/C3bi/C3d/C4a</t>
  </si>
  <si>
    <t>Định lượng kháng thể kháng  C5a</t>
  </si>
  <si>
    <t>Định lượng kháng thể IgG1/IgG2/IgG3/IgG4</t>
  </si>
  <si>
    <t>Định lượng IgE đặc hiệu với 1 loại dị nguyên</t>
  </si>
  <si>
    <t>Định lượng ELISA chẩn đoán dị ứng thuốc (Đối với 1 loại thuốc)</t>
  </si>
  <si>
    <t xml:space="preserve">Định lượng Interleukin </t>
  </si>
  <si>
    <t>Test lẩy da (Prick test) đặc hiệu với các dị nguyên hô hấp/thức ăn/sữa</t>
  </si>
  <si>
    <t>Test lẩy da (Prick test) đặc hiệu với các loại thuốc (Đối với 6 loại thuốc)/vacxin/huyết thanh</t>
  </si>
  <si>
    <t xml:space="preserve">Test nội bì nhanh đặc hiệu với thuốc/vacxin/huyết thanh </t>
  </si>
  <si>
    <t xml:space="preserve">Test nội bì chậm đặc hiệu với thuốc/vacxin/huyết thanh </t>
  </si>
  <si>
    <t>Test áp bì (Patch test) đặc hiệu với thuốc (Đối với 6 loại thuốc)/mỹ phẩm</t>
  </si>
  <si>
    <t>Phản ứng phân hủy Mastocyte (Đối với 6 loại dị nguyên)</t>
  </si>
  <si>
    <t>Phản ứng tiêu bạch cầu đặc hiệu.</t>
  </si>
  <si>
    <t>Liệu pháp miễn dịch đặc hiệu đường dưới lưỡi với dị nguyên (Giai đoạn ban đầu - liệu pháp trung bình 15 ngày)</t>
  </si>
  <si>
    <t>Liệu pháp miễn dịch đặc hiệu đường dưới lưỡi với dị nguyên (Giai đoạn duy trì - Liệu pháp trung bình 3 tháng)</t>
  </si>
  <si>
    <t>Giảm mẫn cảm nhanh với thuốc 72 giờ</t>
  </si>
  <si>
    <t>Giảm mẫn cảm với thuốc/sữa/thức ăn</t>
  </si>
  <si>
    <t>Test kích thích với thuốc/sữa/thức ăn</t>
  </si>
  <si>
    <t xml:space="preserve">Test huyết thanh tự thân </t>
  </si>
  <si>
    <t>Test hồi phục phế quản.</t>
  </si>
  <si>
    <t>Test kích thích phế quản không đặc hiệu với Methacholine</t>
  </si>
  <si>
    <t>Đo FeNO</t>
  </si>
  <si>
    <t>Đo phế dung kế - Spirometry (FVC, SVC, TLC)/dung tích sống gắng sức - FVC/dung tích sống chậm - SVC/ thông khí tự nguyện tối đa - MVV/áp suất tối đa hít vào/thở ra - MIP / MEP</t>
  </si>
  <si>
    <t>Đo khuếch tán phổi - Diffusion Capacity</t>
  </si>
  <si>
    <t>Đo các thể tích phổi - Lung Volumes</t>
  </si>
  <si>
    <t>Đo biến đổi thể tích toàn thân - Body Plethysmography</t>
  </si>
  <si>
    <t>Khí máu - điện giải trên máy I-STAT-1 - ABBOTT</t>
  </si>
  <si>
    <t>Phẫu thuật nội soi nhi khoa bằng Robot</t>
  </si>
  <si>
    <t>Phẫu thuật giải ép tuỷ trong lao cột sống cổ</t>
  </si>
  <si>
    <t>4 PĐB</t>
  </si>
  <si>
    <t>chưa bao gồm vật tư thay thế nếu có sử dụng (ốc, vít, thanh dọc, cầu ngang, lồng titan…)</t>
  </si>
  <si>
    <t>Phẫu thuật chỉnh hình lao cột sống/ cột sống cổ</t>
  </si>
  <si>
    <t>chưa bao gồm vật tư thay thế (ốc, vít, thanh dọc, cầu ngang, lồng titan…)</t>
  </si>
  <si>
    <t>Phẫu thuật đặt lại khớp háng tư thế xấu do lao</t>
  </si>
  <si>
    <t>4P1</t>
  </si>
  <si>
    <t>Phẫu thuật thay khớp háng/khớp gối/khớp vai do lao</t>
  </si>
  <si>
    <t>Phẫu thuật chỉnh hình khớp gối do lao</t>
  </si>
  <si>
    <t xml:space="preserve">Phẫu thuật giải ép tuỷ trong lao cột sống </t>
  </si>
  <si>
    <t>Phẫu thuật lao cột sống thắt lưng-cùng</t>
  </si>
  <si>
    <t>Phẫu thuật nạo viêm lao xương/khớp</t>
  </si>
  <si>
    <t>4P2</t>
  </si>
  <si>
    <t>Phẫu thuật dẫn lưu áp xe lạnh thắt lưng/ hố chậu do lao</t>
  </si>
  <si>
    <t>Bơm rửa ổ lao khớp</t>
  </si>
  <si>
    <t>4T1</t>
  </si>
  <si>
    <t>Phẫu thuật lấy hạch mạc treo trong ổ bụng/bóc tách, cắt bỏ hạch lao to các vùng cổ/ nách/ bẹn..</t>
  </si>
  <si>
    <t xml:space="preserve">Phẫu thuật nạo dò hạch lao </t>
  </si>
  <si>
    <t>Phẫu thuật dẫn lưu áp xe lạnh vùng cổ do lao cột sống cổ</t>
  </si>
  <si>
    <t>Phẫu thuật cố định cột sống bằng buộc chỉ thép liên gai sau  do lao cột sống cổ</t>
  </si>
  <si>
    <t xml:space="preserve">Phẫu thuật lao cột sống có Video hỗ trợ    </t>
  </si>
  <si>
    <t>4PĐB</t>
  </si>
  <si>
    <t>Phẫu thuật tháo bỏ dụng cụ kết hợp xương do lao cột sống</t>
  </si>
  <si>
    <t xml:space="preserve">Phẫu thuật nội soi lao các khớp </t>
  </si>
  <si>
    <t xml:space="preserve"> Phẫu thuật hàn cứng khớp gối do lao (Arthrodesis)   </t>
  </si>
  <si>
    <t>Phẫu thuật giải áp thần kinh cho người bệnh phong</t>
  </si>
  <si>
    <t>p1</t>
  </si>
  <si>
    <t>Sinh thiết móng</t>
  </si>
  <si>
    <t>T2</t>
  </si>
  <si>
    <t>Phẫu thuật điều trị u dưới móng</t>
  </si>
  <si>
    <t>p2</t>
  </si>
  <si>
    <t>Phẫu thuật chuyển gân điều trị liệt đối chiếu ngón cái cho người bệnh  phong</t>
  </si>
  <si>
    <t>Phẫu thuật cấy lông mày cho người bệnh  phong</t>
  </si>
  <si>
    <t>Phẫu thuật chuyển gân điều trị hở mi (mắt thỏ) cho người bệnh  phong</t>
  </si>
  <si>
    <t>Phẫu thuật điều trị sa trễ mi dưới cho người bệnh  phong</t>
  </si>
  <si>
    <t>Phẫu thuật điều trị sập cầu mũi cho người bệnh  phong</t>
  </si>
  <si>
    <t>p3</t>
  </si>
  <si>
    <t>Phẫu thuật điều trị hẹp hố khẩu cái cho người bệnh  phong</t>
  </si>
  <si>
    <t>Sinh thiết niêm mạc</t>
  </si>
  <si>
    <t>t2</t>
  </si>
  <si>
    <t>Phẫu thuật điều trị lỗ đáo có viêm xương cho người bệnh  phong</t>
  </si>
  <si>
    <t>Sinh thiết hạch, cơ, thần kinh và các u dưới da</t>
  </si>
  <si>
    <t>Phẫu thuật điều trị móng chọc thịt</t>
  </si>
  <si>
    <t>Phẫu thuật điều trị móng cuộn, móng quặp</t>
  </si>
  <si>
    <t>Phẫu thuật điều trị lỗ đáo không viêm xương cho người bệnh  phong</t>
  </si>
  <si>
    <t>Nhóm phẫu thuật loại đặc biệt mổ mở tuyến nội tiết không dùng dao siêu âm</t>
  </si>
  <si>
    <t>7P đb</t>
  </si>
  <si>
    <t>Đã bao gồm thuốc gây mê trong phẫu thuật</t>
  </si>
  <si>
    <t>Nhóm phẫu thuật loại đặc biệt tuyến nội tiết mổ mở có dùng dao siêu âm</t>
  </si>
  <si>
    <t>Đã bao gồm thuốc gây mê trong phẫu thuật và dao siêu âm</t>
  </si>
  <si>
    <t>Nhóm phẫu thuật loại đặc biệt tuyến nội tiết mổ nội soi dùng dao siêu âm</t>
  </si>
  <si>
    <t>Nhóm phẫu thuật loại 1 mổ mở tuyến nội tiết không dùng dao siêu âm</t>
  </si>
  <si>
    <t>7P1</t>
  </si>
  <si>
    <t>Nhóm phẫu thuật loại 1 mổ mở tuyến nội tiết có dùng dao siêu âm</t>
  </si>
  <si>
    <t>Nhóm phẫu thuật loại 1 mổ nội soi tuyến nội tiết có dùng dao siêu âm</t>
  </si>
  <si>
    <t>Nhóm phẫu thuật loại 2 mổ mở tuyến nội tiết không dùng dao siêu âm</t>
  </si>
  <si>
    <t>7P2</t>
  </si>
  <si>
    <t>Nhóm phẫu thuật loại 2 mổ mở tuyến nội tiết có dùng dao siêu âm</t>
  </si>
  <si>
    <t>Nhóm phẫu thuật loại 3 mổ mở tuyến nội tiết không dùng dao siêu âm</t>
  </si>
  <si>
    <t>7P3</t>
  </si>
  <si>
    <t>Nhóm phẫu thuật loại 3 mổ mở tuyến nội tiết có dùng dao siêu âm</t>
  </si>
  <si>
    <t xml:space="preserve">Y HỌC CỔ TRUYỀN: </t>
  </si>
  <si>
    <t xml:space="preserve"> </t>
  </si>
  <si>
    <t>Nắn, bó gẫy xương cẳng tay bằng phương pháp YHCT</t>
  </si>
  <si>
    <t>Nắn, bó gẫy xương cánh tay bằng phương pháp YHCT</t>
  </si>
  <si>
    <t>Nắn, bó gẫy xương cẳng chân bằng phương pháp YHCT</t>
  </si>
  <si>
    <t>Xông thuốc bằng máy</t>
  </si>
  <si>
    <t>T3</t>
  </si>
  <si>
    <t>Xông hơi thuốc</t>
  </si>
  <si>
    <t>Xông khói thuốc</t>
  </si>
  <si>
    <t>Sắc thuốc thang thủ công</t>
  </si>
  <si>
    <t>Ngâm thuốc YHCT toàn thân</t>
  </si>
  <si>
    <t>Ngâm thuốc YHCT bộ phận</t>
  </si>
  <si>
    <t>Các thủ thuật còn lại khác</t>
  </si>
  <si>
    <t>Phẫu thuật thần kinh</t>
  </si>
  <si>
    <t xml:space="preserve">Phẫu thuật điều trị viêm xương sọ / hàm mặt </t>
  </si>
  <si>
    <t>PT1</t>
  </si>
  <si>
    <t>(chưa bao gồm nẹp, ghim, ốc, vít, kính vi phẫu, khoan và mũi khoan cưa cắt sọ)</t>
  </si>
  <si>
    <t>Phẫu thuật ghép khuyết sọ</t>
  </si>
  <si>
    <t>PT2</t>
  </si>
  <si>
    <t>chưa bao gồm xương nhân
tạo, vít, lưới tital, ghim, ốc và các vật liệu tạo hình hộp sọ, khoan và mũi khoan cưa cắt sọ</t>
  </si>
  <si>
    <t xml:space="preserve">Phẫu thuật lấy máu tụ trong sọ / ngoài màng cứng/ dưới màng cứng/ trong não </t>
  </si>
  <si>
    <t>chưa bao gồm ghim, vít, ốc, khoan và mũi khoan cưa cắt sọ</t>
  </si>
  <si>
    <t xml:space="preserve">Phẫu thuật vết thương sọ não hở </t>
  </si>
  <si>
    <t>chưa bao gồm ghim,vít,ốc</t>
  </si>
  <si>
    <t>Phẫu thuật U xương sọ</t>
  </si>
  <si>
    <t>chưa bao gồm ghim,vít,ốc
vật liệu tạo hình hộp sọ, khoan và mũi khoan cưa cắt sọ</t>
  </si>
  <si>
    <t xml:space="preserve">Phẫu thuật vi phẫu lấy U tủy </t>
  </si>
  <si>
    <t>PTĐB</t>
  </si>
  <si>
    <t>chưa bao gồm mạch nhân tạo, kẹp mạch máu, ghim, ốc, vít, kính vi phẫu, khoan và mũi khoan cưa cắt sọ</t>
  </si>
  <si>
    <t xml:space="preserve">Phẫu thuật vi phẫu U não tuyến yên  </t>
  </si>
  <si>
    <t xml:space="preserve">Phẫu thuật áp xe não </t>
  </si>
  <si>
    <t>chưa bao gồm bộ dẫn lưu kín, khoan và mũi khoan cưa cắt sọ</t>
  </si>
  <si>
    <t xml:space="preserve">Phẫu thuật giải ép thần kinh </t>
  </si>
  <si>
    <t xml:space="preserve">Phẫu thuật thoát vị não, màng não </t>
  </si>
  <si>
    <t>Chưa bao gồm màng não nhân tạo, bộ van dẫn lưu</t>
  </si>
  <si>
    <t>Phẫu thuật tạo hình màng não</t>
  </si>
  <si>
    <t xml:space="preserve">Phẫu thuật U hố mắt </t>
  </si>
  <si>
    <t>Phẫu thuật nối dây thần kinh ( 1 dây)</t>
  </si>
  <si>
    <t>Phẫu thuật tim mạch lồng ngực</t>
  </si>
  <si>
    <t>Phẫu thuật cắt phổi</t>
  </si>
  <si>
    <t>Phẫu thuật cắt U trung thất</t>
  </si>
  <si>
    <t xml:space="preserve">Phẫu thuật nội soi cắt U trung thất </t>
  </si>
  <si>
    <t>Phẫu thuật tạo thông động tĩnh mạch AVF</t>
  </si>
  <si>
    <t>chưa bao gồm mạch máu nhân tạo, động mạch chủ nhân tạo</t>
  </si>
  <si>
    <t>Phẫu thuật thông động - tĩnh mạch tự thân</t>
  </si>
  <si>
    <t>Phẫu thuật thăm dò lồng ngực</t>
  </si>
  <si>
    <t>Phẫu thuật nội soi thăm dò lồng ngực</t>
  </si>
  <si>
    <t>Phẫu thuật dẫn lưu màng phổi</t>
  </si>
  <si>
    <t>Phẫu thuật phục hồi thành ngực (Do chấn thương/ vết thương</t>
  </si>
  <si>
    <t>chưa bao gồm các loại đinh nẹp vít, các loại khung và đai nẹp ngoài</t>
  </si>
  <si>
    <t>Phẫu thuật điều trị bệnh lý lồng ngực khác</t>
  </si>
  <si>
    <t xml:space="preserve"> Chưa bao gồm các loại đinh nẹp vít, các loại khung và đai nẹp ngoài </t>
  </si>
  <si>
    <t xml:space="preserve">Phẫu thuật U máu các vị trí </t>
  </si>
  <si>
    <t>Phẫu thuật tiết niệu</t>
  </si>
  <si>
    <t>Phẫu thuật cắt thận</t>
  </si>
  <si>
    <t xml:space="preserve">Phẫu thuật cắt U thượng thận / cắt nang thận </t>
  </si>
  <si>
    <t xml:space="preserve">Phẫu thuật lấy sỏi thận / sỏi niệu quản/ sỏi bàng quang </t>
  </si>
  <si>
    <t xml:space="preserve">Phẫu thuật nội soi  lấy sỏi thận / sỏi niệu quản/ sỏi bàng quang </t>
  </si>
  <si>
    <t>Phẫu thuật cắt niệu quàn / tạo hình niệu quản / tạo hình bể thận ( do bệnh lý hoặc chấn thương)</t>
  </si>
  <si>
    <t>Phẫu thuật điều trị các bệnh lý/ chấn thương niệu đạo khác</t>
  </si>
  <si>
    <t xml:space="preserve">Phẫu thuật cắt bàng quang </t>
  </si>
  <si>
    <t xml:space="preserve">Phẫu thuật cắt U bàng quang </t>
  </si>
  <si>
    <t xml:space="preserve">Phẫu thuật nội soi cắt U bàng quang </t>
  </si>
  <si>
    <t xml:space="preserve">Phẫu thuật nội soi cắt cổ bàng quang </t>
  </si>
  <si>
    <t xml:space="preserve">Phẫu thuật đóng dò bàng quang </t>
  </si>
  <si>
    <t xml:space="preserve">Phẫu thuật bóc U xơ tiền liệt tuyến </t>
  </si>
  <si>
    <t xml:space="preserve"> Phẫu thuật nội soi đặt Sonde JJ </t>
  </si>
  <si>
    <t>27PT3</t>
  </si>
  <si>
    <t>Chưa bao gồm sonde JJ</t>
  </si>
  <si>
    <t xml:space="preserve">Phẫu thuật hạ tinh hoàn ẩn,  tinh hoàn lạc chỗ / cắt bỏ tinh hoàn </t>
  </si>
  <si>
    <t xml:space="preserve">Phẫu thuật tạo hình dương vật </t>
  </si>
  <si>
    <t>Phẫu thuật tiêu hóa</t>
  </si>
  <si>
    <t xml:space="preserve">Phẫu thuật cắt thực quản </t>
  </si>
  <si>
    <t>chưa bao gồm kẹp khóa mạch máu, máy cắt nối tự động và ghim khâu máy, dao siêu âm, Stent</t>
  </si>
  <si>
    <t xml:space="preserve">Phẫu thuật tạo hình thực quản </t>
  </si>
  <si>
    <t>Phẫu thuật cắt các U lành thực quản</t>
  </si>
  <si>
    <t xml:space="preserve">Phẫu thuật đặt Stent thực quản </t>
  </si>
  <si>
    <t xml:space="preserve">Phẫu thuật thực quản khác </t>
  </si>
  <si>
    <t xml:space="preserve">Phẫu thuật cắt dạ dày </t>
  </si>
  <si>
    <t xml:space="preserve">Phẫu thuật nội soi khâu thủng dạ dày  </t>
  </si>
  <si>
    <t xml:space="preserve">Phẫu thuật cắt ruột thừa </t>
  </si>
  <si>
    <t>Phẫu thuật cắt ruột non</t>
  </si>
  <si>
    <t>chưa bao gồm máy cắt nối
 tự động và ghim khâu máy cắt nối</t>
  </si>
  <si>
    <t xml:space="preserve">Phẫu thuật cắt U mạc treo </t>
  </si>
  <si>
    <t>Phẫu thuật cắt đại tràng / phẫu thuật kiểu Harman</t>
  </si>
  <si>
    <t>Phẫu thuật cắt trực tràng đường bụng, tầng sinh môn</t>
  </si>
  <si>
    <t>chưa bao gồm khóa kẹp mạch máu, miếng cầm máu, máy cắt nối tự động và ghim khâu máy cắt nối</t>
  </si>
  <si>
    <t>Phẫu thuật cắt dây chằng gỡ dính ruột</t>
  </si>
  <si>
    <t>Phẫu thuật dẫn lưu trong(nối tắt)/ dẫn lưu ngoài</t>
  </si>
  <si>
    <t>Phẫu thuật khâu lỗ thủng tiêu hóa / lấy dị vật ống tiêu hóa</t>
  </si>
  <si>
    <t xml:space="preserve"> Phẫu thuật cắt nối ruột</t>
  </si>
  <si>
    <t>chưa bao gồm máy cắt nối tự 
động và ghim khâu máy cắt nối</t>
  </si>
  <si>
    <t xml:space="preserve">Phẫu thuật sa trực tràng </t>
  </si>
  <si>
    <t>Chưa bao gồm tấm nâng trực tràng, dao siêu âm</t>
  </si>
  <si>
    <t xml:space="preserve">Phẫu thuật nội soi cố định trực tràng </t>
  </si>
  <si>
    <t>Phẫu thuật mở thông hổng tràng</t>
  </si>
  <si>
    <t>Phẫu thuật thoát vị bẹn/ thoát vị đùi/ thoát vị thành bụng</t>
  </si>
  <si>
    <t>chưa bao gồm tấm màng nâng</t>
  </si>
  <si>
    <t>Phẫu thuật cắt U phúc mạc / U sau phúc mạc</t>
  </si>
  <si>
    <t>Phẫu thuật làm hậu môn nhân tạo</t>
  </si>
  <si>
    <t xml:space="preserve">Phẫu thuật cắt gan </t>
  </si>
  <si>
    <t>chưa bao gồm keo sinh học, đầu dao cắt gan siêu âm, dao cắt hàn mạch, hàn mô</t>
  </si>
  <si>
    <t xml:space="preserve">Phẫu thuật khâu vết thương gan / chèn gạc cầm máu </t>
  </si>
  <si>
    <t>chưa bao gồm miếng cầm máu</t>
  </si>
  <si>
    <t xml:space="preserve">Phẫu thuật cắt túi mật </t>
  </si>
  <si>
    <t xml:space="preserve">Phẫu thuật lấy sỏi ống mật chủ </t>
  </si>
  <si>
    <t>Chưa bao gồm đầu tán sỏi và điện cực tán sỏi</t>
  </si>
  <si>
    <t>Phẫu thuật nối mật ruột</t>
  </si>
  <si>
    <t xml:space="preserve">Phẫu thuật điều trị bệnh lý gan / mật khác </t>
  </si>
  <si>
    <t>Chưa bao gồm keo sinh học, đầu dao cắt gan siêu âm, dao cắt hàn mạch, hàn mô, Stent, chi phí DSA</t>
  </si>
  <si>
    <t xml:space="preserve">Phẫu thuật cắt lách </t>
  </si>
  <si>
    <t>chưa bao gồm khóa kẹp mạch máu, 
dao siêu âm</t>
  </si>
  <si>
    <t xml:space="preserve">Phẫu thuật cắt thân tụy / cắt đuôi tụy </t>
  </si>
  <si>
    <t>chưa bao gồm máy cắt nối tự động và ghim khâu máy cắt nối, khóa kẹp mạch máu, dao siêu âm</t>
  </si>
  <si>
    <t>Phẫu thuật cắt khối tá tụy</t>
  </si>
  <si>
    <t xml:space="preserve">Chưa bao gồm máy cắt nối tự động, ghim khâu máy cắt nối, khóa kẹp mạch máu, dao siêu âm </t>
  </si>
  <si>
    <t xml:space="preserve">Phẫu thuật U trong ổ bụng </t>
  </si>
  <si>
    <t xml:space="preserve">Phẫu thuật cắt trĩ / điều trị nứt kẽ hậu môn / điều trị áp xe rò hậu môn </t>
  </si>
  <si>
    <t xml:space="preserve">Phẫu thuật mổ thăm dò ổ bụng </t>
  </si>
  <si>
    <t xml:space="preserve">Phẫu thuật dẫn lưu áp xe trong ổ bụng </t>
  </si>
  <si>
    <t xml:space="preserve">Phẫu thuật nạo vét hạch </t>
  </si>
  <si>
    <t>Chưa bao gồm dao siêu âm</t>
  </si>
  <si>
    <t>Phẫu thuật xương, cột sống, hàm mặt</t>
  </si>
  <si>
    <t>Phẫu thuật nối gân / kéo dài gân ( 1 gân )</t>
  </si>
  <si>
    <t>Phẫu thuật lấy bỏ U xương</t>
  </si>
  <si>
    <t>Phẫu thuật thay khớp vai</t>
  </si>
  <si>
    <t>Chưa bao gồm khớp nhân tạo</t>
  </si>
  <si>
    <t xml:space="preserve">Phẫu thuật đặt lại khớp găm kim cố định </t>
  </si>
  <si>
    <t xml:space="preserve">Chưa bao gồm kim cố định </t>
  </si>
  <si>
    <t xml:space="preserve">Phẫu thuật ghép xương </t>
  </si>
  <si>
    <t>Chưa bao gồm phương tiện cố định , phương tiện kết hợp và xương nhân tạo</t>
  </si>
  <si>
    <t>Phẫu thuật cắt lọc nạo viêm phần mềm / sửa mỏm cụt ngón tay , chân / cắt cụt ngón tay, chân ( tính 1 ngón)</t>
  </si>
  <si>
    <t xml:space="preserve">Phẫu thuật cắt cụt chi </t>
  </si>
  <si>
    <t xml:space="preserve">Phẫu thuật vi phẫu nối mạch chi </t>
  </si>
  <si>
    <t xml:space="preserve">Phẫu thuật điều trị xơ cứng cơ </t>
  </si>
  <si>
    <t xml:space="preserve">Phẫu thuật vết thương phần mềm / rách da đầu </t>
  </si>
  <si>
    <t>Phẫu thuật vết thương phần mềm phức tạp</t>
  </si>
  <si>
    <t>Phẫu thuật làm cứng khớp</t>
  </si>
  <si>
    <t>Phẫu thuật gỡ dính khớp/ làm sạch khớp</t>
  </si>
  <si>
    <t>Phẫu thuật vá da nhỏ</t>
  </si>
  <si>
    <t>Phẫu thuật vá da lớn</t>
  </si>
  <si>
    <t>Phẫu thuật điều trị cong vẹo cột sống ( tính cho 1 lần phẫu thuật )</t>
  </si>
  <si>
    <t>Chưa bao gồm xương bảo quản, đốt sống nhân tạo, sản phẩm sinh học thay thế xương, miếng ghép cột sống, đĩa đệm, nẹp, vít, ốc, khóa</t>
  </si>
  <si>
    <t xml:space="preserve">Phẫu thuật tạo hình thân đốt sống bằng phương pháp bơm xi măng </t>
  </si>
  <si>
    <t>Chưa bao gồm kim chọc , xi măng sinh học, hệ thống bơm xi măng.</t>
  </si>
  <si>
    <t xml:space="preserve">Phẫu thuật thoát vị đĩa đệm cột sống thắt lưng </t>
  </si>
  <si>
    <t>Phẫu thuật cố định cột sống bằng DIAM, SILICON, nẹp chữ U, Aparius</t>
  </si>
  <si>
    <t>Chưa bao gồm DIAM, SILICON, nẹp chữ U, Aparius</t>
  </si>
  <si>
    <t>P1</t>
  </si>
  <si>
    <t>Sản khoa</t>
  </si>
  <si>
    <t xml:space="preserve">Phẫu thuật lấy thai trên người bệnh có sẹo mổ bụng cũ phức tạp </t>
  </si>
  <si>
    <t>Phẫu thuật lấy thai trên người bệnh mắc bệnh toàn thân hoặc bệnh lý sản khoa</t>
  </si>
  <si>
    <t>Chưa bao gồm các loại thuốc đặc hiệu theo bệnh</t>
  </si>
  <si>
    <t>Phẫu thuật lấy thai có kèm các kỹ thuật cầm máu (thắt động mạch tử cung, mũi khâu B- lynch…)</t>
  </si>
  <si>
    <t xml:space="preserve">Giảm đau trong đẻ bằng phương pháp gây tê ngoài màng cứng </t>
  </si>
  <si>
    <t>TT1</t>
  </si>
  <si>
    <t>Theo dõi nhịp tim thai và cơn co tử cung bằng monitor sản khoa</t>
  </si>
  <si>
    <t>Làm thuốc vết khâu tầng sinh môn nhiễm khuẩn</t>
  </si>
  <si>
    <t>Huỷ thai: chọc óc, kẹp sọ, kéo thai</t>
  </si>
  <si>
    <t>TTĐB</t>
  </si>
  <si>
    <t>Chọc ối</t>
  </si>
  <si>
    <t xml:space="preserve">Nong cổ tử cung do bế sản dịch </t>
  </si>
  <si>
    <t>TT3</t>
  </si>
  <si>
    <t>Điều trị tắc tia sữa bằng máy hút</t>
  </si>
  <si>
    <t>Điều trị tắc tia sữa bằng sóng ngắn, hồng ngoại</t>
  </si>
  <si>
    <t>Khâu vòng cổ tử cung</t>
  </si>
  <si>
    <t>Cắt chỉ khâu vòng cổ tử cung</t>
  </si>
  <si>
    <t>Chích áp xe tầng sinh môn</t>
  </si>
  <si>
    <t>TT2</t>
  </si>
  <si>
    <t>Phẫu thuật loại đặc biệt sản khoa</t>
  </si>
  <si>
    <t>Phẫu thuật loại 1 sản khoa</t>
  </si>
  <si>
    <t>Phẫu thuật loại 2 sản khoa</t>
  </si>
  <si>
    <t>Thủ thuật loại 1 sản khoa</t>
  </si>
  <si>
    <t>Phụ khoa</t>
  </si>
  <si>
    <t>Phẫu thuật nội soi cắt tử cung</t>
  </si>
  <si>
    <t>Phẫu thuật nội soi bóc u xơ tử cung</t>
  </si>
  <si>
    <t xml:space="preserve">Phẫu thuật cắt tử cung đường âm đạo </t>
  </si>
  <si>
    <t>Phẫu thuật mở bụng cắt tử cung</t>
  </si>
  <si>
    <t>Phẫu thuật mở bụng bóc u xơ tử cung</t>
  </si>
  <si>
    <t>Phẫu thuật mở bụng cắt u buồng trứng hoặc cắt phần phụ</t>
  </si>
  <si>
    <t>Phẫu thuật khối viêm dính tiểu khung</t>
  </si>
  <si>
    <t>Chọc nang buồng trứng đường âm đạo dưới siêu âm</t>
  </si>
  <si>
    <t>Phẫu thuật nội soi điều trị vô sinh (soi buồng tử cung + nội soi ổ bụng)</t>
  </si>
  <si>
    <t xml:space="preserve">Phẫu thuật Crossen </t>
  </si>
  <si>
    <t xml:space="preserve">Phẫu thuật Lefort hoặc Labhart </t>
  </si>
  <si>
    <t>Cắt cổ tử cung trên bệnh nhân đã mổ cắt tử cung bán phần</t>
  </si>
  <si>
    <t xml:space="preserve">Phẫu thuật cắt polip buồng tử cung (đường bụng, đường âm đạo) </t>
  </si>
  <si>
    <t>Phẫu thuật nội soi buồng tử cung cắt nhân xơ; polip; tách dính; cắt vách ngăn; lấy dị vật</t>
  </si>
  <si>
    <t>Nội soi buồng tử cung chẩn đoán</t>
  </si>
  <si>
    <t>Phẫu thuật điều trị són tiểu (TOT, TVT)</t>
  </si>
  <si>
    <t>Tiêm hoá chất tại chỗ điều trị chửa ở cổ tử cung</t>
  </si>
  <si>
    <t>Khoét chóp hoặc cắt cụt cổ tử cung</t>
  </si>
  <si>
    <t>Phẫu thuật cắt polip cổ tử cung</t>
  </si>
  <si>
    <t>PT3</t>
  </si>
  <si>
    <t>Điều trị viêm dính tiểu khung bằng hồng ngoại, sóng ngắn</t>
  </si>
  <si>
    <t>Làm lại thành âm đạo, tầng sinh môn</t>
  </si>
  <si>
    <t>Sinh thiết cổ tử cung, âm hộ, âm đạo</t>
  </si>
  <si>
    <t>Chọc dò túi cùng Douglas</t>
  </si>
  <si>
    <t>Chọc hút dịch do máu tụ sau mổ</t>
  </si>
  <si>
    <t>Cắt vú theo phương pháp Patey, cắt khối u vú ác tính + vét hạch nách</t>
  </si>
  <si>
    <t>Phẫu thuật cắt một phần tuyến vú, cắt u vú lành tính</t>
  </si>
  <si>
    <t>Phẫu thuật nội soi phụ khoa loại đặc biệt</t>
  </si>
  <si>
    <t>Phẫu thuật nội soi phụ khoa loại 1</t>
  </si>
  <si>
    <t>Phẫu thuật mổ mở phụ khoa loại đặc biệt</t>
  </si>
  <si>
    <t>Phẫu thuật mổ mở phụ khoa 1</t>
  </si>
  <si>
    <t>Phẫu thuật mổ mở phụ khoa loại 2</t>
  </si>
  <si>
    <t>Phẫu thuật mổ mở phụ khoa loại 3</t>
  </si>
  <si>
    <t>Thủ thuật phụ khoa loại 1</t>
  </si>
  <si>
    <t>Thủ thuật phụ khoa loại 2</t>
  </si>
  <si>
    <t>Sơ sinh</t>
  </si>
  <si>
    <t>Thay máu sơ sinh</t>
  </si>
  <si>
    <t>Khám mắt sơ sinh non tháng để tầm soát bệnh lý võng mạc</t>
  </si>
  <si>
    <t>Bơm Surfactant thay thế qua nội khí quản</t>
  </si>
  <si>
    <t xml:space="preserve">Laser điều trị bệnh lý võng mạc sơ sinh (ROP) </t>
  </si>
  <si>
    <t>Đặt ống thông tĩnh mạch trung tâm sơ sinh</t>
  </si>
  <si>
    <t>Chọc dò màng bụng sơ sinh</t>
  </si>
  <si>
    <t>Đặt ống thông tĩnh mạch rốn sơ sinh</t>
  </si>
  <si>
    <t>Hô hấp áp lực dương liên tục (CPAP) không xâm nhập ở trẻ sơ sinh (thở CPAP qua mũi)</t>
  </si>
  <si>
    <t>Chọc dò tủy sống sơ sinh</t>
  </si>
  <si>
    <t>Điều trị vàng da ở trẻ sơ sinh bằng phương pháp chiếu đèn</t>
  </si>
  <si>
    <t>Chọc hút dịch, khí màng phổi sơ sinh</t>
  </si>
  <si>
    <t>Rửa dạ dày sơ sinh</t>
  </si>
  <si>
    <t>Dẫn lưu màng phổi sơ sinh</t>
  </si>
  <si>
    <t>Chăm sóc rốn sơ sinh</t>
  </si>
  <si>
    <t>Bóp bóng Ambu, thổi ngạt sơ sinh</t>
  </si>
  <si>
    <t>Hồi sức sơ sinh ngạt sau sinh</t>
  </si>
  <si>
    <t>Cố định tạm thời gãy xương sơ sinh</t>
  </si>
  <si>
    <t>Khác</t>
  </si>
  <si>
    <t xml:space="preserve">Phá thai bằng thuốc cho tuổi thai đến hết 9 tuần </t>
  </si>
  <si>
    <t>Phá thai to từ 13 tuần đến 22 tuần bằng phương pháp đặt túi nước</t>
  </si>
  <si>
    <t>Phá thai bằng thuốc cho tuổi thai đến hết 8 tuần</t>
  </si>
  <si>
    <t>Phá thai bằng phương pháp nong và gắp từ tuần thứ 13 đến hết tuần thứ 18</t>
  </si>
  <si>
    <t>Hút thai có kiểm soát bằng nội soi</t>
  </si>
  <si>
    <t>Hút thai dưới siêu âm</t>
  </si>
  <si>
    <t>Phá thai từ tuần thứ 6 đến hết 12 tuần bằng phương pháp hút chân không</t>
  </si>
  <si>
    <t>Lấy dụng cụ tử cung, triệt sản nữ qua đường rạch nhỏ</t>
  </si>
  <si>
    <t>Phá thai đến hết 7 tuần bằng phương pháp hút chân không</t>
  </si>
  <si>
    <t xml:space="preserve">TAI MŨI HỌNG </t>
  </si>
  <si>
    <t xml:space="preserve">Phẫu thuật tạo hình tai giữa </t>
  </si>
  <si>
    <t xml:space="preserve">15P1 </t>
  </si>
  <si>
    <t>Chưa bao gồm chi phí mũi khoan</t>
  </si>
  <si>
    <t>Phẫu thuật thay thế xương bàn đạp</t>
  </si>
  <si>
    <t>Chỉnh hình tai giữa có tái tạo chuỗi xương con</t>
  </si>
  <si>
    <t>Phẫu thuật tiệt căn xương chũm</t>
  </si>
  <si>
    <t>Vá nhĩ đơn thuần</t>
  </si>
  <si>
    <t>Mở sào bào - thượng nhĩ</t>
  </si>
  <si>
    <t>Phẫu thuật nội soi đặt ống thông khí màng nhĩ 1 bên, 2 bên</t>
  </si>
  <si>
    <t>Phẫu thuật lấy đường rò luân nhĩ 1 bên, 2 bên</t>
  </si>
  <si>
    <t>Phẫu thuật nội soi mở các xoang sàng, hàm, trán, bướm</t>
  </si>
  <si>
    <t>Chưa bao gồm mũi Hummer và tay cắt</t>
  </si>
  <si>
    <t>Phẫu thuật chấn thương khối mũi sàng</t>
  </si>
  <si>
    <t>Phẫu thuật kết hợp xương trong chấn thương sọ mặt</t>
  </si>
  <si>
    <t>Phẫu thuật nội soi cầm máu mũi 1 bên, 2 bên</t>
  </si>
  <si>
    <t>Phẫu thuật nội soi chỉnh hình vách ngăn mũi</t>
  </si>
  <si>
    <t xml:space="preserve">Phẫu thuật nội soi chỉnh hình cuốn mũi dưới </t>
  </si>
  <si>
    <t>Phẫu thuật cắt Concha Bullosa cuốn mũi</t>
  </si>
  <si>
    <t>Phẫu thuật nội soi cắt u lành tính thanh quản (papiloma, kén hơi thanh quản,…) (gây tê/gây mê)</t>
  </si>
  <si>
    <t>Phẫu thuật nội soi cắt dây thanh</t>
  </si>
  <si>
    <t>Phẫu thuật chỉnh hình sẹo hẹp thanh khí quản bằng đặt ống nong</t>
  </si>
  <si>
    <t>Phẫu thuật nang rò giáp lưỡi</t>
  </si>
  <si>
    <t>Phẫu thuật rò xoang lê</t>
  </si>
  <si>
    <t>Nạo vét hạch cổ chọn lọc</t>
  </si>
  <si>
    <t>Nội soi phế quản ống cứng lấy dị vật gây mê</t>
  </si>
  <si>
    <t>Phẫu thuật nạo V.A nội soi</t>
  </si>
  <si>
    <t>Phẫu thuật xử trí chảy máu sau cắt Amygdale (gây mê)</t>
  </si>
  <si>
    <t>Phẫu thuật nội soi vi phẫu thanh quản cắt u nang/ polyp/ hạt xơ/u hạt dây thanh (gây tê/gây mê)</t>
  </si>
  <si>
    <t>Phẫu thuật cắt tuyến mang tai có hoặc không bảo tồn dây VII</t>
  </si>
  <si>
    <t>Loại I</t>
  </si>
  <si>
    <t>Phẫu thuật cắt tuyến giáp toàn phần</t>
  </si>
  <si>
    <t>Phẫu thuật cắt tuyến giáp gần toàn phần</t>
  </si>
  <si>
    <t>Phẫu thuật cắt thuỳ giáp</t>
  </si>
  <si>
    <t>Phẫu thuật cắt tuyến dưới hàm</t>
  </si>
  <si>
    <t xml:space="preserve">Y HỌC HẠT NHÂN </t>
  </si>
  <si>
    <t>Xạ hình hạch Lympho
(Hợp chất đánh dấu Nanocis)</t>
  </si>
  <si>
    <t>T1</t>
  </si>
  <si>
    <t>Xạ hình hạch Lympho
(Hợp chất đánh dấu Fyton, Fytate, Fytex)</t>
  </si>
  <si>
    <t>NỘI SOI CHẨN ĐOÁN, CAN THIỆP</t>
  </si>
  <si>
    <t>Đo áp lực bàng quang bằng máy niệu động học</t>
  </si>
  <si>
    <t>Phong bế thần kinh bằng Phenol để điều trị co cứng cơ</t>
  </si>
  <si>
    <t>Tiêm Botulinum toxine vào điểm vận động để điều trị co cứng cơ</t>
  </si>
  <si>
    <t>Tiêm Botulinum toxine vào cơ thành bàng quang để điều trị bàng quang tăng hoạt động</t>
  </si>
  <si>
    <t>Kỹ thuật thông tiểu ngắt quãng trong phục hồi chức năng tủy sống</t>
  </si>
  <si>
    <t>Định lượng gen bệnh máu ác tính bằng kỹ thuật real-time PCR (giá tính cho một gen)</t>
  </si>
  <si>
    <t xml:space="preserve">Xét nghiệm giải trình tự gen trên hệ thống giải trình tự thế hệ 2 </t>
  </si>
  <si>
    <t>Xét nghiệm xác định đột biến thalassemia (phát hiện đồng thời 21 đột biến alpha-thalassemia hoặc 22 đột biến β-thalasemia)</t>
  </si>
  <si>
    <t>Xác định gen bệnh máu bằng kỹ thuật cIg FISH (giá tính cho 1 gen)</t>
  </si>
  <si>
    <t>Công thức nhiễm sắc thể (NST) từ tế bào ối</t>
  </si>
  <si>
    <t>Định lượng CD25 (IL-2R) hòa tan trong huyết thanh bằng kỹ thuật ELISA</t>
  </si>
  <si>
    <t>ANA 17 profile test (sàng lọc và định danh đồng thời 17 typ kháng thể kháng nhân bằng thanh sắc ký miễn dịch)</t>
  </si>
  <si>
    <t>Xét nghiệm CD55/59 bạch cầu (chẩn đoán bệnh Đái huyết sắc tố) niệu kịch phát ban đêm)</t>
  </si>
  <si>
    <t>Xét nghiệm CD55/59 hồng cầu (chẩn đoán bệnh Đái huyết sắc tố) niệu kịch phát ban đêm)</t>
  </si>
  <si>
    <t>Đo độ đàn hồi cục máu (ROTEM: Rotation ThromboElastoMetry) nội sinh (ROTEM-INTEM)</t>
  </si>
  <si>
    <t>Đo độ đàn hồi cục máu (ROTEM: Rotation ThromboElastoMetry) ngoại sinh (ROTEM-EXTEM)</t>
  </si>
  <si>
    <t>Đo độ đàn hồi cục máu (ROTEM: Rotation ThromboElastoMetry) ức chế tiểu cầu (ROTEM-FIBTEM)</t>
  </si>
  <si>
    <t>Đo độ đàn hồi cục máu (ROTEM: Rotation ThromboElastoMetry) ức chế tiêu sợi huyết (ROTEM-APTEM)</t>
  </si>
  <si>
    <t>Đo độ đàn hồi cục máu (ROTEM: Rotation ThromboElastoMetry) trung hòa heparin (ROTEM-HEPTEM)</t>
  </si>
  <si>
    <t>Huyết đồ bằng hệ thống tự động hoàn toàn (có nhuộm lam)</t>
  </si>
  <si>
    <t>Xét nghiệm và chẩn đoán hóa mô miễn dịch tủy xương cho một dấu ấn (marker) trên máy nhuộm tự động.</t>
  </si>
  <si>
    <t>OF test (test sàng lọc Thalassemia)</t>
  </si>
  <si>
    <t>DCIP test (Dichlorophenol-Indolphenol- test dùng sàng lọc huyết sắc tố E)</t>
  </si>
  <si>
    <t>Thủ thuật sinh thiết tủy xương (sử dụng kim sinh thiết dùng 01 lần).</t>
  </si>
  <si>
    <t>Xét nghiệm và chẩn đoán mô bệnh học tuỷ xương trên máy nhuộm tự động.</t>
  </si>
  <si>
    <t>Xác định kháng nguyên C của hệ nhóm máu Rh (Kỹ thuật ống nghiệm)</t>
  </si>
  <si>
    <t>Xác định kháng nguyên C của hệ nhóm máu Rh (Kỹ thuật Scangel/Gelcard trên máy tự động)</t>
  </si>
  <si>
    <t>Xác định kháng nguyên c của hệ của nhóm máu Rh (Kỹ thuật ống nghiệm)</t>
  </si>
  <si>
    <t>Xác định kháng nguyên c của hệ của nhóm máu Rh (Kỹ thuật Scangel/Gelcard trên máy tự động)</t>
  </si>
  <si>
    <t>Xác định kháng nguyên E của hệ nhóm máu Rh (Kỹ thuật ống nghiệm)</t>
  </si>
  <si>
    <t>Xác định kháng nguyên E của hệ nhóm máu Rh (Kỹ thuật Scangel/Gelcard trên máy tự động)</t>
  </si>
  <si>
    <t>Xác định kháng nguyên e của hệ nhóm máu Rh (Kỹ thuật ống nghiệm)</t>
  </si>
  <si>
    <t>Xác định kháng nguyên e của hệ nhóm máu Rh (Kỹ thuật Scangel/Gelcard trên máy tự động)</t>
  </si>
  <si>
    <t>Xác định kháng nguyên K của hệ nhóm máu Kell (Kỹ thuật Scangel/Gelcard trên máy tự động)</t>
  </si>
  <si>
    <t>Xác định kháng nguyên k của hệ nhóm máu Kell (Kỹ thuật Scangel/Gelcard trên máy tự động)</t>
  </si>
  <si>
    <r>
      <t>Xác định kháng nguyên Lu</t>
    </r>
    <r>
      <rPr>
        <vertAlign val="superscript"/>
        <sz val="12"/>
        <color indexed="8"/>
        <rFont val="Times New Roman"/>
        <family val="1"/>
      </rPr>
      <t>a</t>
    </r>
    <r>
      <rPr>
        <sz val="12"/>
        <color indexed="8"/>
        <rFont val="Times New Roman"/>
        <family val="1"/>
      </rPr>
      <t xml:space="preserve"> của hệ nhóm máu Lutheran (Kỹ thuật Scangel/Gelcard trên máy tự động)</t>
    </r>
  </si>
  <si>
    <r>
      <t>Xác định kháng nguyên Lu</t>
    </r>
    <r>
      <rPr>
        <vertAlign val="superscript"/>
        <sz val="12"/>
        <color indexed="8"/>
        <rFont val="Times New Roman"/>
        <family val="1"/>
      </rPr>
      <t>b</t>
    </r>
    <r>
      <rPr>
        <sz val="12"/>
        <color indexed="8"/>
        <rFont val="Times New Roman"/>
        <family val="1"/>
      </rPr>
      <t xml:space="preserve"> của hệ nhóm máu Lutheran (Kỹ thuật Scangel/Gelcard trên máy tự động)</t>
    </r>
  </si>
  <si>
    <r>
      <t>Xác định kháng nguyên Fy</t>
    </r>
    <r>
      <rPr>
        <vertAlign val="superscript"/>
        <sz val="12"/>
        <color indexed="8"/>
        <rFont val="Times New Roman"/>
        <family val="1"/>
      </rPr>
      <t>a</t>
    </r>
    <r>
      <rPr>
        <sz val="12"/>
        <color indexed="8"/>
        <rFont val="Times New Roman"/>
        <family val="1"/>
      </rPr>
      <t xml:space="preserve"> của hệ nhóm máu Duffy (Kỹ thuật Scangel/Gelcard trên máy tự động)</t>
    </r>
  </si>
  <si>
    <r>
      <t>Xác định kháng nguyên Fy</t>
    </r>
    <r>
      <rPr>
        <vertAlign val="superscript"/>
        <sz val="12"/>
        <color indexed="8"/>
        <rFont val="Times New Roman"/>
        <family val="1"/>
      </rPr>
      <t>b</t>
    </r>
    <r>
      <rPr>
        <sz val="12"/>
        <color indexed="8"/>
        <rFont val="Times New Roman"/>
        <family val="1"/>
      </rPr>
      <t xml:space="preserve"> của hệ nhóm máu Duffy (Kỹ thuật Scangel/Gelcard trên máy tự động)</t>
    </r>
  </si>
  <si>
    <r>
      <t>Xác định kháng nguyên Jk</t>
    </r>
    <r>
      <rPr>
        <vertAlign val="superscript"/>
        <sz val="12"/>
        <color indexed="8"/>
        <rFont val="Times New Roman"/>
        <family val="1"/>
      </rPr>
      <t>a</t>
    </r>
    <r>
      <rPr>
        <sz val="12"/>
        <color indexed="8"/>
        <rFont val="Times New Roman"/>
        <family val="1"/>
      </rPr>
      <t xml:space="preserve"> của hệ nhóm máu Kidd (Kỹ thuật Scangel/ Gelcard trên máy tự động)</t>
    </r>
  </si>
  <si>
    <r>
      <t>Xác định kháng nguyên Jk</t>
    </r>
    <r>
      <rPr>
        <vertAlign val="superscript"/>
        <sz val="12"/>
        <color indexed="8"/>
        <rFont val="Times New Roman"/>
        <family val="1"/>
      </rPr>
      <t>b</t>
    </r>
    <r>
      <rPr>
        <sz val="12"/>
        <color indexed="8"/>
        <rFont val="Times New Roman"/>
        <family val="1"/>
      </rPr>
      <t xml:space="preserve"> của hệ nhóm máu Kidd (Kỹ thuật Scangel/ Gelcard trên máy tự động)</t>
    </r>
  </si>
  <si>
    <t>Xác định kháng nguyên M của hệ nhóm máu MNS (Kỹ thuật Scangel/Gelcard trên máy tự động)</t>
  </si>
  <si>
    <t>Xác định kháng nguyên N của hệ nhóm máu MNS (Kỹ thuật Scangel/Gelcard trên máy tự động)</t>
  </si>
  <si>
    <t>Xác định kháng nguyên S của hệ nhóm máu MNS (Kỹ thuật Scangel/Gelcard trên máy tự động)</t>
  </si>
  <si>
    <t>Xác định kháng nguyên s của hệ nhóm máu MNS (Kỹ thuật Scangel/Gelcard trên máy tự động)</t>
  </si>
  <si>
    <r>
      <t>Xác định kháng nguyên P</t>
    </r>
    <r>
      <rPr>
        <vertAlign val="subscript"/>
        <sz val="12"/>
        <color indexed="8"/>
        <rFont val="Times New Roman"/>
        <family val="1"/>
      </rPr>
      <t>1</t>
    </r>
    <r>
      <rPr>
        <sz val="12"/>
        <color indexed="8"/>
        <rFont val="Times New Roman"/>
        <family val="1"/>
      </rPr>
      <t xml:space="preserve"> của hệ nhóm máu P1Pk (Kỹ thuật Scangel/Gelcard trên máy tự động)</t>
    </r>
  </si>
  <si>
    <r>
      <t>Xác định kháng nguyên Le</t>
    </r>
    <r>
      <rPr>
        <vertAlign val="superscript"/>
        <sz val="12"/>
        <color indexed="8"/>
        <rFont val="Times New Roman"/>
        <family val="1"/>
      </rPr>
      <t>a</t>
    </r>
    <r>
      <rPr>
        <sz val="12"/>
        <color indexed="8"/>
        <rFont val="Times New Roman"/>
        <family val="1"/>
      </rPr>
      <t xml:space="preserve"> của hệ nhóm máu Lewis (Kỹ thuật Scangel/ Gelcard trên máy tự động)</t>
    </r>
  </si>
  <si>
    <r>
      <t>Xác định kháng nguyên Le</t>
    </r>
    <r>
      <rPr>
        <vertAlign val="superscript"/>
        <sz val="12"/>
        <color indexed="8"/>
        <rFont val="Times New Roman"/>
        <family val="1"/>
      </rPr>
      <t>b</t>
    </r>
    <r>
      <rPr>
        <sz val="12"/>
        <color indexed="8"/>
        <rFont val="Times New Roman"/>
        <family val="1"/>
      </rPr>
      <t xml:space="preserve"> của hệ nhóm máu Lewis (Kỹ thuật Scangel/ Gelcard trên máy tự động)</t>
    </r>
  </si>
  <si>
    <r>
      <t>Xác định kháng nguyên Mi</t>
    </r>
    <r>
      <rPr>
        <vertAlign val="superscript"/>
        <sz val="12"/>
        <color indexed="8"/>
        <rFont val="Times New Roman"/>
        <family val="1"/>
      </rPr>
      <t>a</t>
    </r>
    <r>
      <rPr>
        <sz val="12"/>
        <color indexed="8"/>
        <rFont val="Times New Roman"/>
        <family val="1"/>
      </rPr>
      <t xml:space="preserve"> của hệ nhóm máu MNS (Kỹ thuật Scangel/Gelcard trên máy tự động)</t>
    </r>
  </si>
  <si>
    <t>Phản ứng hòa hợp tiểu cầu (Kỹ thuật pha rắn)</t>
  </si>
  <si>
    <t>Định type HLA độ phân giải cao cho 1 locus (A, B, C, DR, DQ, DP) bằng kỹ thuật PCR-SSO</t>
  </si>
  <si>
    <t>Định danh kháng thể Anti-HLA bằng kỹ thuật luminex</t>
  </si>
  <si>
    <t>Đánh giá tỷ lệ sống của tế bào bằng kỹ thuật nhuộm xanh trypan</t>
  </si>
  <si>
    <t>Nuôi cấy cụm tế bào gốc (colony forming culture)</t>
  </si>
  <si>
    <t>Lympho cross match bằng kỹ thuật Flow-cytometry</t>
  </si>
  <si>
    <t>Xác định kháng nguyên nhóm máu hệ hồng cầu bằng phương pháp sinh học phân tử (giá cho một loại kháng nguyên)</t>
  </si>
  <si>
    <t>Định type HLA cho 1 locus (Locus A, hoặc Locus B, hoặc Locus C, hoặc Locus DR, hoặcLocus DQ)  bằng kỹ thuật PCR-SSP</t>
  </si>
  <si>
    <t xml:space="preserve"> Chiếu xạ máu toàn phần và các thành phần máu</t>
  </si>
  <si>
    <t xml:space="preserve">Chụp ảnh màu tế bào qua kính hiển vi </t>
  </si>
  <si>
    <t>Chụp ảnh màu tế bào qua kính hiển vi  in trên đĩa CD</t>
  </si>
  <si>
    <t>Hiệu giá kháng thể miễn dịch (Kỹ thuật Scangel/Gelcard trên máy bán tự động)</t>
  </si>
  <si>
    <t xml:space="preserve"> Định danh kháng thể kháng HLA bằng kỹ thuật ELISA</t>
  </si>
  <si>
    <t>Định lượng anti b2GPI IgG bằng phương pháp ELISA/miễn dịch hóa phát quang/ điện hóa phát quang</t>
  </si>
  <si>
    <t xml:space="preserve"> (Định lượng anti b2GPI IgM bằng phương pháp ELISA/ miễn dịch hóa phát quang/ điện hóa phát quang)
</t>
  </si>
  <si>
    <t xml:space="preserve">(Định lượng antiCardiolipin IgG bằng  phương pháp ELISA/miễn dịch hóa phát quang/ điện hóa phát quang0
</t>
  </si>
  <si>
    <t>Phát hiện kháng đông lupus (LAC/ LA screen: Lupus Anticoagulant screen</t>
  </si>
  <si>
    <t>Lọc bạch cầu trong khối hồng cầu</t>
  </si>
  <si>
    <t>Nghiệm pháp sinh Thromboplastin (T.G.T: Thromboplastin Generation Test</t>
  </si>
  <si>
    <t xml:space="preserve"> Phát hiện đảo đoạn intron22 của gen yếu tố VIII bệnh Hemophilia bằng kỹ thuật longrange PCR</t>
  </si>
  <si>
    <t xml:space="preserve"> Phát hiện gen bệnh Thalassemia bằng kỹ thuật PCR-RFLP</t>
  </si>
  <si>
    <t xml:space="preserve"> Phát hiện kháng thể kháng tiểu cầu bằng kỹ thuật Flow-cytometry</t>
  </si>
  <si>
    <t>Phân tích dấu ấn/CD/marker miễn dịch máu ngoại vi, hoặc dịch khác bằng kỹ thuật flow cytometry</t>
  </si>
  <si>
    <t>Phân tích dấu ấn/CD/marker miễn dịch mẫu tủy xương, hoặc mẫu hạch, hoặc mẫu tổ chức khác bằng kỹ thuật flow cytometry</t>
  </si>
  <si>
    <t>Rửa hồng cầu/tiều cầu bằng máy ly tâm lạnh</t>
  </si>
  <si>
    <t>Sàng lọc kháng thể bất thường (Kỹ thuật Scangel/Gelcard trên máy tự động)</t>
  </si>
  <si>
    <t>Định tính ức chế yếu tố VIIIc/IX</t>
  </si>
  <si>
    <t>Phát hiện kháng đông đường chung</t>
  </si>
  <si>
    <t>Xét nghiệm HLA-B27 bằng kỹ thuật Flow-cytometry</t>
  </si>
  <si>
    <t>Xét nghiệm HIT (Heparin Induced Thrombocytopenia) - Ab)</t>
  </si>
  <si>
    <t>Xét nghiệm HIT (Heparin Induced Thrombocytopenia)- IgG)</t>
  </si>
  <si>
    <t>Phản ứng hoà hợp có sử dụng kháng globulin người (Kỹ thuật ống nghiệm)</t>
  </si>
  <si>
    <t xml:space="preserve"> Phản ứng hoà hợp có sử dụng kháng globulin người (Kỹ thuật Scangel/Gelcard trên máy bán tự động)</t>
  </si>
  <si>
    <t>Phản ứng hòa hợp trong môi trường nước muối ở 220C (Kỹ thuật Scangel/Gelcard trên máy tự động)</t>
  </si>
  <si>
    <t xml:space="preserve"> Xét nghiệm lựa chọn đơn vị máu phù hợp (i0 đơn vị máu trong 3 điều kiện 220C, 370C, kháng globulin người) bằng phương pháp Scangel/Gelcard</t>
  </si>
  <si>
    <t>Xét nghiệm PFA (Platelet Funtion Analyzer)  bằng Collagen/ADP trên máy tự động (Tên khác: PFA bằng Col/ADP))</t>
  </si>
  <si>
    <t>Xét nghiệm PFA (Platelet Funtion Analyzer) bằng  Collagen/Epinephrine trên máy tự động (Tên khác: PFA bằng Col/Epi)</t>
  </si>
  <si>
    <t>Xét nghiệm đột biến gen EGFR</t>
  </si>
  <si>
    <t>Xét nghiệm đột biến gen KRAS</t>
  </si>
  <si>
    <t>Xét nghiệm đột biến gen BRAF</t>
  </si>
  <si>
    <t>6</t>
  </si>
  <si>
    <t>Giá bao gồm CP trực tiếp và PC đặc thù áp dụng từ 01/8/2015-31/12/2016</t>
  </si>
  <si>
    <t xml:space="preserve">Sắc thuốc thang và đóng gói thuốc bằng máy (7 thang/1 lần sắc): </t>
  </si>
  <si>
    <t>Sàng lọc kháng thể bất thường (Kỹ thuật Scangel/Gelcard trên máy bán tự động)</t>
  </si>
  <si>
    <t xml:space="preserve"> Phản ứng hòa hợp trong môi trường nước muối ở 220C (Kỹ thuật Scangel/Gelcard trên máy bán tự động)</t>
  </si>
  <si>
    <t>chưa bao gồm máy cắt nối tự động và ghim khâu máy, kẹp khóa mạch máu, dao siêu âm</t>
  </si>
  <si>
    <t xml:space="preserve">chưa bao gồm máy cắt nối tự động và ghim khâu máy cắt nối, miếng cầm máu </t>
  </si>
  <si>
    <t xml:space="preserve">Bệnh viện hạng Đặc biệt </t>
  </si>
  <si>
    <t>Giá gồm chi phí trực tiếp và phụ cấp thường trựcáp dụng từ 01/8/2015-31/12/2016</t>
  </si>
  <si>
    <t>Giá bao gồm tiền lương, PC TT và chi phí trực tiếpáp dụng từ 01/01/2016</t>
  </si>
  <si>
    <t>3=1+2</t>
  </si>
  <si>
    <t>5=1+2+4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</si>
</sst>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_);_(* \(#,##0\);_(* &quot;-&quot;??_);_(@_)"/>
    <numFmt numFmtId="165" formatCode="#,##0;[Red]#,##0"/>
    <numFmt numFmtId="166" formatCode="#,##0.0;[Red]#,##0.0"/>
    <numFmt numFmtId="167" formatCode="_(* #,##0.0_);_(* \(#,##0.0\);_(* &quot;-&quot;??_);_(@_)"/>
  </numFmts>
  <fonts count="53" x14ac:knownFonts="1">
    <font>
      <sz val="10"/>
      <color theme="1"/>
      <name val="Arial"/>
      <family val="2"/>
    </font>
    <font>
      <sz val="10"/>
      <color indexed="8"/>
      <name val="Arial"/>
      <family val="2"/>
    </font>
    <font>
      <sz val="10"/>
      <name val="Times New Roman"/>
      <family val="1"/>
    </font>
    <font>
      <b/>
      <sz val="12"/>
      <name val="Times New Roman"/>
      <family val="1"/>
    </font>
    <font>
      <b/>
      <sz val="14"/>
      <name val="Times New Roman"/>
      <family val="1"/>
    </font>
    <font>
      <b/>
      <sz val="10"/>
      <name val="Times New Roman"/>
      <family val="1"/>
      <charset val="163"/>
    </font>
    <font>
      <b/>
      <sz val="10"/>
      <name val="Times New Roman"/>
      <family val="1"/>
    </font>
    <font>
      <sz val="12"/>
      <name val="Times New Roman"/>
      <family val="1"/>
    </font>
    <font>
      <i/>
      <sz val="12"/>
      <name val="Times New Roman"/>
      <family val="1"/>
    </font>
    <font>
      <b/>
      <sz val="12"/>
      <name val="Times New Roman"/>
      <family val="1"/>
      <charset val="163"/>
    </font>
    <font>
      <i/>
      <sz val="11"/>
      <name val="Times New Roman"/>
      <family val="1"/>
    </font>
    <font>
      <b/>
      <sz val="11"/>
      <name val="Times New Roman"/>
      <family val="1"/>
    </font>
    <font>
      <sz val="9"/>
      <name val="Times New Roman"/>
      <family val="1"/>
    </font>
    <font>
      <sz val="11"/>
      <name val="Times New Roman"/>
      <family val="1"/>
    </font>
    <font>
      <sz val="12"/>
      <name val="Times New Roman"/>
      <family val="1"/>
      <charset val="163"/>
    </font>
    <font>
      <sz val="10"/>
      <name val="Arial"/>
      <family val="2"/>
    </font>
    <font>
      <sz val="11"/>
      <color indexed="60"/>
      <name val="Times New Roman"/>
      <family val="1"/>
    </font>
    <font>
      <sz val="12"/>
      <color indexed="8"/>
      <name val="Times New Roman"/>
      <family val="1"/>
    </font>
    <font>
      <sz val="12"/>
      <name val=".VnTime"/>
      <family val="2"/>
    </font>
    <font>
      <sz val="11"/>
      <name val=".VnTime"/>
      <family val="2"/>
    </font>
    <font>
      <b/>
      <sz val="9"/>
      <color indexed="81"/>
      <name val="Tahoma"/>
      <family val="2"/>
    </font>
    <font>
      <sz val="9"/>
      <color indexed="81"/>
      <name val="Tahoma"/>
      <family val="2"/>
    </font>
    <font>
      <b/>
      <sz val="16"/>
      <name val="Times New Roman"/>
      <family val="1"/>
    </font>
    <font>
      <b/>
      <sz val="10"/>
      <color indexed="10"/>
      <name val="Times New Roman"/>
      <family val="1"/>
    </font>
    <font>
      <sz val="8"/>
      <name val="Times New Roman"/>
      <family val="1"/>
    </font>
    <font>
      <b/>
      <sz val="9"/>
      <name val="Times New Roman"/>
      <family val="1"/>
    </font>
    <font>
      <sz val="14"/>
      <name val="Times New Roman"/>
      <family val="1"/>
    </font>
    <font>
      <sz val="11"/>
      <color indexed="8"/>
      <name val="VNI-Times"/>
      <family val="2"/>
    </font>
    <font>
      <sz val="11"/>
      <color indexed="10"/>
      <name val="Times New Roman"/>
      <family val="1"/>
    </font>
    <font>
      <sz val="8"/>
      <name val="Arial"/>
      <family val="2"/>
    </font>
    <font>
      <b/>
      <sz val="12"/>
      <color indexed="10"/>
      <name val="Times New Roman"/>
      <family val="1"/>
    </font>
    <font>
      <sz val="12"/>
      <color indexed="10"/>
      <name val="Times New Roman"/>
      <family val="1"/>
    </font>
    <font>
      <b/>
      <u/>
      <sz val="12"/>
      <name val="Times New Roman"/>
      <family val="1"/>
    </font>
    <font>
      <b/>
      <sz val="8"/>
      <name val="Times New Roman"/>
      <family val="1"/>
    </font>
    <font>
      <sz val="10"/>
      <color theme="1"/>
      <name val="Arial"/>
      <family val="2"/>
    </font>
    <font>
      <sz val="11"/>
      <color theme="1"/>
      <name val="VNI-Times"/>
      <family val="2"/>
    </font>
    <font>
      <sz val="12"/>
      <color rgb="FFFF0000"/>
      <name val="Times New Roman"/>
      <family val="1"/>
    </font>
    <font>
      <b/>
      <sz val="12"/>
      <color theme="0"/>
      <name val="Times New Roman"/>
      <family val="1"/>
      <charset val="163"/>
    </font>
    <font>
      <sz val="12"/>
      <color theme="0"/>
      <name val="Times New Roman"/>
      <family val="1"/>
    </font>
    <font>
      <b/>
      <sz val="12"/>
      <color theme="0"/>
      <name val="Times New Roman"/>
      <family val="1"/>
    </font>
    <font>
      <sz val="11"/>
      <color theme="0"/>
      <name val="Times New Roman"/>
      <family val="1"/>
    </font>
    <font>
      <sz val="10"/>
      <color theme="0"/>
      <name val="Arial"/>
      <family val="2"/>
    </font>
    <font>
      <b/>
      <sz val="14"/>
      <color indexed="10"/>
      <name val="Times New Roman"/>
      <family val="1"/>
    </font>
    <font>
      <sz val="14"/>
      <color indexed="10"/>
      <name val="Times New Roman"/>
      <family val="1"/>
    </font>
    <font>
      <sz val="11"/>
      <color indexed="9"/>
      <name val="Times New Roman"/>
      <family val="1"/>
    </font>
    <font>
      <sz val="12"/>
      <color indexed="9"/>
      <name val="Times New Roman"/>
      <family val="1"/>
    </font>
    <font>
      <sz val="11"/>
      <color indexed="8"/>
      <name val="Calibri"/>
      <family val="2"/>
    </font>
    <font>
      <sz val="12"/>
      <color theme="1"/>
      <name val="Times New Roman"/>
      <family val="1"/>
    </font>
    <font>
      <b/>
      <sz val="12"/>
      <color theme="1"/>
      <name val="Times New Roman"/>
      <family val="1"/>
    </font>
    <font>
      <b/>
      <sz val="12"/>
      <color rgb="FFFF0000"/>
      <name val="Times New Roman"/>
      <family val="1"/>
    </font>
    <font>
      <vertAlign val="superscript"/>
      <sz val="12"/>
      <color indexed="8"/>
      <name val="Times New Roman"/>
      <family val="1"/>
    </font>
    <font>
      <vertAlign val="subscript"/>
      <sz val="12"/>
      <color indexed="8"/>
      <name val="Times New Roman"/>
      <family val="1"/>
    </font>
    <font>
      <b/>
      <sz val="12"/>
      <color indexed="8"/>
      <name val="Times New Roman"/>
      <family val="1"/>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s>
  <cellStyleXfs count="8">
    <xf numFmtId="0" fontId="0" fillId="0" borderId="0"/>
    <xf numFmtId="43" fontId="34" fillId="0" borderId="0" applyFont="0" applyFill="0" applyBorder="0" applyAlignment="0" applyProtection="0"/>
    <xf numFmtId="0" fontId="35" fillId="0" borderId="0"/>
    <xf numFmtId="0" fontId="15" fillId="0" borderId="0"/>
    <xf numFmtId="0" fontId="14" fillId="0" borderId="0"/>
    <xf numFmtId="9" fontId="1" fillId="0" borderId="0" applyFont="0" applyFill="0" applyBorder="0" applyAlignment="0" applyProtection="0"/>
    <xf numFmtId="9" fontId="27" fillId="0" borderId="0" applyFont="0" applyFill="0" applyBorder="0" applyAlignment="0" applyProtection="0"/>
    <xf numFmtId="43" fontId="46" fillId="0" borderId="0" applyFont="0" applyFill="0" applyBorder="0" applyAlignment="0" applyProtection="0"/>
  </cellStyleXfs>
  <cellXfs count="358">
    <xf numFmtId="0" fontId="0" fillId="0" borderId="0" xfId="0"/>
    <xf numFmtId="0" fontId="7" fillId="0" borderId="0" xfId="0" applyFont="1" applyFill="1" applyBorder="1" applyAlignment="1">
      <alignment vertical="center"/>
    </xf>
    <xf numFmtId="0" fontId="7" fillId="0" borderId="0" xfId="0" applyFont="1" applyFill="1" applyAlignment="1">
      <alignment horizontal="center" vertical="center"/>
    </xf>
    <xf numFmtId="0" fontId="7" fillId="0" borderId="0" xfId="0" applyFont="1" applyFill="1" applyAlignment="1">
      <alignment vertical="center"/>
    </xf>
    <xf numFmtId="0" fontId="8" fillId="0" borderId="0" xfId="0" applyFont="1" applyFill="1" applyAlignment="1">
      <alignment vertical="center"/>
    </xf>
    <xf numFmtId="0" fontId="7" fillId="0" borderId="1" xfId="0" applyFont="1" applyFill="1" applyBorder="1" applyAlignment="1">
      <alignment horizontal="center" vertical="center"/>
    </xf>
    <xf numFmtId="3" fontId="7" fillId="0" borderId="1" xfId="0" applyNumberFormat="1" applyFont="1" applyFill="1" applyBorder="1" applyAlignment="1">
      <alignment vertical="center"/>
    </xf>
    <xf numFmtId="9" fontId="7" fillId="0" borderId="1" xfId="5" applyFont="1" applyFill="1" applyBorder="1" applyAlignment="1">
      <alignment vertical="center" wrapText="1"/>
    </xf>
    <xf numFmtId="0" fontId="7" fillId="0" borderId="1" xfId="0" applyFont="1" applyFill="1" applyBorder="1" applyAlignment="1">
      <alignment horizontal="left" vertical="center" wrapText="1"/>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lignment vertical="center" wrapText="1"/>
    </xf>
    <xf numFmtId="0" fontId="7" fillId="2" borderId="1" xfId="0" applyFont="1" applyFill="1" applyBorder="1" applyAlignment="1">
      <alignment horizontal="center" vertical="center"/>
    </xf>
    <xf numFmtId="3" fontId="7" fillId="2" borderId="1" xfId="0" applyNumberFormat="1" applyFont="1" applyFill="1" applyBorder="1" applyAlignment="1">
      <alignment vertical="center"/>
    </xf>
    <xf numFmtId="0" fontId="3" fillId="0" borderId="1" xfId="0" applyFont="1" applyFill="1" applyBorder="1" applyAlignment="1">
      <alignment horizontal="left" vertical="center"/>
    </xf>
    <xf numFmtId="0" fontId="7" fillId="0" borderId="0" xfId="0" applyFont="1" applyFill="1" applyAlignment="1">
      <alignment horizontal="left" vertical="center"/>
    </xf>
    <xf numFmtId="0" fontId="7" fillId="0" borderId="1" xfId="0" applyFont="1" applyFill="1" applyBorder="1" applyAlignment="1">
      <alignment horizontal="left" vertical="center"/>
    </xf>
    <xf numFmtId="0" fontId="3" fillId="0" borderId="1" xfId="0" applyFont="1" applyFill="1" applyBorder="1" applyAlignment="1">
      <alignment horizontal="center" vertical="center"/>
    </xf>
    <xf numFmtId="9" fontId="3" fillId="0" borderId="2" xfId="5" applyFont="1" applyFill="1" applyBorder="1" applyAlignment="1">
      <alignment vertical="center"/>
    </xf>
    <xf numFmtId="0" fontId="18" fillId="0" borderId="1" xfId="0" applyFont="1" applyFill="1" applyBorder="1" applyAlignment="1">
      <alignment horizontal="left" vertical="center"/>
    </xf>
    <xf numFmtId="0" fontId="7" fillId="0" borderId="1" xfId="0" applyFont="1" applyFill="1" applyBorder="1" applyAlignment="1">
      <alignment vertical="center" wrapText="1"/>
    </xf>
    <xf numFmtId="0" fontId="7" fillId="0" borderId="3" xfId="0" applyFont="1" applyFill="1" applyBorder="1" applyAlignment="1">
      <alignment horizontal="center" vertical="center"/>
    </xf>
    <xf numFmtId="0" fontId="18" fillId="0" borderId="3" xfId="0" applyFont="1" applyFill="1" applyBorder="1" applyAlignment="1">
      <alignment horizontal="left" vertical="center"/>
    </xf>
    <xf numFmtId="0" fontId="7" fillId="0" borderId="3" xfId="0" applyFont="1" applyFill="1" applyBorder="1" applyAlignment="1">
      <alignment horizontal="justify" vertical="center" wrapText="1"/>
    </xf>
    <xf numFmtId="3" fontId="7" fillId="0" borderId="3" xfId="0" applyNumberFormat="1" applyFont="1" applyFill="1" applyBorder="1" applyAlignment="1">
      <alignment vertical="center"/>
    </xf>
    <xf numFmtId="3" fontId="7" fillId="0" borderId="3" xfId="4" applyNumberFormat="1" applyFont="1" applyFill="1" applyBorder="1" applyAlignment="1">
      <alignment horizontal="right" vertical="center"/>
    </xf>
    <xf numFmtId="3" fontId="19" fillId="0" borderId="3" xfId="0" applyNumberFormat="1" applyFont="1" applyFill="1" applyBorder="1" applyAlignment="1">
      <alignment horizontal="justify" vertical="center"/>
    </xf>
    <xf numFmtId="0" fontId="9" fillId="0" borderId="0" xfId="0" applyFont="1" applyFill="1" applyAlignment="1">
      <alignment vertical="center"/>
    </xf>
    <xf numFmtId="0" fontId="13" fillId="0" borderId="0" xfId="0" applyFont="1" applyFill="1" applyAlignment="1">
      <alignment vertical="center"/>
    </xf>
    <xf numFmtId="0" fontId="7" fillId="0" borderId="1" xfId="0" applyFont="1" applyFill="1" applyBorder="1" applyAlignment="1">
      <alignment vertical="center"/>
    </xf>
    <xf numFmtId="0" fontId="3"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7" fillId="2" borderId="1" xfId="0" applyFont="1" applyFill="1" applyBorder="1" applyAlignment="1">
      <alignment horizontal="justify" vertical="center" wrapText="1"/>
    </xf>
    <xf numFmtId="3" fontId="7" fillId="0" borderId="1" xfId="4" applyNumberFormat="1" applyFont="1" applyFill="1" applyBorder="1" applyAlignment="1">
      <alignment horizontal="right" vertical="center"/>
    </xf>
    <xf numFmtId="3" fontId="7" fillId="0" borderId="2" xfId="0" applyNumberFormat="1" applyFont="1" applyFill="1" applyBorder="1" applyAlignment="1">
      <alignment vertical="center"/>
    </xf>
    <xf numFmtId="9" fontId="3" fillId="0" borderId="1" xfId="5" applyFont="1" applyFill="1" applyBorder="1" applyAlignment="1">
      <alignment vertical="center"/>
    </xf>
    <xf numFmtId="3" fontId="13" fillId="0" borderId="1" xfId="0" applyNumberFormat="1" applyFont="1" applyFill="1" applyBorder="1" applyAlignment="1">
      <alignment horizontal="justify" vertical="center"/>
    </xf>
    <xf numFmtId="0" fontId="3" fillId="2" borderId="0" xfId="0" applyFont="1" applyFill="1" applyAlignment="1">
      <alignment horizontal="left"/>
    </xf>
    <xf numFmtId="0" fontId="7" fillId="2" borderId="1" xfId="0" applyFont="1" applyFill="1" applyBorder="1" applyAlignment="1">
      <alignment horizontal="justify" vertical="center"/>
    </xf>
    <xf numFmtId="0" fontId="7" fillId="2" borderId="1" xfId="0" applyFont="1" applyFill="1" applyBorder="1" applyAlignment="1">
      <alignment vertical="center"/>
    </xf>
    <xf numFmtId="0" fontId="3" fillId="2" borderId="1" xfId="0" applyFont="1" applyFill="1" applyBorder="1" applyAlignment="1">
      <alignment horizontal="justify" vertical="center" wrapText="1"/>
    </xf>
    <xf numFmtId="3" fontId="7" fillId="2" borderId="1" xfId="0" applyNumberFormat="1" applyFont="1" applyFill="1" applyBorder="1" applyAlignment="1">
      <alignment horizontal="justify" vertical="center" wrapText="1"/>
    </xf>
    <xf numFmtId="0" fontId="3" fillId="0" borderId="1" xfId="0" applyFont="1" applyFill="1" applyBorder="1" applyAlignment="1">
      <alignment horizontal="justify" vertical="center"/>
    </xf>
    <xf numFmtId="3" fontId="13" fillId="0" borderId="1" xfId="0" applyNumberFormat="1" applyFont="1" applyFill="1" applyBorder="1" applyAlignment="1">
      <alignment vertical="center"/>
    </xf>
    <xf numFmtId="3" fontId="7" fillId="0" borderId="1" xfId="0" applyNumberFormat="1" applyFont="1" applyFill="1" applyBorder="1" applyAlignment="1">
      <alignment horizontal="justify" vertical="center" wrapText="1"/>
    </xf>
    <xf numFmtId="3" fontId="13" fillId="0" borderId="1" xfId="0" applyNumberFormat="1" applyFont="1" applyFill="1" applyBorder="1" applyAlignment="1">
      <alignment horizontal="justify" vertical="center" wrapText="1"/>
    </xf>
    <xf numFmtId="0" fontId="7" fillId="0" borderId="1" xfId="0" applyFont="1" applyFill="1" applyBorder="1" applyAlignment="1">
      <alignment horizontal="justify" vertical="center"/>
    </xf>
    <xf numFmtId="0" fontId="3" fillId="0" borderId="1" xfId="0" applyFont="1" applyFill="1" applyBorder="1" applyAlignment="1">
      <alignment horizontal="justify" vertical="center" wrapText="1"/>
    </xf>
    <xf numFmtId="0" fontId="13" fillId="0" borderId="1" xfId="0" applyFont="1" applyFill="1" applyBorder="1" applyAlignment="1">
      <alignment horizontal="justify" vertical="center"/>
    </xf>
    <xf numFmtId="0" fontId="13" fillId="0" borderId="1" xfId="0" applyFont="1" applyFill="1" applyBorder="1" applyAlignment="1">
      <alignment horizontal="justify" vertical="center" wrapText="1"/>
    </xf>
    <xf numFmtId="3" fontId="3" fillId="0" borderId="1" xfId="0" applyNumberFormat="1" applyFont="1" applyFill="1" applyBorder="1" applyAlignment="1">
      <alignment horizontal="justify" vertical="center" wrapText="1"/>
    </xf>
    <xf numFmtId="9" fontId="13" fillId="0" borderId="1" xfId="5" applyFont="1" applyFill="1" applyBorder="1" applyAlignment="1">
      <alignment horizontal="justify" vertical="center" wrapText="1"/>
    </xf>
    <xf numFmtId="0" fontId="7" fillId="0" borderId="1" xfId="3" applyFont="1" applyFill="1" applyBorder="1" applyAlignment="1">
      <alignment horizontal="justify" vertical="center" wrapText="1"/>
    </xf>
    <xf numFmtId="0" fontId="11" fillId="0" borderId="1" xfId="0" applyFont="1" applyFill="1" applyBorder="1" applyAlignment="1">
      <alignment horizontal="justify" vertical="center"/>
    </xf>
    <xf numFmtId="0" fontId="8" fillId="0" borderId="1" xfId="0" applyFont="1" applyFill="1" applyBorder="1" applyAlignment="1">
      <alignment horizontal="justify" vertical="center" wrapText="1"/>
    </xf>
    <xf numFmtId="3" fontId="16" fillId="0" borderId="1" xfId="0" applyNumberFormat="1" applyFont="1" applyFill="1" applyBorder="1" applyAlignment="1">
      <alignment horizontal="justify" vertical="center" wrapText="1"/>
    </xf>
    <xf numFmtId="0" fontId="3" fillId="2" borderId="1" xfId="0" applyFont="1" applyFill="1" applyBorder="1" applyAlignment="1">
      <alignment horizontal="center" vertical="center"/>
    </xf>
    <xf numFmtId="0" fontId="13" fillId="2" borderId="1" xfId="0" applyFont="1" applyFill="1" applyBorder="1" applyAlignment="1">
      <alignment horizontal="justify" vertical="center"/>
    </xf>
    <xf numFmtId="1" fontId="7" fillId="0" borderId="1" xfId="0" applyNumberFormat="1" applyFont="1" applyFill="1" applyBorder="1" applyAlignment="1">
      <alignment horizontal="justify" vertical="center" wrapText="1"/>
    </xf>
    <xf numFmtId="1" fontId="13" fillId="0" borderId="1" xfId="0" applyNumberFormat="1" applyFont="1" applyFill="1" applyBorder="1" applyAlignment="1">
      <alignment horizontal="justify" vertical="center" wrapText="1"/>
    </xf>
    <xf numFmtId="3" fontId="7" fillId="0" borderId="1" xfId="0" applyNumberFormat="1" applyFont="1" applyFill="1" applyBorder="1" applyAlignment="1">
      <alignment horizontal="left" vertical="center" wrapText="1"/>
    </xf>
    <xf numFmtId="3" fontId="7" fillId="0" borderId="1" xfId="0" applyNumberFormat="1" applyFont="1" applyFill="1" applyBorder="1" applyAlignment="1">
      <alignment horizontal="justify" vertical="center"/>
    </xf>
    <xf numFmtId="0" fontId="7" fillId="0" borderId="1" xfId="0" applyNumberFormat="1" applyFont="1" applyFill="1" applyBorder="1" applyAlignment="1">
      <alignment horizontal="justify" vertical="center" wrapText="1"/>
    </xf>
    <xf numFmtId="3" fontId="19" fillId="0" borderId="1" xfId="0" applyNumberFormat="1" applyFont="1" applyFill="1" applyBorder="1" applyAlignment="1">
      <alignment horizontal="justify" vertical="center"/>
    </xf>
    <xf numFmtId="0" fontId="7" fillId="0" borderId="8" xfId="0" applyFont="1" applyFill="1" applyBorder="1" applyAlignment="1">
      <alignment horizontal="left" vertical="center"/>
    </xf>
    <xf numFmtId="0" fontId="0" fillId="0" borderId="0" xfId="0" applyFill="1"/>
    <xf numFmtId="0" fontId="11" fillId="0" borderId="9" xfId="0" applyFont="1" applyFill="1" applyBorder="1" applyAlignment="1">
      <alignment horizontal="center" vertical="center"/>
    </xf>
    <xf numFmtId="0" fontId="2" fillId="0" borderId="0" xfId="0" applyFont="1" applyFill="1" applyBorder="1" applyAlignment="1"/>
    <xf numFmtId="0" fontId="5" fillId="0" borderId="0" xfId="0" applyFont="1" applyFill="1" applyBorder="1" applyAlignment="1"/>
    <xf numFmtId="0" fontId="6" fillId="0" borderId="0" xfId="0" applyFont="1" applyFill="1" applyBorder="1" applyAlignment="1">
      <alignment horizontal="center"/>
    </xf>
    <xf numFmtId="0" fontId="3" fillId="0" borderId="2" xfId="0" applyFont="1" applyFill="1" applyBorder="1" applyAlignment="1">
      <alignment horizontal="center" vertical="center"/>
    </xf>
    <xf numFmtId="0" fontId="3" fillId="0" borderId="2" xfId="0" applyFont="1" applyFill="1" applyBorder="1" applyAlignment="1">
      <alignment horizontal="justify" vertical="center"/>
    </xf>
    <xf numFmtId="0" fontId="7" fillId="0" borderId="2" xfId="0" applyFont="1" applyFill="1" applyBorder="1" applyAlignment="1">
      <alignment vertical="center"/>
    </xf>
    <xf numFmtId="3" fontId="13" fillId="0" borderId="2" xfId="0" applyNumberFormat="1" applyFont="1" applyFill="1" applyBorder="1" applyAlignment="1">
      <alignment vertical="center"/>
    </xf>
    <xf numFmtId="0" fontId="12" fillId="0" borderId="0" xfId="0" applyFont="1" applyFill="1" applyBorder="1" applyAlignment="1">
      <alignment horizontal="center" vertical="center"/>
    </xf>
    <xf numFmtId="0" fontId="12" fillId="0" borderId="9" xfId="0" applyFont="1" applyFill="1" applyBorder="1" applyAlignment="1">
      <alignment horizontal="center" vertical="center"/>
    </xf>
    <xf numFmtId="0" fontId="25" fillId="0" borderId="9" xfId="0" applyFont="1" applyFill="1" applyBorder="1" applyAlignment="1">
      <alignment horizontal="center" vertical="center" wrapText="1"/>
    </xf>
    <xf numFmtId="3" fontId="12" fillId="0" borderId="9" xfId="0" applyNumberFormat="1" applyFont="1" applyFill="1" applyBorder="1" applyAlignment="1">
      <alignment horizontal="center" vertical="center"/>
    </xf>
    <xf numFmtId="0" fontId="12" fillId="0" borderId="9" xfId="0" applyFont="1" applyFill="1" applyBorder="1" applyAlignment="1">
      <alignment horizontal="center" vertical="center" wrapText="1"/>
    </xf>
    <xf numFmtId="3" fontId="28" fillId="0" borderId="1" xfId="0" applyNumberFormat="1" applyFont="1" applyFill="1" applyBorder="1" applyAlignment="1">
      <alignment horizontal="justify" vertical="center" wrapText="1"/>
    </xf>
    <xf numFmtId="3" fontId="31" fillId="0" borderId="1" xfId="0" applyNumberFormat="1" applyFont="1" applyFill="1" applyBorder="1" applyAlignment="1">
      <alignment vertical="center"/>
    </xf>
    <xf numFmtId="3" fontId="32" fillId="0" borderId="2" xfId="0" applyNumberFormat="1" applyFont="1" applyFill="1" applyBorder="1" applyAlignment="1">
      <alignment vertical="center"/>
    </xf>
    <xf numFmtId="3" fontId="3" fillId="0" borderId="1" xfId="0" applyNumberFormat="1" applyFont="1" applyFill="1" applyBorder="1" applyAlignment="1">
      <alignment vertical="center"/>
    </xf>
    <xf numFmtId="3" fontId="3" fillId="0" borderId="2" xfId="0" applyNumberFormat="1" applyFont="1" applyFill="1" applyBorder="1" applyAlignment="1">
      <alignment vertical="center"/>
    </xf>
    <xf numFmtId="0" fontId="3" fillId="0" borderId="0" xfId="0" applyFont="1" applyFill="1" applyAlignment="1">
      <alignment vertical="center"/>
    </xf>
    <xf numFmtId="3" fontId="3" fillId="0" borderId="3" xfId="0" applyNumberFormat="1" applyFont="1" applyFill="1" applyBorder="1" applyAlignment="1">
      <alignment vertical="center"/>
    </xf>
    <xf numFmtId="3" fontId="7" fillId="0" borderId="0" xfId="0" applyNumberFormat="1" applyFont="1" applyFill="1" applyBorder="1" applyAlignment="1">
      <alignment horizontal="center" vertical="center"/>
    </xf>
    <xf numFmtId="3" fontId="7" fillId="0" borderId="0" xfId="0" applyNumberFormat="1" applyFont="1" applyFill="1" applyBorder="1" applyAlignment="1">
      <alignment vertical="center"/>
    </xf>
    <xf numFmtId="3" fontId="7" fillId="0" borderId="0" xfId="0" applyNumberFormat="1" applyFont="1" applyFill="1" applyBorder="1" applyAlignment="1">
      <alignment horizontal="left" vertical="center"/>
    </xf>
    <xf numFmtId="3" fontId="9" fillId="0" borderId="0" xfId="0" applyNumberFormat="1" applyFont="1" applyFill="1" applyBorder="1" applyAlignment="1">
      <alignment vertical="center"/>
    </xf>
    <xf numFmtId="3" fontId="10" fillId="0" borderId="0" xfId="0" applyNumberFormat="1" applyFont="1" applyFill="1" applyBorder="1" applyAlignment="1">
      <alignment vertical="center"/>
    </xf>
    <xf numFmtId="4" fontId="7" fillId="0" borderId="1" xfId="0" applyNumberFormat="1" applyFont="1" applyFill="1" applyBorder="1" applyAlignment="1">
      <alignment vertical="center"/>
    </xf>
    <xf numFmtId="3" fontId="37" fillId="0" borderId="0" xfId="0" applyNumberFormat="1" applyFont="1" applyFill="1" applyBorder="1" applyAlignment="1">
      <alignment vertical="center"/>
    </xf>
    <xf numFmtId="3" fontId="38" fillId="0" borderId="1" xfId="0" applyNumberFormat="1" applyFont="1" applyFill="1" applyBorder="1" applyAlignment="1">
      <alignment vertical="center"/>
    </xf>
    <xf numFmtId="0" fontId="3" fillId="0" borderId="0" xfId="0" applyFont="1" applyFill="1" applyAlignment="1">
      <alignment horizontal="left"/>
    </xf>
    <xf numFmtId="0" fontId="3" fillId="0" borderId="0" xfId="0" applyFont="1" applyFill="1" applyBorder="1" applyAlignment="1">
      <alignment horizontal="left"/>
    </xf>
    <xf numFmtId="0" fontId="4" fillId="0" borderId="0" xfId="0" applyFont="1" applyFill="1" applyBorder="1" applyAlignment="1">
      <alignment horizontal="left"/>
    </xf>
    <xf numFmtId="0" fontId="2" fillId="0" borderId="0" xfId="0" applyFont="1" applyFill="1" applyBorder="1" applyAlignment="1">
      <alignment horizontal="left"/>
    </xf>
    <xf numFmtId="0" fontId="6" fillId="0" borderId="0" xfId="0" applyFont="1" applyFill="1" applyBorder="1" applyAlignment="1"/>
    <xf numFmtId="0" fontId="6" fillId="0" borderId="0" xfId="0" applyFont="1" applyFill="1" applyAlignment="1">
      <alignment horizontal="center"/>
    </xf>
    <xf numFmtId="0" fontId="3" fillId="0" borderId="0" xfId="0" applyFont="1" applyFill="1" applyBorder="1" applyAlignment="1">
      <alignment horizontal="center" vertical="center"/>
    </xf>
    <xf numFmtId="3" fontId="8" fillId="0" borderId="0" xfId="0" applyNumberFormat="1" applyFont="1" applyFill="1" applyBorder="1" applyAlignment="1">
      <alignment horizontal="center" vertical="center"/>
    </xf>
    <xf numFmtId="0" fontId="0" fillId="0" borderId="0" xfId="0" applyFill="1" applyBorder="1"/>
    <xf numFmtId="3" fontId="39" fillId="0" borderId="1" xfId="0" applyNumberFormat="1" applyFont="1" applyFill="1" applyBorder="1" applyAlignment="1">
      <alignment vertical="center"/>
    </xf>
    <xf numFmtId="3" fontId="38" fillId="0" borderId="1" xfId="4" applyNumberFormat="1" applyFont="1" applyFill="1" applyBorder="1" applyAlignment="1">
      <alignment horizontal="right" vertical="center"/>
    </xf>
    <xf numFmtId="3" fontId="40" fillId="0" borderId="1" xfId="0" applyNumberFormat="1" applyFont="1" applyFill="1" applyBorder="1" applyAlignment="1">
      <alignment horizontal="justify" vertical="center"/>
    </xf>
    <xf numFmtId="0" fontId="41" fillId="0" borderId="0" xfId="0" applyFont="1" applyFill="1"/>
    <xf numFmtId="0" fontId="36" fillId="0" borderId="1" xfId="0" applyFont="1" applyFill="1" applyBorder="1" applyAlignment="1">
      <alignment horizontal="justify" vertical="center" wrapText="1"/>
    </xf>
    <xf numFmtId="0" fontId="15" fillId="0" borderId="0" xfId="0" applyFont="1" applyFill="1"/>
    <xf numFmtId="0" fontId="0" fillId="0" borderId="1" xfId="0" applyFill="1" applyBorder="1"/>
    <xf numFmtId="3" fontId="39" fillId="0" borderId="0" xfId="0" applyNumberFormat="1" applyFont="1" applyFill="1" applyBorder="1" applyAlignment="1">
      <alignment vertical="center"/>
    </xf>
    <xf numFmtId="3" fontId="25" fillId="0" borderId="9"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3" fillId="0" borderId="9" xfId="0" applyFont="1" applyFill="1" applyBorder="1" applyAlignment="1">
      <alignment horizontal="center" vertical="center" wrapText="1"/>
    </xf>
    <xf numFmtId="0" fontId="7" fillId="0" borderId="0" xfId="0" applyFont="1" applyFill="1" applyBorder="1" applyAlignment="1">
      <alignment horizontal="center" vertical="center"/>
    </xf>
    <xf numFmtId="0" fontId="3" fillId="0" borderId="9" xfId="0" applyFont="1" applyFill="1" applyBorder="1" applyAlignment="1">
      <alignment horizontal="center" vertical="center"/>
    </xf>
    <xf numFmtId="0" fontId="11" fillId="0" borderId="9" xfId="0" applyFont="1" applyFill="1" applyBorder="1" applyAlignment="1">
      <alignment horizontal="center" vertical="center" wrapText="1"/>
    </xf>
    <xf numFmtId="0" fontId="4" fillId="2" borderId="0" xfId="0" applyFont="1" applyFill="1" applyAlignment="1">
      <alignment horizontal="center"/>
    </xf>
    <xf numFmtId="0" fontId="2" fillId="2" borderId="0" xfId="0" applyFont="1" applyFill="1" applyAlignment="1"/>
    <xf numFmtId="0" fontId="6" fillId="2" borderId="0" xfId="0" applyFont="1" applyFill="1" applyAlignment="1"/>
    <xf numFmtId="0" fontId="4" fillId="2" borderId="0" xfId="0" applyFont="1" applyFill="1" applyAlignment="1">
      <alignment horizontal="center" wrapText="1"/>
    </xf>
    <xf numFmtId="0" fontId="3" fillId="2" borderId="0" xfId="0" applyFont="1" applyFill="1" applyAlignment="1"/>
    <xf numFmtId="0" fontId="8" fillId="2" borderId="0" xfId="0" applyFont="1" applyFill="1" applyAlignment="1"/>
    <xf numFmtId="0" fontId="8" fillId="2" borderId="0" xfId="0" applyFont="1" applyFill="1" applyAlignment="1">
      <alignment horizontal="center"/>
    </xf>
    <xf numFmtId="0" fontId="22" fillId="2" borderId="0" xfId="0" applyFont="1" applyFill="1" applyAlignment="1">
      <alignment wrapText="1"/>
    </xf>
    <xf numFmtId="9" fontId="23" fillId="2" borderId="0" xfId="5" applyFont="1" applyFill="1" applyBorder="1" applyAlignment="1">
      <alignment horizontal="center" vertical="center" wrapText="1"/>
    </xf>
    <xf numFmtId="0" fontId="22" fillId="2" borderId="0" xfId="0" applyFont="1" applyFill="1" applyBorder="1" applyAlignment="1">
      <alignment wrapText="1"/>
    </xf>
    <xf numFmtId="0" fontId="8" fillId="2" borderId="0" xfId="0" applyFont="1" applyFill="1" applyBorder="1" applyAlignment="1">
      <alignment horizontal="center"/>
    </xf>
    <xf numFmtId="0" fontId="3" fillId="2" borderId="4" xfId="0" applyFont="1" applyFill="1" applyBorder="1" applyAlignment="1">
      <alignment horizontal="center"/>
    </xf>
    <xf numFmtId="3" fontId="3" fillId="2" borderId="12"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3" fontId="3" fillId="2" borderId="10" xfId="0" applyNumberFormat="1" applyFont="1" applyFill="1" applyBorder="1" applyAlignment="1">
      <alignment horizontal="center" vertical="center" wrapText="1"/>
    </xf>
    <xf numFmtId="0" fontId="2" fillId="2" borderId="0" xfId="0" applyFont="1" applyFill="1" applyAlignment="1">
      <alignment vertical="center"/>
    </xf>
    <xf numFmtId="0" fontId="24" fillId="2" borderId="6" xfId="0" applyFont="1" applyFill="1" applyBorder="1" applyAlignment="1">
      <alignment horizontal="center" vertical="center"/>
    </xf>
    <xf numFmtId="3" fontId="24" fillId="2" borderId="6" xfId="0" applyNumberFormat="1" applyFont="1" applyFill="1" applyBorder="1" applyAlignment="1">
      <alignment horizontal="center" vertical="center"/>
    </xf>
    <xf numFmtId="0" fontId="24" fillId="2" borderId="0" xfId="0" applyFont="1" applyFill="1" applyAlignment="1">
      <alignment vertical="center"/>
    </xf>
    <xf numFmtId="0" fontId="12" fillId="2" borderId="8" xfId="0" applyFont="1" applyFill="1" applyBorder="1" applyAlignment="1">
      <alignment horizontal="center"/>
    </xf>
    <xf numFmtId="0" fontId="11" fillId="2" borderId="8" xfId="0" applyFont="1" applyFill="1" applyBorder="1" applyAlignment="1">
      <alignment horizontal="justify"/>
    </xf>
    <xf numFmtId="3" fontId="7" fillId="2" borderId="8" xfId="0" applyNumberFormat="1" applyFont="1" applyFill="1" applyBorder="1" applyAlignment="1">
      <alignment horizontal="right"/>
    </xf>
    <xf numFmtId="3" fontId="26" fillId="2" borderId="1" xfId="0" applyNumberFormat="1" applyFont="1" applyFill="1" applyBorder="1" applyAlignment="1">
      <alignment vertical="center"/>
    </xf>
    <xf numFmtId="3" fontId="4" fillId="2" borderId="1" xfId="0" applyNumberFormat="1" applyFont="1" applyFill="1" applyBorder="1" applyAlignment="1">
      <alignment vertical="center"/>
    </xf>
    <xf numFmtId="3" fontId="7" fillId="2" borderId="8" xfId="0" applyNumberFormat="1" applyFont="1" applyFill="1" applyBorder="1" applyAlignment="1"/>
    <xf numFmtId="0" fontId="25" fillId="2" borderId="1" xfId="0" applyFont="1" applyFill="1" applyBorder="1" applyAlignment="1">
      <alignment horizontal="center" vertical="center"/>
    </xf>
    <xf numFmtId="3" fontId="7" fillId="2" borderId="1" xfId="0" applyNumberFormat="1" applyFont="1" applyFill="1" applyBorder="1" applyAlignment="1">
      <alignment horizontal="right" vertical="center"/>
    </xf>
    <xf numFmtId="3" fontId="13" fillId="2" borderId="11" xfId="0" applyNumberFormat="1" applyFont="1" applyFill="1" applyBorder="1" applyAlignment="1">
      <alignment horizontal="left" vertical="center" wrapText="1"/>
    </xf>
    <xf numFmtId="3" fontId="31" fillId="2" borderId="7" xfId="0" applyNumberFormat="1" applyFont="1" applyFill="1" applyBorder="1" applyAlignment="1">
      <alignment vertical="center" wrapText="1"/>
    </xf>
    <xf numFmtId="0" fontId="12" fillId="2" borderId="1" xfId="0" applyFont="1" applyFill="1" applyBorder="1" applyAlignment="1">
      <alignment horizontal="center" vertical="center"/>
    </xf>
    <xf numFmtId="0" fontId="11" fillId="2" borderId="1" xfId="0" applyFont="1" applyFill="1" applyBorder="1" applyAlignment="1">
      <alignment horizontal="justify" vertical="center" wrapText="1"/>
    </xf>
    <xf numFmtId="3" fontId="24" fillId="2" borderId="1" xfId="0" applyNumberFormat="1" applyFont="1" applyFill="1" applyBorder="1" applyAlignment="1">
      <alignment horizontal="center" wrapText="1"/>
    </xf>
    <xf numFmtId="3" fontId="26" fillId="2" borderId="7" xfId="0" applyNumberFormat="1" applyFont="1" applyFill="1" applyBorder="1" applyAlignment="1">
      <alignment vertical="center"/>
    </xf>
    <xf numFmtId="3" fontId="7" fillId="2" borderId="7" xfId="0" applyNumberFormat="1" applyFont="1" applyFill="1" applyBorder="1" applyAlignment="1">
      <alignment vertical="center" wrapText="1"/>
    </xf>
    <xf numFmtId="0" fontId="26" fillId="2" borderId="1" xfId="0" applyFont="1" applyFill="1" applyBorder="1" applyAlignment="1">
      <alignment horizontal="right" vertical="center"/>
    </xf>
    <xf numFmtId="0" fontId="26" fillId="2" borderId="11" xfId="0" applyFont="1" applyFill="1" applyBorder="1" applyAlignment="1">
      <alignment horizontal="right" vertical="center"/>
    </xf>
    <xf numFmtId="16" fontId="7" fillId="2" borderId="1" xfId="0" quotePrefix="1" applyNumberFormat="1" applyFont="1" applyFill="1" applyBorder="1" applyAlignment="1">
      <alignment horizontal="center" vertical="center"/>
    </xf>
    <xf numFmtId="0" fontId="7" fillId="2" borderId="1" xfId="0" quotePrefix="1" applyFont="1" applyFill="1" applyBorder="1" applyAlignment="1">
      <alignment horizontal="center" vertical="center"/>
    </xf>
    <xf numFmtId="3" fontId="42" fillId="2" borderId="1" xfId="0" applyNumberFormat="1" applyFont="1" applyFill="1" applyBorder="1" applyAlignment="1">
      <alignment vertical="center"/>
    </xf>
    <xf numFmtId="3" fontId="43" fillId="2" borderId="1" xfId="0" applyNumberFormat="1" applyFont="1" applyFill="1" applyBorder="1" applyAlignment="1">
      <alignment vertical="center"/>
    </xf>
    <xf numFmtId="3" fontId="7" fillId="2" borderId="1" xfId="0" applyNumberFormat="1" applyFont="1" applyFill="1" applyBorder="1" applyAlignment="1"/>
    <xf numFmtId="0" fontId="3" fillId="2" borderId="7" xfId="0" applyFont="1" applyFill="1" applyBorder="1" applyAlignment="1">
      <alignment horizontal="center" vertical="center"/>
    </xf>
    <xf numFmtId="0" fontId="25" fillId="2" borderId="7" xfId="0" applyFont="1" applyFill="1" applyBorder="1" applyAlignment="1">
      <alignment horizontal="center" vertical="center"/>
    </xf>
    <xf numFmtId="0" fontId="3" fillId="2" borderId="7" xfId="0" applyFont="1" applyFill="1" applyBorder="1" applyAlignment="1">
      <alignment horizontal="justify" vertical="center" wrapText="1"/>
    </xf>
    <xf numFmtId="3" fontId="7" fillId="2" borderId="7" xfId="0" applyNumberFormat="1" applyFont="1" applyFill="1" applyBorder="1" applyAlignment="1">
      <alignment vertical="center"/>
    </xf>
    <xf numFmtId="3" fontId="4" fillId="2" borderId="7" xfId="0" applyNumberFormat="1" applyFont="1" applyFill="1" applyBorder="1" applyAlignment="1">
      <alignment vertical="center"/>
    </xf>
    <xf numFmtId="3" fontId="7" fillId="2" borderId="7" xfId="0" applyNumberFormat="1" applyFont="1" applyFill="1" applyBorder="1" applyAlignment="1">
      <alignment horizontal="justify" vertical="center" wrapText="1"/>
    </xf>
    <xf numFmtId="0" fontId="25" fillId="2" borderId="3" xfId="0" applyFont="1" applyFill="1" applyBorder="1" applyAlignment="1">
      <alignment horizontal="center"/>
    </xf>
    <xf numFmtId="0" fontId="7" fillId="2" borderId="3" xfId="0" quotePrefix="1" applyFont="1" applyFill="1" applyBorder="1" applyAlignment="1">
      <alignment horizontal="justify" wrapText="1"/>
    </xf>
    <xf numFmtId="3" fontId="7" fillId="2" borderId="3" xfId="0" applyNumberFormat="1" applyFont="1" applyFill="1" applyBorder="1" applyAlignment="1"/>
    <xf numFmtId="3" fontId="26" fillId="2" borderId="3" xfId="0" applyNumberFormat="1" applyFont="1" applyFill="1" applyBorder="1" applyAlignment="1"/>
    <xf numFmtId="3" fontId="4" fillId="2" borderId="3" xfId="0" applyNumberFormat="1" applyFont="1" applyFill="1" applyBorder="1" applyAlignment="1"/>
    <xf numFmtId="3" fontId="7" fillId="2" borderId="3" xfId="0" applyNumberFormat="1" applyFont="1" applyFill="1" applyBorder="1" applyAlignment="1">
      <alignment horizontal="center" vertical="top" wrapText="1"/>
    </xf>
    <xf numFmtId="0" fontId="7" fillId="2" borderId="0" xfId="0" applyFont="1" applyFill="1" applyAlignment="1"/>
    <xf numFmtId="3" fontId="13" fillId="2" borderId="0" xfId="0" applyNumberFormat="1" applyFont="1" applyFill="1" applyAlignment="1"/>
    <xf numFmtId="0" fontId="13" fillId="2" borderId="0" xfId="0" applyFont="1" applyFill="1" applyAlignment="1"/>
    <xf numFmtId="3" fontId="44" fillId="2" borderId="0" xfId="0" applyNumberFormat="1" applyFont="1" applyFill="1" applyAlignment="1"/>
    <xf numFmtId="0" fontId="44" fillId="2" borderId="0" xfId="0" applyFont="1" applyFill="1" applyAlignment="1"/>
    <xf numFmtId="0" fontId="45" fillId="2" borderId="0" xfId="0" applyFont="1" applyFill="1" applyAlignment="1"/>
    <xf numFmtId="3" fontId="45" fillId="2" borderId="0" xfId="0" applyNumberFormat="1" applyFont="1" applyFill="1" applyAlignment="1"/>
    <xf numFmtId="0" fontId="2" fillId="2" borderId="0" xfId="0" applyFont="1" applyFill="1" applyAlignment="1">
      <alignment horizontal="center" vertical="top"/>
    </xf>
    <xf numFmtId="0" fontId="2" fillId="2" borderId="0" xfId="0" applyFont="1" applyFill="1" applyAlignment="1">
      <alignment horizontal="center"/>
    </xf>
    <xf numFmtId="0" fontId="7" fillId="2" borderId="0" xfId="0" quotePrefix="1" applyFont="1" applyFill="1" applyAlignment="1">
      <alignment wrapText="1"/>
    </xf>
    <xf numFmtId="0" fontId="7" fillId="2" borderId="0" xfId="0" applyFont="1" applyFill="1" applyAlignment="1">
      <alignment wrapText="1"/>
    </xf>
    <xf numFmtId="0" fontId="3" fillId="0" borderId="2" xfId="0" applyFont="1" applyFill="1" applyBorder="1" applyAlignment="1">
      <alignment horizontal="left" vertical="center"/>
    </xf>
    <xf numFmtId="0" fontId="8" fillId="0" borderId="1" xfId="0" applyFont="1" applyFill="1" applyBorder="1" applyAlignment="1">
      <alignment horizontal="left" vertical="center"/>
    </xf>
    <xf numFmtId="0" fontId="15" fillId="0" borderId="1" xfId="0" applyFont="1" applyFill="1" applyBorder="1"/>
    <xf numFmtId="0" fontId="7" fillId="0" borderId="1" xfId="0" applyFont="1" applyFill="1" applyBorder="1" applyAlignment="1">
      <alignment horizontal="left"/>
    </xf>
    <xf numFmtId="0" fontId="15" fillId="0" borderId="1" xfId="0" applyFont="1" applyFill="1" applyBorder="1" applyAlignment="1">
      <alignment horizontal="left"/>
    </xf>
    <xf numFmtId="0" fontId="7" fillId="0" borderId="3" xfId="0" applyFont="1" applyFill="1" applyBorder="1" applyAlignment="1">
      <alignment horizontal="left" vertical="center"/>
    </xf>
    <xf numFmtId="0" fontId="7" fillId="0" borderId="0" xfId="0" applyFont="1" applyFill="1" applyBorder="1" applyAlignment="1">
      <alignment horizontal="right" vertical="center"/>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164" fontId="3" fillId="0" borderId="0" xfId="1" applyNumberFormat="1"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164" fontId="3" fillId="0" borderId="15" xfId="1" applyNumberFormat="1" applyFont="1" applyFill="1" applyBorder="1" applyAlignment="1">
      <alignment horizontal="center" vertical="center" wrapText="1"/>
    </xf>
    <xf numFmtId="0" fontId="3" fillId="0" borderId="15" xfId="0" applyFont="1" applyFill="1" applyBorder="1" applyAlignment="1">
      <alignment horizontal="center" vertical="center" wrapText="1"/>
    </xf>
    <xf numFmtId="3" fontId="3" fillId="0" borderId="9" xfId="0" applyNumberFormat="1" applyFont="1" applyFill="1" applyBorder="1" applyAlignment="1">
      <alignment horizontal="center" vertical="center" wrapText="1"/>
    </xf>
    <xf numFmtId="0" fontId="3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8" xfId="0" applyFont="1" applyFill="1" applyBorder="1" applyAlignment="1">
      <alignment horizontal="left" vertical="center"/>
    </xf>
    <xf numFmtId="0" fontId="3" fillId="0" borderId="8" xfId="0" applyFont="1" applyFill="1" applyBorder="1" applyAlignment="1">
      <alignment horizontal="center" vertical="center" wrapText="1"/>
    </xf>
    <xf numFmtId="164" fontId="3" fillId="0" borderId="8" xfId="1" applyNumberFormat="1" applyFont="1" applyFill="1" applyBorder="1" applyAlignment="1">
      <alignment horizontal="center" vertical="center"/>
    </xf>
    <xf numFmtId="164" fontId="3" fillId="0" borderId="1" xfId="1" applyNumberFormat="1" applyFont="1" applyFill="1" applyBorder="1" applyAlignment="1">
      <alignment vertical="center"/>
    </xf>
    <xf numFmtId="0" fontId="3" fillId="0" borderId="1" xfId="0" applyFont="1" applyFill="1" applyBorder="1" applyAlignment="1">
      <alignment vertical="center" wrapText="1"/>
    </xf>
    <xf numFmtId="1" fontId="17"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xf>
    <xf numFmtId="164" fontId="7" fillId="0" borderId="1" xfId="1" applyNumberFormat="1" applyFont="1" applyFill="1" applyBorder="1" applyAlignment="1">
      <alignment vertical="center" wrapText="1"/>
    </xf>
    <xf numFmtId="0" fontId="17" fillId="0" borderId="0" xfId="0" applyFont="1" applyFill="1" applyAlignment="1">
      <alignment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1" xfId="0" quotePrefix="1" applyFont="1" applyFill="1" applyBorder="1" applyAlignment="1">
      <alignment horizontal="center" vertical="center" wrapText="1"/>
    </xf>
    <xf numFmtId="0" fontId="31" fillId="0" borderId="1" xfId="0" applyFont="1" applyFill="1" applyBorder="1" applyAlignment="1">
      <alignment horizontal="left" vertical="center" wrapText="1"/>
    </xf>
    <xf numFmtId="0" fontId="7" fillId="0" borderId="1" xfId="0" quotePrefix="1" applyFont="1" applyFill="1" applyBorder="1" applyAlignment="1">
      <alignment horizontal="left" vertical="center" wrapText="1"/>
    </xf>
    <xf numFmtId="0" fontId="7" fillId="0" borderId="1" xfId="0" quotePrefix="1" applyFont="1" applyFill="1" applyBorder="1" applyAlignment="1">
      <alignment horizontal="justify" vertical="center" wrapText="1"/>
    </xf>
    <xf numFmtId="0" fontId="7" fillId="0" borderId="0" xfId="2" applyFont="1" applyFill="1" applyAlignment="1">
      <alignment vertical="center"/>
    </xf>
    <xf numFmtId="0" fontId="30" fillId="0" borderId="1" xfId="0" applyFont="1" applyFill="1" applyBorder="1" applyAlignment="1">
      <alignment horizontal="left" vertical="center" wrapText="1"/>
    </xf>
    <xf numFmtId="3" fontId="36" fillId="0" borderId="1" xfId="0" applyNumberFormat="1" applyFont="1" applyFill="1" applyBorder="1" applyAlignment="1">
      <alignment vertical="center"/>
    </xf>
    <xf numFmtId="0" fontId="36" fillId="0" borderId="1" xfId="0" applyFont="1" applyFill="1" applyBorder="1" applyAlignment="1">
      <alignment vertical="center" wrapText="1"/>
    </xf>
    <xf numFmtId="164" fontId="49" fillId="0" borderId="1" xfId="1" applyNumberFormat="1" applyFont="1" applyFill="1" applyBorder="1" applyAlignment="1">
      <alignment vertical="center"/>
    </xf>
    <xf numFmtId="0" fontId="36" fillId="0" borderId="0" xfId="0" applyFont="1" applyFill="1" applyAlignment="1">
      <alignment vertical="center"/>
    </xf>
    <xf numFmtId="165" fontId="17" fillId="0" borderId="1" xfId="0" applyNumberFormat="1" applyFont="1" applyFill="1" applyBorder="1" applyAlignment="1">
      <alignment horizontal="left" vertical="center" wrapText="1"/>
    </xf>
    <xf numFmtId="165" fontId="17" fillId="0" borderId="1" xfId="0" applyNumberFormat="1" applyFont="1" applyFill="1" applyBorder="1" applyAlignment="1">
      <alignment horizontal="center" vertical="center" wrapText="1"/>
    </xf>
    <xf numFmtId="165" fontId="47" fillId="0" borderId="1" xfId="0" applyNumberFormat="1" applyFont="1" applyFill="1" applyBorder="1" applyAlignment="1">
      <alignment vertical="center"/>
    </xf>
    <xf numFmtId="165" fontId="47" fillId="0" borderId="1" xfId="0" applyNumberFormat="1" applyFont="1" applyFill="1" applyBorder="1" applyAlignment="1">
      <alignment horizontal="center" vertical="center"/>
    </xf>
    <xf numFmtId="165" fontId="47" fillId="0" borderId="1" xfId="0" applyNumberFormat="1" applyFont="1" applyFill="1" applyBorder="1" applyAlignment="1">
      <alignment vertical="center" wrapText="1"/>
    </xf>
    <xf numFmtId="165" fontId="47" fillId="0" borderId="1" xfId="1" applyNumberFormat="1" applyFont="1" applyFill="1" applyBorder="1" applyAlignment="1">
      <alignment vertical="center"/>
    </xf>
    <xf numFmtId="165" fontId="47" fillId="0" borderId="0" xfId="0" applyNumberFormat="1" applyFont="1" applyFill="1" applyAlignment="1">
      <alignment vertical="center"/>
    </xf>
    <xf numFmtId="165" fontId="31" fillId="0" borderId="1" xfId="0" applyNumberFormat="1" applyFont="1" applyFill="1" applyBorder="1" applyAlignment="1">
      <alignment horizontal="left" vertical="center" wrapText="1"/>
    </xf>
    <xf numFmtId="165" fontId="31" fillId="0" borderId="1" xfId="0" applyNumberFormat="1" applyFont="1" applyFill="1" applyBorder="1" applyAlignment="1">
      <alignment horizontal="center" vertical="center" wrapText="1"/>
    </xf>
    <xf numFmtId="165" fontId="31" fillId="0" borderId="1" xfId="0" applyNumberFormat="1" applyFont="1" applyFill="1" applyBorder="1" applyAlignment="1">
      <alignment vertical="center"/>
    </xf>
    <xf numFmtId="165" fontId="31" fillId="0" borderId="1" xfId="0" applyNumberFormat="1" applyFont="1" applyFill="1" applyBorder="1" applyAlignment="1">
      <alignment horizontal="center" vertical="center"/>
    </xf>
    <xf numFmtId="165" fontId="31" fillId="0" borderId="1" xfId="0" applyNumberFormat="1" applyFont="1" applyFill="1" applyBorder="1" applyAlignment="1">
      <alignment vertical="center" wrapText="1"/>
    </xf>
    <xf numFmtId="165" fontId="31" fillId="0" borderId="1" xfId="1" applyNumberFormat="1" applyFont="1" applyFill="1" applyBorder="1" applyAlignment="1">
      <alignment vertical="center"/>
    </xf>
    <xf numFmtId="165" fontId="31" fillId="0" borderId="1" xfId="0" applyNumberFormat="1" applyFont="1" applyFill="1" applyBorder="1" applyAlignment="1">
      <alignment horizontal="right" vertical="center" wrapText="1"/>
    </xf>
    <xf numFmtId="165" fontId="31" fillId="0" borderId="0" xfId="0" applyNumberFormat="1" applyFont="1" applyFill="1" applyAlignment="1">
      <alignment vertical="center"/>
    </xf>
    <xf numFmtId="165" fontId="7" fillId="0" borderId="1" xfId="0" applyNumberFormat="1" applyFont="1" applyFill="1" applyBorder="1" applyAlignment="1">
      <alignment horizontal="left" vertical="center" wrapText="1"/>
    </xf>
    <xf numFmtId="165" fontId="7" fillId="0" borderId="1" xfId="0" applyNumberFormat="1" applyFont="1" applyFill="1" applyBorder="1" applyAlignment="1">
      <alignment horizontal="center" vertical="center" wrapText="1"/>
    </xf>
    <xf numFmtId="165" fontId="7" fillId="0" borderId="1" xfId="0" applyNumberFormat="1" applyFont="1" applyFill="1" applyBorder="1" applyAlignment="1">
      <alignment vertical="center" wrapText="1"/>
    </xf>
    <xf numFmtId="165" fontId="7" fillId="0" borderId="1" xfId="1" applyNumberFormat="1" applyFont="1" applyFill="1" applyBorder="1" applyAlignment="1">
      <alignment vertical="center" wrapText="1"/>
    </xf>
    <xf numFmtId="165" fontId="7" fillId="0" borderId="0" xfId="0" applyNumberFormat="1" applyFont="1" applyFill="1" applyAlignment="1">
      <alignment vertical="center" wrapText="1"/>
    </xf>
    <xf numFmtId="165" fontId="31" fillId="0" borderId="1" xfId="0" applyNumberFormat="1" applyFont="1" applyFill="1" applyBorder="1" applyAlignment="1">
      <alignment horizontal="right" vertical="center"/>
    </xf>
    <xf numFmtId="165" fontId="7" fillId="0" borderId="1" xfId="0" applyNumberFormat="1" applyFont="1" applyFill="1" applyBorder="1" applyAlignment="1">
      <alignment vertical="center"/>
    </xf>
    <xf numFmtId="165" fontId="7" fillId="0" borderId="1" xfId="0" applyNumberFormat="1" applyFont="1" applyFill="1" applyBorder="1" applyAlignment="1">
      <alignment horizontal="center" vertical="center"/>
    </xf>
    <xf numFmtId="165" fontId="7" fillId="0" borderId="1" xfId="1" applyNumberFormat="1" applyFont="1" applyFill="1" applyBorder="1" applyAlignment="1">
      <alignment vertical="center"/>
    </xf>
    <xf numFmtId="165" fontId="7" fillId="0" borderId="0" xfId="0" applyNumberFormat="1" applyFont="1" applyFill="1" applyAlignment="1">
      <alignment vertical="center"/>
    </xf>
    <xf numFmtId="164" fontId="7" fillId="0" borderId="1" xfId="0" applyNumberFormat="1" applyFont="1" applyFill="1" applyBorder="1" applyAlignment="1">
      <alignment vertical="center"/>
    </xf>
    <xf numFmtId="0" fontId="3" fillId="0" borderId="1" xfId="0" quotePrefix="1" applyFont="1" applyFill="1" applyBorder="1" applyAlignment="1">
      <alignment horizontal="left" vertical="center" wrapText="1"/>
    </xf>
    <xf numFmtId="2" fontId="17" fillId="0" borderId="1" xfId="0" applyNumberFormat="1" applyFont="1" applyFill="1" applyBorder="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164" fontId="3" fillId="0" borderId="0" xfId="1" applyNumberFormat="1" applyFont="1" applyFill="1" applyAlignment="1">
      <alignment vertical="center"/>
    </xf>
    <xf numFmtId="0" fontId="7" fillId="0" borderId="9" xfId="0" applyFont="1" applyFill="1" applyBorder="1" applyAlignment="1">
      <alignment horizontal="center" vertical="center"/>
    </xf>
    <xf numFmtId="9" fontId="3" fillId="0" borderId="9" xfId="5" applyFont="1" applyFill="1" applyBorder="1" applyAlignment="1">
      <alignment horizontal="center" vertical="center" wrapText="1"/>
    </xf>
    <xf numFmtId="164" fontId="3" fillId="0" borderId="9" xfId="1"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vertical="center" wrapText="1"/>
    </xf>
    <xf numFmtId="164" fontId="3" fillId="0" borderId="2" xfId="1" applyNumberFormat="1" applyFont="1" applyFill="1" applyBorder="1" applyAlignment="1">
      <alignment vertical="center"/>
    </xf>
    <xf numFmtId="0" fontId="7" fillId="0" borderId="3" xfId="0" applyFont="1" applyFill="1" applyBorder="1" applyAlignment="1">
      <alignment horizontal="left" vertical="center" wrapText="1"/>
    </xf>
    <xf numFmtId="0" fontId="7" fillId="0" borderId="3" xfId="0" applyFont="1" applyFill="1" applyBorder="1" applyAlignment="1">
      <alignment vertical="center" wrapText="1"/>
    </xf>
    <xf numFmtId="164" fontId="3" fillId="0" borderId="3" xfId="1" applyNumberFormat="1" applyFont="1" applyFill="1" applyBorder="1" applyAlignment="1">
      <alignment vertical="center"/>
    </xf>
    <xf numFmtId="0" fontId="7" fillId="0" borderId="1" xfId="2" applyFont="1" applyFill="1" applyBorder="1" applyAlignment="1">
      <alignment horizontal="center" vertical="center"/>
    </xf>
    <xf numFmtId="0" fontId="17"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7" fillId="0" borderId="1" xfId="2" applyFont="1" applyFill="1" applyBorder="1" applyAlignment="1">
      <alignment vertical="center" wrapText="1"/>
    </xf>
    <xf numFmtId="0" fontId="52" fillId="0" borderId="1" xfId="0" applyFont="1" applyFill="1" applyBorder="1" applyAlignment="1">
      <alignment vertical="center" wrapText="1"/>
    </xf>
    <xf numFmtId="164" fontId="7" fillId="0" borderId="0" xfId="1" applyNumberFormat="1" applyFont="1" applyFill="1" applyBorder="1" applyAlignment="1">
      <alignment horizontal="justify" vertical="center"/>
    </xf>
    <xf numFmtId="164" fontId="7" fillId="0" borderId="8" xfId="1" applyNumberFormat="1" applyFont="1" applyFill="1" applyBorder="1" applyAlignment="1">
      <alignment horizontal="justify" vertical="center"/>
    </xf>
    <xf numFmtId="164" fontId="7" fillId="0" borderId="1" xfId="1" applyNumberFormat="1" applyFont="1" applyFill="1" applyBorder="1" applyAlignment="1">
      <alignment horizontal="justify" vertical="center" wrapText="1"/>
    </xf>
    <xf numFmtId="165" fontId="47" fillId="0" borderId="1" xfId="0" applyNumberFormat="1" applyFont="1" applyFill="1" applyBorder="1" applyAlignment="1">
      <alignment horizontal="justify" vertical="center"/>
    </xf>
    <xf numFmtId="165" fontId="31" fillId="0" borderId="1" xfId="0" applyNumberFormat="1" applyFont="1" applyFill="1" applyBorder="1" applyAlignment="1">
      <alignment horizontal="justify" vertical="center"/>
    </xf>
    <xf numFmtId="165" fontId="7" fillId="0" borderId="1" xfId="0" applyNumberFormat="1" applyFont="1" applyFill="1" applyBorder="1" applyAlignment="1">
      <alignment horizontal="justify" vertical="center" wrapText="1"/>
    </xf>
    <xf numFmtId="165" fontId="7" fillId="0" borderId="1" xfId="0" applyNumberFormat="1" applyFont="1" applyFill="1" applyBorder="1" applyAlignment="1">
      <alignment horizontal="justify" vertical="center"/>
    </xf>
    <xf numFmtId="164" fontId="7" fillId="0" borderId="3" xfId="1" applyNumberFormat="1" applyFont="1" applyFill="1" applyBorder="1" applyAlignment="1">
      <alignment horizontal="justify" vertical="center" wrapText="1"/>
    </xf>
    <xf numFmtId="164" fontId="7" fillId="0" borderId="2" xfId="1" applyNumberFormat="1" applyFont="1" applyFill="1" applyBorder="1" applyAlignment="1">
      <alignment horizontal="justify" vertical="center" wrapText="1"/>
    </xf>
    <xf numFmtId="164" fontId="7" fillId="0" borderId="0" xfId="1" applyNumberFormat="1" applyFont="1" applyFill="1" applyAlignment="1">
      <alignment horizontal="justify" vertical="center"/>
    </xf>
    <xf numFmtId="164" fontId="8" fillId="0" borderId="0" xfId="1" applyNumberFormat="1" applyFont="1" applyFill="1" applyBorder="1" applyAlignment="1">
      <alignment horizontal="justify" vertical="center" wrapText="1"/>
    </xf>
    <xf numFmtId="0" fontId="24" fillId="0" borderId="0" xfId="0" applyFont="1" applyFill="1" applyAlignment="1">
      <alignment horizontal="center" vertical="center"/>
    </xf>
    <xf numFmtId="0" fontId="24" fillId="0" borderId="6" xfId="0" applyFont="1" applyFill="1" applyBorder="1" applyAlignment="1">
      <alignment horizontal="center" vertical="center" wrapText="1"/>
    </xf>
    <xf numFmtId="164" fontId="24" fillId="0" borderId="6" xfId="1" applyNumberFormat="1" applyFont="1" applyFill="1" applyBorder="1" applyAlignment="1">
      <alignment horizontal="center" vertical="center"/>
    </xf>
    <xf numFmtId="0" fontId="24" fillId="0" borderId="6" xfId="0" applyFont="1" applyFill="1" applyBorder="1" applyAlignment="1">
      <alignment horizontal="center" vertical="center"/>
    </xf>
    <xf numFmtId="164" fontId="24" fillId="0" borderId="6" xfId="1" quotePrefix="1" applyNumberFormat="1"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Border="1" applyAlignment="1">
      <alignment vertical="center"/>
    </xf>
    <xf numFmtId="4" fontId="3" fillId="0" borderId="0" xfId="0" applyNumberFormat="1" applyFont="1" applyFill="1" applyBorder="1" applyAlignment="1">
      <alignment vertical="center"/>
    </xf>
    <xf numFmtId="0" fontId="3" fillId="0" borderId="0" xfId="0" applyFont="1" applyFill="1" applyAlignment="1">
      <alignment horizontal="center" vertical="center"/>
    </xf>
    <xf numFmtId="0" fontId="3" fillId="0" borderId="0" xfId="0" applyFont="1" applyFill="1" applyBorder="1" applyAlignment="1">
      <alignment horizontal="right" vertical="center" wrapText="1"/>
    </xf>
    <xf numFmtId="0" fontId="3" fillId="0" borderId="8" xfId="0" applyFont="1" applyFill="1" applyBorder="1" applyAlignment="1">
      <alignment horizontal="right" vertical="center"/>
    </xf>
    <xf numFmtId="3" fontId="7" fillId="0" borderId="1" xfId="0" applyNumberFormat="1" applyFont="1" applyFill="1" applyBorder="1" applyAlignment="1">
      <alignment horizontal="right" vertical="center"/>
    </xf>
    <xf numFmtId="3" fontId="3" fillId="0" borderId="1" xfId="0" applyNumberFormat="1" applyFont="1" applyFill="1" applyBorder="1" applyAlignment="1">
      <alignment horizontal="right" vertical="center"/>
    </xf>
    <xf numFmtId="0" fontId="17" fillId="0" borderId="1" xfId="0" applyFont="1" applyFill="1" applyBorder="1" applyAlignment="1">
      <alignment horizontal="left" vertical="center" wrapText="1"/>
    </xf>
    <xf numFmtId="164" fontId="47" fillId="0" borderId="1" xfId="7" applyNumberFormat="1" applyFont="1" applyFill="1" applyBorder="1" applyAlignment="1">
      <alignment vertical="center"/>
    </xf>
    <xf numFmtId="3" fontId="47" fillId="0" borderId="1" xfId="0" applyNumberFormat="1" applyFont="1" applyFill="1" applyBorder="1" applyAlignment="1">
      <alignment horizontal="right" vertical="center" wrapText="1"/>
    </xf>
    <xf numFmtId="164" fontId="47" fillId="0" borderId="1" xfId="7" applyNumberFormat="1" applyFont="1" applyFill="1" applyBorder="1" applyAlignment="1">
      <alignment vertical="center" wrapText="1"/>
    </xf>
    <xf numFmtId="3" fontId="47" fillId="0" borderId="1" xfId="0" applyNumberFormat="1" applyFont="1" applyFill="1" applyBorder="1" applyAlignment="1">
      <alignment vertical="center" wrapText="1"/>
    </xf>
    <xf numFmtId="3" fontId="3" fillId="0" borderId="1" xfId="2" applyNumberFormat="1" applyFont="1" applyFill="1" applyBorder="1" applyAlignment="1">
      <alignment horizontal="justify" vertical="center"/>
    </xf>
    <xf numFmtId="3" fontId="47" fillId="0" borderId="1" xfId="0" applyNumberFormat="1" applyFont="1" applyFill="1" applyBorder="1" applyAlignment="1">
      <alignment horizontal="right" vertical="center"/>
    </xf>
    <xf numFmtId="4" fontId="7" fillId="0" borderId="1" xfId="0" applyNumberFormat="1" applyFont="1" applyFill="1" applyBorder="1" applyAlignment="1">
      <alignment horizontal="center" vertical="center" wrapText="1"/>
    </xf>
    <xf numFmtId="0" fontId="47" fillId="0" borderId="1" xfId="0" applyFont="1" applyFill="1" applyBorder="1" applyAlignment="1">
      <alignment vertical="center" wrapText="1"/>
    </xf>
    <xf numFmtId="0" fontId="47" fillId="0" borderId="1" xfId="0" applyFont="1" applyFill="1" applyBorder="1" applyAlignment="1">
      <alignment horizontal="justify" vertical="center" wrapText="1"/>
    </xf>
    <xf numFmtId="0" fontId="48" fillId="0" borderId="1" xfId="0" applyFont="1" applyFill="1" applyBorder="1" applyAlignment="1">
      <alignment vertical="center" wrapText="1"/>
    </xf>
    <xf numFmtId="0" fontId="48" fillId="0" borderId="1" xfId="0" applyFont="1" applyFill="1" applyBorder="1" applyAlignment="1">
      <alignment horizontal="justify" vertical="center" wrapText="1"/>
    </xf>
    <xf numFmtId="165" fontId="3" fillId="0" borderId="1" xfId="0" applyNumberFormat="1" applyFont="1" applyFill="1" applyBorder="1" applyAlignment="1">
      <alignment horizontal="left" vertical="center"/>
    </xf>
    <xf numFmtId="165" fontId="3" fillId="0" borderId="1" xfId="0" applyNumberFormat="1" applyFont="1" applyFill="1" applyBorder="1" applyAlignment="1">
      <alignment horizontal="center" vertical="center"/>
    </xf>
    <xf numFmtId="165" fontId="47" fillId="0" borderId="1" xfId="1" applyNumberFormat="1" applyFont="1" applyFill="1" applyBorder="1" applyAlignment="1">
      <alignment horizontal="right" vertical="center"/>
    </xf>
    <xf numFmtId="165" fontId="47" fillId="0" borderId="1" xfId="0" applyNumberFormat="1" applyFont="1" applyFill="1" applyBorder="1" applyAlignment="1">
      <alignment horizontal="right" vertical="center" wrapText="1"/>
    </xf>
    <xf numFmtId="165" fontId="7" fillId="0" borderId="1" xfId="0" applyNumberFormat="1" applyFont="1" applyFill="1" applyBorder="1" applyAlignment="1">
      <alignment horizontal="right" vertical="center"/>
    </xf>
    <xf numFmtId="165" fontId="47" fillId="0" borderId="1" xfId="0" applyNumberFormat="1" applyFont="1" applyFill="1" applyBorder="1" applyAlignment="1">
      <alignment horizontal="right" vertical="center"/>
    </xf>
    <xf numFmtId="165" fontId="47" fillId="0" borderId="1" xfId="0" applyNumberFormat="1" applyFont="1" applyFill="1" applyBorder="1" applyAlignment="1">
      <alignment horizontal="justify" vertical="center" wrapText="1"/>
    </xf>
    <xf numFmtId="165" fontId="47" fillId="0" borderId="1" xfId="0" applyNumberFormat="1" applyFont="1" applyFill="1" applyBorder="1" applyAlignment="1">
      <alignment horizontal="center" vertical="center" wrapText="1"/>
    </xf>
    <xf numFmtId="166" fontId="31" fillId="0" borderId="1" xfId="0" applyNumberFormat="1" applyFont="1" applyFill="1" applyBorder="1" applyAlignment="1">
      <alignment horizontal="center" vertical="center"/>
    </xf>
    <xf numFmtId="165" fontId="7" fillId="0" borderId="1" xfId="0" applyNumberFormat="1" applyFont="1" applyFill="1" applyBorder="1" applyAlignment="1">
      <alignment horizontal="right" vertical="center" wrapText="1"/>
    </xf>
    <xf numFmtId="165" fontId="3" fillId="0" borderId="1" xfId="0" applyNumberFormat="1" applyFont="1" applyFill="1" applyBorder="1" applyAlignment="1">
      <alignment horizontal="left" vertical="center" wrapText="1"/>
    </xf>
    <xf numFmtId="165" fontId="3" fillId="0" borderId="1" xfId="0" applyNumberFormat="1"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167" fontId="31" fillId="0" borderId="1" xfId="1" applyNumberFormat="1" applyFont="1" applyFill="1" applyBorder="1" applyAlignment="1">
      <alignment vertical="center"/>
    </xf>
    <xf numFmtId="165" fontId="7" fillId="0" borderId="1" xfId="0" applyNumberFormat="1" applyFont="1" applyFill="1" applyBorder="1" applyAlignment="1">
      <alignment horizontal="left" vertical="center"/>
    </xf>
    <xf numFmtId="165" fontId="7" fillId="0" borderId="1" xfId="1" applyNumberFormat="1" applyFont="1" applyFill="1" applyBorder="1" applyAlignment="1">
      <alignment horizontal="right" vertical="center"/>
    </xf>
    <xf numFmtId="2" fontId="7" fillId="0" borderId="1" xfId="0" applyNumberFormat="1" applyFont="1" applyFill="1" applyBorder="1" applyAlignment="1">
      <alignment horizontal="left" vertical="center" wrapText="1"/>
    </xf>
    <xf numFmtId="1" fontId="7" fillId="0" borderId="1"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3" fontId="7" fillId="0" borderId="3" xfId="0" applyNumberFormat="1" applyFont="1" applyFill="1" applyBorder="1" applyAlignment="1">
      <alignment horizontal="right" vertical="center"/>
    </xf>
    <xf numFmtId="3" fontId="3" fillId="0" borderId="3" xfId="0" applyNumberFormat="1" applyFont="1" applyFill="1" applyBorder="1" applyAlignment="1">
      <alignment horizontal="right" vertical="center"/>
    </xf>
    <xf numFmtId="3" fontId="7" fillId="0" borderId="2" xfId="0" applyNumberFormat="1" applyFont="1" applyFill="1" applyBorder="1" applyAlignment="1">
      <alignment horizontal="right" vertical="center"/>
    </xf>
    <xf numFmtId="3" fontId="3" fillId="0" borderId="2" xfId="0" applyNumberFormat="1" applyFont="1" applyFill="1" applyBorder="1" applyAlignment="1">
      <alignment horizontal="right" vertical="center"/>
    </xf>
    <xf numFmtId="0" fontId="7" fillId="0" borderId="0" xfId="0" applyFont="1" applyFill="1" applyAlignment="1">
      <alignment horizontal="right" vertical="center"/>
    </xf>
    <xf numFmtId="0" fontId="3" fillId="0" borderId="0" xfId="0" applyFont="1" applyFill="1" applyBorder="1" applyAlignment="1">
      <alignment horizontal="right" vertical="center"/>
    </xf>
    <xf numFmtId="165" fontId="3" fillId="0" borderId="1" xfId="0" applyNumberFormat="1" applyFont="1" applyFill="1" applyBorder="1" applyAlignment="1">
      <alignment horizontal="right" vertical="center"/>
    </xf>
    <xf numFmtId="0" fontId="3" fillId="0" borderId="0" xfId="0" applyFont="1" applyFill="1" applyAlignment="1">
      <alignment horizontal="right" vertical="center"/>
    </xf>
    <xf numFmtId="0" fontId="7" fillId="2" borderId="0" xfId="0" applyFont="1" applyFill="1" applyAlignment="1">
      <alignment vertical="center" wrapText="1"/>
    </xf>
    <xf numFmtId="3" fontId="6" fillId="2" borderId="10" xfId="0" applyNumberFormat="1" applyFont="1" applyFill="1" applyBorder="1" applyAlignment="1">
      <alignment horizontal="center" vertical="center" wrapText="1"/>
    </xf>
    <xf numFmtId="0" fontId="6" fillId="2" borderId="0" xfId="0" applyFont="1" applyFill="1" applyAlignment="1">
      <alignment horizontal="right"/>
    </xf>
    <xf numFmtId="0" fontId="3" fillId="2" borderId="0" xfId="0" applyFont="1" applyFill="1" applyAlignment="1">
      <alignment horizontal="center"/>
    </xf>
    <xf numFmtId="0" fontId="8" fillId="2" borderId="0" xfId="0" applyFont="1" applyFill="1" applyAlignment="1">
      <alignment horizontal="center"/>
    </xf>
    <xf numFmtId="0" fontId="8" fillId="2" borderId="15" xfId="0" applyFont="1" applyFill="1" applyBorder="1" applyAlignment="1">
      <alignment horizontal="center" wrapText="1"/>
    </xf>
    <xf numFmtId="0" fontId="3" fillId="2" borderId="1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9" fontId="3" fillId="2" borderId="9" xfId="5" applyFont="1" applyFill="1" applyBorder="1" applyAlignment="1">
      <alignment horizontal="center" vertical="center"/>
    </xf>
    <xf numFmtId="3" fontId="3" fillId="2" borderId="13" xfId="0" applyNumberFormat="1" applyFont="1" applyFill="1" applyBorder="1" applyAlignment="1">
      <alignment horizontal="center" vertical="center" wrapText="1"/>
    </xf>
    <xf numFmtId="3" fontId="3" fillId="2" borderId="12" xfId="0" applyNumberFormat="1" applyFont="1" applyFill="1" applyBorder="1" applyAlignment="1">
      <alignment horizontal="center" vertical="center" wrapText="1"/>
    </xf>
    <xf numFmtId="3" fontId="3" fillId="2" borderId="4" xfId="0" applyNumberFormat="1" applyFont="1" applyFill="1" applyBorder="1" applyAlignment="1">
      <alignment horizontal="center" vertical="center" wrapText="1"/>
    </xf>
    <xf numFmtId="0" fontId="7" fillId="2" borderId="0" xfId="0" quotePrefix="1" applyFont="1" applyFill="1" applyAlignment="1">
      <alignment horizontal="justify" wrapText="1"/>
    </xf>
    <xf numFmtId="0" fontId="7" fillId="2" borderId="0" xfId="0" applyFont="1" applyFill="1" applyAlignment="1">
      <alignment horizontal="justify" wrapText="1"/>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3" fontId="7" fillId="2" borderId="7" xfId="0" applyNumberFormat="1" applyFont="1" applyFill="1" applyBorder="1" applyAlignment="1">
      <alignment horizontal="justify" vertical="center" wrapText="1"/>
    </xf>
    <xf numFmtId="3" fontId="7" fillId="2" borderId="11" xfId="0" applyNumberFormat="1" applyFont="1" applyFill="1" applyBorder="1" applyAlignment="1">
      <alignment horizontal="justify" vertical="center" wrapText="1"/>
    </xf>
    <xf numFmtId="3" fontId="7" fillId="2" borderId="2" xfId="0" applyNumberFormat="1" applyFont="1" applyFill="1" applyBorder="1" applyAlignment="1">
      <alignment horizontal="justify" vertical="center" wrapText="1"/>
    </xf>
    <xf numFmtId="0" fontId="7" fillId="2" borderId="0" xfId="0" applyFont="1" applyFill="1" applyAlignment="1">
      <alignment horizontal="left" vertical="center" wrapText="1"/>
    </xf>
    <xf numFmtId="0" fontId="11" fillId="0" borderId="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0" xfId="0" applyFont="1" applyFill="1" applyBorder="1" applyAlignment="1">
      <alignment horizontal="center"/>
    </xf>
    <xf numFmtId="0" fontId="8" fillId="0" borderId="0" xfId="0" applyFont="1" applyFill="1" applyBorder="1" applyAlignment="1">
      <alignment horizontal="center" vertical="center"/>
    </xf>
    <xf numFmtId="9" fontId="3" fillId="0" borderId="9" xfId="5" applyFont="1" applyFill="1" applyBorder="1" applyAlignment="1">
      <alignment horizontal="center" vertical="center"/>
    </xf>
    <xf numFmtId="0" fontId="11" fillId="0" borderId="6" xfId="0" applyFont="1" applyFill="1" applyBorder="1" applyAlignment="1">
      <alignment horizontal="center" vertical="center"/>
    </xf>
    <xf numFmtId="0" fontId="11" fillId="0" borderId="5" xfId="0" applyFont="1" applyFill="1" applyBorder="1" applyAlignment="1">
      <alignment horizontal="center" vertical="center"/>
    </xf>
    <xf numFmtId="0" fontId="3" fillId="0" borderId="0" xfId="0" applyFont="1" applyFill="1" applyBorder="1" applyAlignment="1">
      <alignment horizontal="center" vertical="center"/>
    </xf>
  </cellXfs>
  <cellStyles count="8">
    <cellStyle name="Comma" xfId="1" builtinId="3"/>
    <cellStyle name="Comma 2 2" xfId="7"/>
    <cellStyle name="Normal" xfId="0" builtinId="0"/>
    <cellStyle name="Normal 2" xfId="2"/>
    <cellStyle name="Normal 4" xfId="3"/>
    <cellStyle name="Normal 7" xfId="4"/>
    <cellStyle name="Percent" xfId="5" builtinId="5"/>
    <cellStyle name="Percent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177800</xdr:colOff>
      <xdr:row>1</xdr:row>
      <xdr:rowOff>52917</xdr:rowOff>
    </xdr:from>
    <xdr:to>
      <xdr:col>2</xdr:col>
      <xdr:colOff>1466850</xdr:colOff>
      <xdr:row>1</xdr:row>
      <xdr:rowOff>52917</xdr:rowOff>
    </xdr:to>
    <xdr:cxnSp macro="">
      <xdr:nvCxnSpPr>
        <xdr:cNvPr id="6" name="Straight Connector 5"/>
        <xdr:cNvCxnSpPr/>
      </xdr:nvCxnSpPr>
      <xdr:spPr>
        <a:xfrm>
          <a:off x="606425" y="291042"/>
          <a:ext cx="12890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177800</xdr:colOff>
      <xdr:row>1</xdr:row>
      <xdr:rowOff>52917</xdr:rowOff>
    </xdr:from>
    <xdr:to>
      <xdr:col>2</xdr:col>
      <xdr:colOff>1466850</xdr:colOff>
      <xdr:row>1</xdr:row>
      <xdr:rowOff>52917</xdr:rowOff>
    </xdr:to>
    <xdr:cxnSp macro="">
      <xdr:nvCxnSpPr>
        <xdr:cNvPr id="4" name="Straight Connector 3"/>
        <xdr:cNvCxnSpPr/>
      </xdr:nvCxnSpPr>
      <xdr:spPr>
        <a:xfrm>
          <a:off x="606425" y="291042"/>
          <a:ext cx="12890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142875</xdr:colOff>
      <xdr:row>4</xdr:row>
      <xdr:rowOff>85725</xdr:rowOff>
    </xdr:from>
    <xdr:to>
      <xdr:col>17</xdr:col>
      <xdr:colOff>390525</xdr:colOff>
      <xdr:row>4</xdr:row>
      <xdr:rowOff>85725</xdr:rowOff>
    </xdr:to>
    <xdr:cxnSp macro="">
      <xdr:nvCxnSpPr>
        <xdr:cNvPr id="5" name="Straight Connector 4"/>
        <xdr:cNvCxnSpPr/>
      </xdr:nvCxnSpPr>
      <xdr:spPr>
        <a:xfrm>
          <a:off x="3581400" y="962025"/>
          <a:ext cx="29908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361950</xdr:colOff>
      <xdr:row>1</xdr:row>
      <xdr:rowOff>19050</xdr:rowOff>
    </xdr:from>
    <xdr:to>
      <xdr:col>6</xdr:col>
      <xdr:colOff>428625</xdr:colOff>
      <xdr:row>1</xdr:row>
      <xdr:rowOff>19050</xdr:rowOff>
    </xdr:to>
    <xdr:cxnSp macro="">
      <xdr:nvCxnSpPr>
        <xdr:cNvPr id="2" name="Straight Connector 1"/>
        <xdr:cNvCxnSpPr/>
      </xdr:nvCxnSpPr>
      <xdr:spPr>
        <a:xfrm>
          <a:off x="790575" y="257175"/>
          <a:ext cx="11049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540</xdr:row>
      <xdr:rowOff>0</xdr:rowOff>
    </xdr:from>
    <xdr:to>
      <xdr:col>14</xdr:col>
      <xdr:colOff>609600</xdr:colOff>
      <xdr:row>540</xdr:row>
      <xdr:rowOff>28575</xdr:rowOff>
    </xdr:to>
    <xdr:sp macro="" textlink="">
      <xdr:nvSpPr>
        <xdr:cNvPr id="2" name="AutoShape 52"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3" name="AutoShape 54"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4" name="AutoShape 56"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5" name="AutoShape 59"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6" name="AutoShape 61"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7" name="AutoShape 52"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8" name="AutoShape 54"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9" name="AutoShape 56"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10" name="AutoShape 59"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11" name="AutoShape 61"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2" name="AutoShape 52"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3" name="AutoShape 54"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4" name="AutoShape 56"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5" name="AutoShape 59"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6" name="AutoShape 61"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7" name="AutoShape 52"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8" name="AutoShape 54"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9" name="AutoShape 56"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20" name="AutoShape 59"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21" name="AutoShape 61"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22" name="AutoShape 52"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23" name="AutoShape 54"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24" name="AutoShape 56"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25" name="AutoShape 59"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26" name="AutoShape 61"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27" name="AutoShape 52"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28" name="AutoShape 54"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29" name="AutoShape 56"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0" name="AutoShape 59"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1" name="AutoShape 61"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32" name="AutoShape 52"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33" name="AutoShape 54"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34" name="AutoShape 56"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35" name="AutoShape 59"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36" name="AutoShape 61"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37" name="AutoShape 52"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38" name="AutoShape 54"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39" name="AutoShape 56"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40" name="AutoShape 59"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41" name="AutoShape 61"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42" name="AutoShape 52"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43" name="AutoShape 54"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44" name="AutoShape 56"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45" name="AutoShape 59"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46" name="AutoShape 61"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47" name="AutoShape 52"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48" name="AutoShape 54"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49" name="AutoShape 56"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50" name="AutoShape 52"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51" name="AutoShape 54"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52" name="AutoShape 56"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53" name="AutoShape 59"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54" name="AutoShape 61"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55" name="AutoShape 52"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56" name="AutoShape 54"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57" name="AutoShape 56"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58" name="AutoShape 59"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59" name="AutoShape 61"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60" name="AutoShape 52"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61" name="AutoShape 54"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62" name="AutoShape 56"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63" name="AutoShape 59"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64" name="AutoShape 61"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65" name="AutoShape 52"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66" name="AutoShape 54"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67" name="AutoShape 56"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68" name="AutoShape 59"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69" name="AutoShape 61"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70" name="AutoShape 52"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71" name="AutoShape 54"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72" name="AutoShape 56"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73" name="AutoShape 59"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74" name="AutoShape 61"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75" name="AutoShape 52"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76" name="AutoShape 54"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77" name="AutoShape 56"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78" name="AutoShape 59"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79" name="AutoShape 61"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80" name="AutoShape 52"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81" name="AutoShape 54"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82" name="AutoShape 56"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83" name="AutoShape 59"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84" name="AutoShape 61"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85" name="AutoShape 52"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86" name="AutoShape 54"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87" name="AutoShape 56"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88" name="AutoShape 59"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89" name="AutoShape 61"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90" name="AutoShape 52"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91" name="AutoShape 54"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92" name="AutoShape 56"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93" name="AutoShape 59"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94" name="AutoShape 61"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95" name="AutoShape 52"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96" name="AutoShape 54"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97" name="AutoShape 56"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98" name="AutoShape 52"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99" name="AutoShape 54"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100" name="AutoShape 56"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101" name="AutoShape 59"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102" name="AutoShape 61"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103" name="AutoShape 52"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104" name="AutoShape 54"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105" name="AutoShape 56"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106" name="AutoShape 59"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107" name="AutoShape 61"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08" name="AutoShape 52"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09" name="AutoShape 54"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10" name="AutoShape 56"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11" name="AutoShape 59"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12" name="AutoShape 61"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13" name="AutoShape 52"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14" name="AutoShape 54"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15" name="AutoShape 56"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16" name="AutoShape 59"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17" name="AutoShape 61"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18" name="AutoShape 52"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19" name="AutoShape 54"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20" name="AutoShape 56"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21" name="AutoShape 59"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22" name="AutoShape 61"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23" name="AutoShape 52"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24" name="AutoShape 54"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25" name="AutoShape 56"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26" name="AutoShape 59"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27" name="AutoShape 61"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128" name="AutoShape 52"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129" name="AutoShape 54"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130" name="AutoShape 56"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131" name="AutoShape 59"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132" name="AutoShape 61"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133" name="AutoShape 52"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134" name="AutoShape 54"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135" name="AutoShape 56"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136" name="AutoShape 59"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137" name="AutoShape 61"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38" name="AutoShape 52"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39" name="AutoShape 54"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40" name="AutoShape 56"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41" name="AutoShape 59"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42" name="AutoShape 61"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43" name="AutoShape 52"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44" name="AutoShape 54"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45" name="AutoShape 56"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146" name="AutoShape 52"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147" name="AutoShape 54"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148" name="AutoShape 56"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149" name="AutoShape 59"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150" name="AutoShape 61"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151" name="AutoShape 52"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152" name="AutoShape 54"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153" name="AutoShape 56"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154" name="AutoShape 59"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155" name="AutoShape 61"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56" name="AutoShape 52"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57" name="AutoShape 54"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58" name="AutoShape 56"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59" name="AutoShape 59"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60" name="AutoShape 61"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61" name="AutoShape 52"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62" name="AutoShape 54"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63" name="AutoShape 56"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64" name="AutoShape 59"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65" name="AutoShape 61"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66" name="AutoShape 52"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67" name="AutoShape 54"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68" name="AutoShape 56"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69" name="AutoShape 59"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70" name="AutoShape 61"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71" name="AutoShape 52"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72" name="AutoShape 54"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73" name="AutoShape 56"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74" name="AutoShape 59"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75" name="AutoShape 61"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176" name="AutoShape 52"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177" name="AutoShape 54"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178" name="AutoShape 56"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179" name="AutoShape 59"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180" name="AutoShape 61"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181" name="AutoShape 52"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182" name="AutoShape 54"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183" name="AutoShape 56"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184" name="AutoShape 59"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185" name="AutoShape 61"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86" name="AutoShape 52"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87" name="AutoShape 54"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88" name="AutoShape 56"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89" name="AutoShape 59"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90" name="AutoShape 61"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91" name="AutoShape 52"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92" name="AutoShape 54"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193" name="AutoShape 56"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194" name="AutoShape 52"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195" name="AutoShape 54"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196" name="AutoShape 56"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197" name="AutoShape 59"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198" name="AutoShape 61"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199" name="AutoShape 52"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200" name="AutoShape 54"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201" name="AutoShape 56"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202" name="AutoShape 59"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203" name="AutoShape 61"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04" name="AutoShape 52"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05" name="AutoShape 54"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06" name="AutoShape 56"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07" name="AutoShape 59"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08" name="AutoShape 61"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09" name="AutoShape 52"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10" name="AutoShape 54"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11" name="AutoShape 56"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12" name="AutoShape 59"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13" name="AutoShape 61"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14" name="AutoShape 52"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15" name="AutoShape 54"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16" name="AutoShape 56"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17" name="AutoShape 59"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18" name="AutoShape 61"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19" name="AutoShape 52"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20" name="AutoShape 54"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21" name="AutoShape 56"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22" name="AutoShape 59"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23" name="AutoShape 61"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224" name="AutoShape 52"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225" name="AutoShape 54"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226" name="AutoShape 56"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227" name="AutoShape 59"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228" name="AutoShape 61"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229" name="AutoShape 52"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230" name="AutoShape 54"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231" name="AutoShape 56"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232" name="AutoShape 59"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233" name="AutoShape 61"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34" name="AutoShape 52"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35" name="AutoShape 54"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36" name="AutoShape 56"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37" name="AutoShape 59"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38" name="AutoShape 61"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39" name="AutoShape 52"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40" name="AutoShape 54"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41" name="AutoShape 56"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242" name="AutoShape 52"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243" name="AutoShape 54"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244" name="AutoShape 56"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245" name="AutoShape 59"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246" name="AutoShape 61"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247" name="AutoShape 52"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248" name="AutoShape 54"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249" name="AutoShape 56"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250" name="AutoShape 59"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251" name="AutoShape 61"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52" name="AutoShape 52"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53" name="AutoShape 54"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54" name="AutoShape 56"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55" name="AutoShape 59"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56" name="AutoShape 61"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57" name="AutoShape 52"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58" name="AutoShape 54"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59" name="AutoShape 56"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60" name="AutoShape 59"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61" name="AutoShape 61"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62" name="AutoShape 52"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63" name="AutoShape 54"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64" name="AutoShape 56"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65" name="AutoShape 59"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66" name="AutoShape 61"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67" name="AutoShape 52"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68" name="AutoShape 54"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69" name="AutoShape 56"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70" name="AutoShape 59"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71" name="AutoShape 61"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272" name="AutoShape 52"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273" name="AutoShape 54"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274" name="AutoShape 56"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275" name="AutoShape 59"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276" name="AutoShape 61"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277" name="AutoShape 52"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278" name="AutoShape 54"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279" name="AutoShape 56"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280" name="AutoShape 59"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281" name="AutoShape 61"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82" name="AutoShape 52"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83" name="AutoShape 54"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84" name="AutoShape 56"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85" name="AutoShape 59"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86" name="AutoShape 61"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87" name="AutoShape 52"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88" name="AutoShape 54"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289" name="AutoShape 56"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290" name="AutoShape 52"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291" name="AutoShape 54"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292" name="AutoShape 56"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293" name="AutoShape 59"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294" name="AutoShape 61"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295" name="AutoShape 52"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296" name="AutoShape 54"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297" name="AutoShape 56"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298" name="AutoShape 59"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299" name="AutoShape 61"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00" name="AutoShape 52"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01" name="AutoShape 54"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02" name="AutoShape 56"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03" name="AutoShape 59"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04" name="AutoShape 61"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05" name="AutoShape 52"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06" name="AutoShape 54"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07" name="AutoShape 56"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08" name="AutoShape 59"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09" name="AutoShape 61"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10" name="AutoShape 52"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11" name="AutoShape 54"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12" name="AutoShape 56"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13" name="AutoShape 59"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14" name="AutoShape 61"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15" name="AutoShape 52"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16" name="AutoShape 54"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17" name="AutoShape 56"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18" name="AutoShape 59"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19" name="AutoShape 61"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320" name="AutoShape 52"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321" name="AutoShape 54"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322" name="AutoShape 56"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323" name="AutoShape 59"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324" name="AutoShape 61"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325" name="AutoShape 52"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326" name="AutoShape 54"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327" name="AutoShape 56"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328" name="AutoShape 59"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329" name="AutoShape 61"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30" name="AutoShape 52"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31" name="AutoShape 54"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32" name="AutoShape 56"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33" name="AutoShape 59"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34" name="AutoShape 61"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35" name="AutoShape 52"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36" name="AutoShape 54"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37" name="AutoShape 56"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338" name="AutoShape 52"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339" name="AutoShape 54"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340" name="AutoShape 56"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341" name="AutoShape 59"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342" name="AutoShape 61"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343" name="AutoShape 52"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344" name="AutoShape 54"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345" name="AutoShape 56"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346" name="AutoShape 59"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347" name="AutoShape 61"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48" name="AutoShape 52"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49" name="AutoShape 54"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50" name="AutoShape 56"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51" name="AutoShape 59"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52" name="AutoShape 61"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53" name="AutoShape 52"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54" name="AutoShape 54"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55" name="AutoShape 56"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56" name="AutoShape 59"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57" name="AutoShape 61"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58" name="AutoShape 52"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59" name="AutoShape 54"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60" name="AutoShape 56"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61" name="AutoShape 59"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62" name="AutoShape 61"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63" name="AutoShape 52"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64" name="AutoShape 54"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65" name="AutoShape 56"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66" name="AutoShape 59"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67" name="AutoShape 61"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368" name="AutoShape 52"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369" name="AutoShape 54"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370" name="AutoShape 56"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371" name="AutoShape 59"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372" name="AutoShape 61"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373" name="AutoShape 52"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374" name="AutoShape 54"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375" name="AutoShape 56"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376" name="AutoShape 59"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28575</xdr:rowOff>
    </xdr:to>
    <xdr:sp macro="" textlink="">
      <xdr:nvSpPr>
        <xdr:cNvPr id="377" name="AutoShape 61" descr="times"/>
        <xdr:cNvSpPr>
          <a:spLocks noChangeAspect="1" noChangeArrowheads="1"/>
        </xdr:cNvSpPr>
      </xdr:nvSpPr>
      <xdr:spPr bwMode="auto">
        <a:xfrm>
          <a:off x="3619500" y="1493520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78" name="AutoShape 52"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79" name="AutoShape 54"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80" name="AutoShape 56"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81" name="AutoShape 59"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82" name="AutoShape 61"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83" name="AutoShape 52"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84" name="AutoShape 54"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540</xdr:row>
      <xdr:rowOff>0</xdr:rowOff>
    </xdr:from>
    <xdr:to>
      <xdr:col>14</xdr:col>
      <xdr:colOff>609600</xdr:colOff>
      <xdr:row>540</xdr:row>
      <xdr:rowOff>57150</xdr:rowOff>
    </xdr:to>
    <xdr:sp macro="" textlink="">
      <xdr:nvSpPr>
        <xdr:cNvPr id="385" name="AutoShape 56" descr="times"/>
        <xdr:cNvSpPr>
          <a:spLocks noChangeAspect="1" noChangeArrowheads="1"/>
        </xdr:cNvSpPr>
      </xdr:nvSpPr>
      <xdr:spPr bwMode="auto">
        <a:xfrm>
          <a:off x="3619500" y="1493520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386" name="AutoShape 52"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387" name="AutoShape 54"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388" name="AutoShape 56"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389" name="AutoShape 59"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390" name="AutoShape 61"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391" name="AutoShape 52"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392" name="AutoShape 54"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393" name="AutoShape 56"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394" name="AutoShape 59"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395" name="AutoShape 61"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396" name="AutoShape 52"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397" name="AutoShape 54"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398" name="AutoShape 56"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399" name="AutoShape 59"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00" name="AutoShape 61"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01" name="AutoShape 52"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02" name="AutoShape 54"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03" name="AutoShape 56"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04" name="AutoShape 59"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05" name="AutoShape 61"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06" name="AutoShape 52"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07" name="AutoShape 54"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08" name="AutoShape 56"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09" name="AutoShape 59"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10" name="AutoShape 61"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11" name="AutoShape 52"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12" name="AutoShape 54"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13" name="AutoShape 56"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14" name="AutoShape 59"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15" name="AutoShape 61"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416" name="AutoShape 52"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417" name="AutoShape 54"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418" name="AutoShape 56"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419" name="AutoShape 59"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420" name="AutoShape 61"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421" name="AutoShape 52"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422" name="AutoShape 54"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423" name="AutoShape 56"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424" name="AutoShape 59"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425" name="AutoShape 61"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26" name="AutoShape 52"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27" name="AutoShape 54"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28" name="AutoShape 56"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29" name="AutoShape 59"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30" name="AutoShape 61"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31" name="AutoShape 52"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32" name="AutoShape 54"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33" name="AutoShape 56"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434" name="AutoShape 52"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435" name="AutoShape 54"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436" name="AutoShape 56"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437" name="AutoShape 59"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438" name="AutoShape 61"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439" name="AutoShape 52"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440" name="AutoShape 54"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441" name="AutoShape 56"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442" name="AutoShape 59"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443" name="AutoShape 61"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44" name="AutoShape 52"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45" name="AutoShape 54"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46" name="AutoShape 56"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47" name="AutoShape 59"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48" name="AutoShape 61"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49" name="AutoShape 52"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50" name="AutoShape 54"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51" name="AutoShape 56"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52" name="AutoShape 59"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53" name="AutoShape 61"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54" name="AutoShape 52"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55" name="AutoShape 54"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56" name="AutoShape 56"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57" name="AutoShape 59"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58" name="AutoShape 61"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59" name="AutoShape 52"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60" name="AutoShape 54"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61" name="AutoShape 56"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62" name="AutoShape 59"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63" name="AutoShape 61"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464" name="AutoShape 52"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465" name="AutoShape 54"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466" name="AutoShape 56"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467" name="AutoShape 59"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468" name="AutoShape 61"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469" name="AutoShape 52"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470" name="AutoShape 54"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471" name="AutoShape 56"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472" name="AutoShape 59"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28575</xdr:rowOff>
    </xdr:to>
    <xdr:sp macro="" textlink="">
      <xdr:nvSpPr>
        <xdr:cNvPr id="473" name="AutoShape 61" descr="times"/>
        <xdr:cNvSpPr>
          <a:spLocks noChangeAspect="1" noChangeArrowheads="1"/>
        </xdr:cNvSpPr>
      </xdr:nvSpPr>
      <xdr:spPr bwMode="auto">
        <a:xfrm>
          <a:off x="3619500" y="1497520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74" name="AutoShape 52"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75" name="AutoShape 54"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76" name="AutoShape 56"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77" name="AutoShape 59"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78" name="AutoShape 61"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79" name="AutoShape 52"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80" name="AutoShape 54"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541</xdr:row>
      <xdr:rowOff>0</xdr:rowOff>
    </xdr:from>
    <xdr:to>
      <xdr:col>14</xdr:col>
      <xdr:colOff>609600</xdr:colOff>
      <xdr:row>541</xdr:row>
      <xdr:rowOff>57150</xdr:rowOff>
    </xdr:to>
    <xdr:sp macro="" textlink="">
      <xdr:nvSpPr>
        <xdr:cNvPr id="481" name="AutoShape 56" descr="times"/>
        <xdr:cNvSpPr>
          <a:spLocks noChangeAspect="1" noChangeArrowheads="1"/>
        </xdr:cNvSpPr>
      </xdr:nvSpPr>
      <xdr:spPr bwMode="auto">
        <a:xfrm>
          <a:off x="3619500" y="14975205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28575</xdr:rowOff>
    </xdr:to>
    <xdr:sp macro="" textlink="">
      <xdr:nvSpPr>
        <xdr:cNvPr id="482" name="AutoShape 52" descr="times"/>
        <xdr:cNvSpPr>
          <a:spLocks noChangeAspect="1" noChangeArrowheads="1"/>
        </xdr:cNvSpPr>
      </xdr:nvSpPr>
      <xdr:spPr bwMode="auto">
        <a:xfrm>
          <a:off x="3619500" y="1501521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28575</xdr:rowOff>
    </xdr:to>
    <xdr:sp macro="" textlink="">
      <xdr:nvSpPr>
        <xdr:cNvPr id="483" name="AutoShape 54" descr="times"/>
        <xdr:cNvSpPr>
          <a:spLocks noChangeAspect="1" noChangeArrowheads="1"/>
        </xdr:cNvSpPr>
      </xdr:nvSpPr>
      <xdr:spPr bwMode="auto">
        <a:xfrm>
          <a:off x="3619500" y="1501521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28575</xdr:rowOff>
    </xdr:to>
    <xdr:sp macro="" textlink="">
      <xdr:nvSpPr>
        <xdr:cNvPr id="484" name="AutoShape 56" descr="times"/>
        <xdr:cNvSpPr>
          <a:spLocks noChangeAspect="1" noChangeArrowheads="1"/>
        </xdr:cNvSpPr>
      </xdr:nvSpPr>
      <xdr:spPr bwMode="auto">
        <a:xfrm>
          <a:off x="3619500" y="1501521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28575</xdr:rowOff>
    </xdr:to>
    <xdr:sp macro="" textlink="">
      <xdr:nvSpPr>
        <xdr:cNvPr id="485" name="AutoShape 59" descr="times"/>
        <xdr:cNvSpPr>
          <a:spLocks noChangeAspect="1" noChangeArrowheads="1"/>
        </xdr:cNvSpPr>
      </xdr:nvSpPr>
      <xdr:spPr bwMode="auto">
        <a:xfrm>
          <a:off x="3619500" y="1501521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28575</xdr:rowOff>
    </xdr:to>
    <xdr:sp macro="" textlink="">
      <xdr:nvSpPr>
        <xdr:cNvPr id="486" name="AutoShape 61" descr="times"/>
        <xdr:cNvSpPr>
          <a:spLocks noChangeAspect="1" noChangeArrowheads="1"/>
        </xdr:cNvSpPr>
      </xdr:nvSpPr>
      <xdr:spPr bwMode="auto">
        <a:xfrm>
          <a:off x="3619500" y="1501521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28575</xdr:rowOff>
    </xdr:to>
    <xdr:sp macro="" textlink="">
      <xdr:nvSpPr>
        <xdr:cNvPr id="487" name="AutoShape 52" descr="times"/>
        <xdr:cNvSpPr>
          <a:spLocks noChangeAspect="1" noChangeArrowheads="1"/>
        </xdr:cNvSpPr>
      </xdr:nvSpPr>
      <xdr:spPr bwMode="auto">
        <a:xfrm>
          <a:off x="3619500" y="1501521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28575</xdr:rowOff>
    </xdr:to>
    <xdr:sp macro="" textlink="">
      <xdr:nvSpPr>
        <xdr:cNvPr id="488" name="AutoShape 54" descr="times"/>
        <xdr:cNvSpPr>
          <a:spLocks noChangeAspect="1" noChangeArrowheads="1"/>
        </xdr:cNvSpPr>
      </xdr:nvSpPr>
      <xdr:spPr bwMode="auto">
        <a:xfrm>
          <a:off x="3619500" y="1501521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28575</xdr:rowOff>
    </xdr:to>
    <xdr:sp macro="" textlink="">
      <xdr:nvSpPr>
        <xdr:cNvPr id="489" name="AutoShape 56" descr="times"/>
        <xdr:cNvSpPr>
          <a:spLocks noChangeAspect="1" noChangeArrowheads="1"/>
        </xdr:cNvSpPr>
      </xdr:nvSpPr>
      <xdr:spPr bwMode="auto">
        <a:xfrm>
          <a:off x="3619500" y="1501521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28575</xdr:rowOff>
    </xdr:to>
    <xdr:sp macro="" textlink="">
      <xdr:nvSpPr>
        <xdr:cNvPr id="490" name="AutoShape 59" descr="times"/>
        <xdr:cNvSpPr>
          <a:spLocks noChangeAspect="1" noChangeArrowheads="1"/>
        </xdr:cNvSpPr>
      </xdr:nvSpPr>
      <xdr:spPr bwMode="auto">
        <a:xfrm>
          <a:off x="3619500" y="1501521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28575</xdr:rowOff>
    </xdr:to>
    <xdr:sp macro="" textlink="">
      <xdr:nvSpPr>
        <xdr:cNvPr id="491" name="AutoShape 61" descr="times"/>
        <xdr:cNvSpPr>
          <a:spLocks noChangeAspect="1" noChangeArrowheads="1"/>
        </xdr:cNvSpPr>
      </xdr:nvSpPr>
      <xdr:spPr bwMode="auto">
        <a:xfrm>
          <a:off x="3619500" y="1501521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492" name="AutoShape 52"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493" name="AutoShape 54"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494" name="AutoShape 56"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495" name="AutoShape 59"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496" name="AutoShape 61"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497" name="AutoShape 52"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498" name="AutoShape 54"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499" name="AutoShape 56"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00" name="AutoShape 59"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01" name="AutoShape 61"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02" name="AutoShape 52"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03" name="AutoShape 54"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04" name="AutoShape 56"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05" name="AutoShape 59"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06" name="AutoShape 61"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07" name="AutoShape 52"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08" name="AutoShape 54"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09" name="AutoShape 56"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10" name="AutoShape 59"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11" name="AutoShape 61"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28575</xdr:rowOff>
    </xdr:to>
    <xdr:sp macro="" textlink="">
      <xdr:nvSpPr>
        <xdr:cNvPr id="512" name="AutoShape 52" descr="times"/>
        <xdr:cNvSpPr>
          <a:spLocks noChangeAspect="1" noChangeArrowheads="1"/>
        </xdr:cNvSpPr>
      </xdr:nvSpPr>
      <xdr:spPr bwMode="auto">
        <a:xfrm>
          <a:off x="3619500" y="1501521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28575</xdr:rowOff>
    </xdr:to>
    <xdr:sp macro="" textlink="">
      <xdr:nvSpPr>
        <xdr:cNvPr id="513" name="AutoShape 54" descr="times"/>
        <xdr:cNvSpPr>
          <a:spLocks noChangeAspect="1" noChangeArrowheads="1"/>
        </xdr:cNvSpPr>
      </xdr:nvSpPr>
      <xdr:spPr bwMode="auto">
        <a:xfrm>
          <a:off x="3619500" y="1501521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28575</xdr:rowOff>
    </xdr:to>
    <xdr:sp macro="" textlink="">
      <xdr:nvSpPr>
        <xdr:cNvPr id="514" name="AutoShape 56" descr="times"/>
        <xdr:cNvSpPr>
          <a:spLocks noChangeAspect="1" noChangeArrowheads="1"/>
        </xdr:cNvSpPr>
      </xdr:nvSpPr>
      <xdr:spPr bwMode="auto">
        <a:xfrm>
          <a:off x="3619500" y="1501521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28575</xdr:rowOff>
    </xdr:to>
    <xdr:sp macro="" textlink="">
      <xdr:nvSpPr>
        <xdr:cNvPr id="515" name="AutoShape 59" descr="times"/>
        <xdr:cNvSpPr>
          <a:spLocks noChangeAspect="1" noChangeArrowheads="1"/>
        </xdr:cNvSpPr>
      </xdr:nvSpPr>
      <xdr:spPr bwMode="auto">
        <a:xfrm>
          <a:off x="3619500" y="1501521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28575</xdr:rowOff>
    </xdr:to>
    <xdr:sp macro="" textlink="">
      <xdr:nvSpPr>
        <xdr:cNvPr id="516" name="AutoShape 61" descr="times"/>
        <xdr:cNvSpPr>
          <a:spLocks noChangeAspect="1" noChangeArrowheads="1"/>
        </xdr:cNvSpPr>
      </xdr:nvSpPr>
      <xdr:spPr bwMode="auto">
        <a:xfrm>
          <a:off x="3619500" y="1501521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28575</xdr:rowOff>
    </xdr:to>
    <xdr:sp macro="" textlink="">
      <xdr:nvSpPr>
        <xdr:cNvPr id="517" name="AutoShape 52" descr="times"/>
        <xdr:cNvSpPr>
          <a:spLocks noChangeAspect="1" noChangeArrowheads="1"/>
        </xdr:cNvSpPr>
      </xdr:nvSpPr>
      <xdr:spPr bwMode="auto">
        <a:xfrm>
          <a:off x="3619500" y="1501521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28575</xdr:rowOff>
    </xdr:to>
    <xdr:sp macro="" textlink="">
      <xdr:nvSpPr>
        <xdr:cNvPr id="518" name="AutoShape 54" descr="times"/>
        <xdr:cNvSpPr>
          <a:spLocks noChangeAspect="1" noChangeArrowheads="1"/>
        </xdr:cNvSpPr>
      </xdr:nvSpPr>
      <xdr:spPr bwMode="auto">
        <a:xfrm>
          <a:off x="3619500" y="1501521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28575</xdr:rowOff>
    </xdr:to>
    <xdr:sp macro="" textlink="">
      <xdr:nvSpPr>
        <xdr:cNvPr id="519" name="AutoShape 56" descr="times"/>
        <xdr:cNvSpPr>
          <a:spLocks noChangeAspect="1" noChangeArrowheads="1"/>
        </xdr:cNvSpPr>
      </xdr:nvSpPr>
      <xdr:spPr bwMode="auto">
        <a:xfrm>
          <a:off x="3619500" y="1501521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28575</xdr:rowOff>
    </xdr:to>
    <xdr:sp macro="" textlink="">
      <xdr:nvSpPr>
        <xdr:cNvPr id="520" name="AutoShape 59" descr="times"/>
        <xdr:cNvSpPr>
          <a:spLocks noChangeAspect="1" noChangeArrowheads="1"/>
        </xdr:cNvSpPr>
      </xdr:nvSpPr>
      <xdr:spPr bwMode="auto">
        <a:xfrm>
          <a:off x="3619500" y="1501521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28575</xdr:rowOff>
    </xdr:to>
    <xdr:sp macro="" textlink="">
      <xdr:nvSpPr>
        <xdr:cNvPr id="521" name="AutoShape 61" descr="times"/>
        <xdr:cNvSpPr>
          <a:spLocks noChangeAspect="1" noChangeArrowheads="1"/>
        </xdr:cNvSpPr>
      </xdr:nvSpPr>
      <xdr:spPr bwMode="auto">
        <a:xfrm>
          <a:off x="3619500" y="1501521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22" name="AutoShape 52"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23" name="AutoShape 54"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24" name="AutoShape 56"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25" name="AutoShape 59"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26" name="AutoShape 61"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27" name="AutoShape 52"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28" name="AutoShape 54"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29" name="AutoShape 56"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28575</xdr:rowOff>
    </xdr:to>
    <xdr:sp macro="" textlink="">
      <xdr:nvSpPr>
        <xdr:cNvPr id="530" name="AutoShape 52" descr="times"/>
        <xdr:cNvSpPr>
          <a:spLocks noChangeAspect="1" noChangeArrowheads="1"/>
        </xdr:cNvSpPr>
      </xdr:nvSpPr>
      <xdr:spPr bwMode="auto">
        <a:xfrm>
          <a:off x="3619500" y="1501521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28575</xdr:rowOff>
    </xdr:to>
    <xdr:sp macro="" textlink="">
      <xdr:nvSpPr>
        <xdr:cNvPr id="531" name="AutoShape 54" descr="times"/>
        <xdr:cNvSpPr>
          <a:spLocks noChangeAspect="1" noChangeArrowheads="1"/>
        </xdr:cNvSpPr>
      </xdr:nvSpPr>
      <xdr:spPr bwMode="auto">
        <a:xfrm>
          <a:off x="3619500" y="1501521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28575</xdr:rowOff>
    </xdr:to>
    <xdr:sp macro="" textlink="">
      <xdr:nvSpPr>
        <xdr:cNvPr id="532" name="AutoShape 56" descr="times"/>
        <xdr:cNvSpPr>
          <a:spLocks noChangeAspect="1" noChangeArrowheads="1"/>
        </xdr:cNvSpPr>
      </xdr:nvSpPr>
      <xdr:spPr bwMode="auto">
        <a:xfrm>
          <a:off x="3619500" y="1501521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28575</xdr:rowOff>
    </xdr:to>
    <xdr:sp macro="" textlink="">
      <xdr:nvSpPr>
        <xdr:cNvPr id="533" name="AutoShape 59" descr="times"/>
        <xdr:cNvSpPr>
          <a:spLocks noChangeAspect="1" noChangeArrowheads="1"/>
        </xdr:cNvSpPr>
      </xdr:nvSpPr>
      <xdr:spPr bwMode="auto">
        <a:xfrm>
          <a:off x="3619500" y="1501521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28575</xdr:rowOff>
    </xdr:to>
    <xdr:sp macro="" textlink="">
      <xdr:nvSpPr>
        <xdr:cNvPr id="534" name="AutoShape 61" descr="times"/>
        <xdr:cNvSpPr>
          <a:spLocks noChangeAspect="1" noChangeArrowheads="1"/>
        </xdr:cNvSpPr>
      </xdr:nvSpPr>
      <xdr:spPr bwMode="auto">
        <a:xfrm>
          <a:off x="3619500" y="1501521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28575</xdr:rowOff>
    </xdr:to>
    <xdr:sp macro="" textlink="">
      <xdr:nvSpPr>
        <xdr:cNvPr id="535" name="AutoShape 52" descr="times"/>
        <xdr:cNvSpPr>
          <a:spLocks noChangeAspect="1" noChangeArrowheads="1"/>
        </xdr:cNvSpPr>
      </xdr:nvSpPr>
      <xdr:spPr bwMode="auto">
        <a:xfrm>
          <a:off x="3619500" y="1501521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28575</xdr:rowOff>
    </xdr:to>
    <xdr:sp macro="" textlink="">
      <xdr:nvSpPr>
        <xdr:cNvPr id="536" name="AutoShape 54" descr="times"/>
        <xdr:cNvSpPr>
          <a:spLocks noChangeAspect="1" noChangeArrowheads="1"/>
        </xdr:cNvSpPr>
      </xdr:nvSpPr>
      <xdr:spPr bwMode="auto">
        <a:xfrm>
          <a:off x="3619500" y="1501521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28575</xdr:rowOff>
    </xdr:to>
    <xdr:sp macro="" textlink="">
      <xdr:nvSpPr>
        <xdr:cNvPr id="537" name="AutoShape 56" descr="times"/>
        <xdr:cNvSpPr>
          <a:spLocks noChangeAspect="1" noChangeArrowheads="1"/>
        </xdr:cNvSpPr>
      </xdr:nvSpPr>
      <xdr:spPr bwMode="auto">
        <a:xfrm>
          <a:off x="3619500" y="1501521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28575</xdr:rowOff>
    </xdr:to>
    <xdr:sp macro="" textlink="">
      <xdr:nvSpPr>
        <xdr:cNvPr id="538" name="AutoShape 59" descr="times"/>
        <xdr:cNvSpPr>
          <a:spLocks noChangeAspect="1" noChangeArrowheads="1"/>
        </xdr:cNvSpPr>
      </xdr:nvSpPr>
      <xdr:spPr bwMode="auto">
        <a:xfrm>
          <a:off x="3619500" y="1501521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28575</xdr:rowOff>
    </xdr:to>
    <xdr:sp macro="" textlink="">
      <xdr:nvSpPr>
        <xdr:cNvPr id="539" name="AutoShape 61" descr="times"/>
        <xdr:cNvSpPr>
          <a:spLocks noChangeAspect="1" noChangeArrowheads="1"/>
        </xdr:cNvSpPr>
      </xdr:nvSpPr>
      <xdr:spPr bwMode="auto">
        <a:xfrm>
          <a:off x="3619500" y="1501521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40" name="AutoShape 52"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41" name="AutoShape 54"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42" name="AutoShape 56"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43" name="AutoShape 59"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44" name="AutoShape 61"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45" name="AutoShape 52"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46" name="AutoShape 54"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47" name="AutoShape 56"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48" name="AutoShape 59"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49" name="AutoShape 61"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50" name="AutoShape 52"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51" name="AutoShape 54"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52" name="AutoShape 56"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53" name="AutoShape 59"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54" name="AutoShape 61"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55" name="AutoShape 52"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56" name="AutoShape 54"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57" name="AutoShape 56"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58" name="AutoShape 59"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59" name="AutoShape 61"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28575</xdr:rowOff>
    </xdr:to>
    <xdr:sp macro="" textlink="">
      <xdr:nvSpPr>
        <xdr:cNvPr id="560" name="AutoShape 52" descr="times"/>
        <xdr:cNvSpPr>
          <a:spLocks noChangeAspect="1" noChangeArrowheads="1"/>
        </xdr:cNvSpPr>
      </xdr:nvSpPr>
      <xdr:spPr bwMode="auto">
        <a:xfrm>
          <a:off x="3619500" y="1501521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28575</xdr:rowOff>
    </xdr:to>
    <xdr:sp macro="" textlink="">
      <xdr:nvSpPr>
        <xdr:cNvPr id="561" name="AutoShape 54" descr="times"/>
        <xdr:cNvSpPr>
          <a:spLocks noChangeAspect="1" noChangeArrowheads="1"/>
        </xdr:cNvSpPr>
      </xdr:nvSpPr>
      <xdr:spPr bwMode="auto">
        <a:xfrm>
          <a:off x="3619500" y="1501521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28575</xdr:rowOff>
    </xdr:to>
    <xdr:sp macro="" textlink="">
      <xdr:nvSpPr>
        <xdr:cNvPr id="562" name="AutoShape 56" descr="times"/>
        <xdr:cNvSpPr>
          <a:spLocks noChangeAspect="1" noChangeArrowheads="1"/>
        </xdr:cNvSpPr>
      </xdr:nvSpPr>
      <xdr:spPr bwMode="auto">
        <a:xfrm>
          <a:off x="3619500" y="1501521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28575</xdr:rowOff>
    </xdr:to>
    <xdr:sp macro="" textlink="">
      <xdr:nvSpPr>
        <xdr:cNvPr id="563" name="AutoShape 59" descr="times"/>
        <xdr:cNvSpPr>
          <a:spLocks noChangeAspect="1" noChangeArrowheads="1"/>
        </xdr:cNvSpPr>
      </xdr:nvSpPr>
      <xdr:spPr bwMode="auto">
        <a:xfrm>
          <a:off x="3619500" y="1501521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28575</xdr:rowOff>
    </xdr:to>
    <xdr:sp macro="" textlink="">
      <xdr:nvSpPr>
        <xdr:cNvPr id="564" name="AutoShape 61" descr="times"/>
        <xdr:cNvSpPr>
          <a:spLocks noChangeAspect="1" noChangeArrowheads="1"/>
        </xdr:cNvSpPr>
      </xdr:nvSpPr>
      <xdr:spPr bwMode="auto">
        <a:xfrm>
          <a:off x="3619500" y="1501521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28575</xdr:rowOff>
    </xdr:to>
    <xdr:sp macro="" textlink="">
      <xdr:nvSpPr>
        <xdr:cNvPr id="565" name="AutoShape 52" descr="times"/>
        <xdr:cNvSpPr>
          <a:spLocks noChangeAspect="1" noChangeArrowheads="1"/>
        </xdr:cNvSpPr>
      </xdr:nvSpPr>
      <xdr:spPr bwMode="auto">
        <a:xfrm>
          <a:off x="3619500" y="1501521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28575</xdr:rowOff>
    </xdr:to>
    <xdr:sp macro="" textlink="">
      <xdr:nvSpPr>
        <xdr:cNvPr id="566" name="AutoShape 54" descr="times"/>
        <xdr:cNvSpPr>
          <a:spLocks noChangeAspect="1" noChangeArrowheads="1"/>
        </xdr:cNvSpPr>
      </xdr:nvSpPr>
      <xdr:spPr bwMode="auto">
        <a:xfrm>
          <a:off x="3619500" y="1501521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28575</xdr:rowOff>
    </xdr:to>
    <xdr:sp macro="" textlink="">
      <xdr:nvSpPr>
        <xdr:cNvPr id="567" name="AutoShape 56" descr="times"/>
        <xdr:cNvSpPr>
          <a:spLocks noChangeAspect="1" noChangeArrowheads="1"/>
        </xdr:cNvSpPr>
      </xdr:nvSpPr>
      <xdr:spPr bwMode="auto">
        <a:xfrm>
          <a:off x="3619500" y="1501521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28575</xdr:rowOff>
    </xdr:to>
    <xdr:sp macro="" textlink="">
      <xdr:nvSpPr>
        <xdr:cNvPr id="568" name="AutoShape 59" descr="times"/>
        <xdr:cNvSpPr>
          <a:spLocks noChangeAspect="1" noChangeArrowheads="1"/>
        </xdr:cNvSpPr>
      </xdr:nvSpPr>
      <xdr:spPr bwMode="auto">
        <a:xfrm>
          <a:off x="3619500" y="1501521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28575</xdr:rowOff>
    </xdr:to>
    <xdr:sp macro="" textlink="">
      <xdr:nvSpPr>
        <xdr:cNvPr id="569" name="AutoShape 61" descr="times"/>
        <xdr:cNvSpPr>
          <a:spLocks noChangeAspect="1" noChangeArrowheads="1"/>
        </xdr:cNvSpPr>
      </xdr:nvSpPr>
      <xdr:spPr bwMode="auto">
        <a:xfrm>
          <a:off x="3619500" y="1501521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70" name="AutoShape 52"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71" name="AutoShape 54"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72" name="AutoShape 56"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73" name="AutoShape 59"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74" name="AutoShape 61"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75" name="AutoShape 52"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76" name="AutoShape 54"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542</xdr:row>
      <xdr:rowOff>0</xdr:rowOff>
    </xdr:from>
    <xdr:to>
      <xdr:col>14</xdr:col>
      <xdr:colOff>609600</xdr:colOff>
      <xdr:row>542</xdr:row>
      <xdr:rowOff>57150</xdr:rowOff>
    </xdr:to>
    <xdr:sp macro="" textlink="">
      <xdr:nvSpPr>
        <xdr:cNvPr id="577" name="AutoShape 56" descr="times"/>
        <xdr:cNvSpPr>
          <a:spLocks noChangeAspect="1" noChangeArrowheads="1"/>
        </xdr:cNvSpPr>
      </xdr:nvSpPr>
      <xdr:spPr bwMode="auto">
        <a:xfrm>
          <a:off x="3619500" y="150152100"/>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Hong%20tu%20quy%20dinh%20gia%20dich%20vu%20y%20te%20ap%20dung%202015\Hoan%20chinh%20du%20thao%20ngay_17_12%20(Ha%20Ngoc)-In%20du%20tha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Hong%20tu%20quy%20dinh%20gia%20dich%20vu%20y%20te%20ap%20dung%202015\Tai%20lieu%20hoan%20chinh%20sau%20hop\Gui%20BV%20de%20ra%20soat\De%20nghi%20bo%20sung%20cua%20Xquang%20Bach%20Ma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THong%20tu%20quy%20dinh%20gia%20dich%20vu%20y%20te%20ap%20dung%202015\Tai%20lieu%20hoan%20chinh%20sau%20hop\Phu%20luc%20Bang%20gia%20(22%2006%20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ung gia"/>
      <sheetName val="PL1-KBNG"/>
      <sheetName val="Ngay 20.12"/>
      <sheetName val="KB, NG"/>
      <sheetName val="GIA BINH QUAN GIA QUYEN"/>
      <sheetName val="SO SANH"/>
      <sheetName val="dm XIN Y KIEN"/>
      <sheetName val="DM dc giam"/>
      <sheetName val="BỎ"/>
      <sheetName val="PL2"/>
      <sheetName val="KB-NG chua cộng"/>
      <sheetName val="Sheet3"/>
    </sheetNames>
    <sheetDataSet>
      <sheetData sheetId="0" refreshError="1"/>
      <sheetData sheetId="1" refreshError="1"/>
      <sheetData sheetId="2" refreshError="1"/>
      <sheetData sheetId="3" refreshError="1"/>
      <sheetData sheetId="4" refreshError="1"/>
      <sheetData sheetId="5" refreshError="1"/>
      <sheetData sheetId="6" refreshError="1">
        <row r="9">
          <cell r="AU9" t="str">
            <v>Chưa bao gồm thuốc cản âm chuyên dụng</v>
          </cell>
        </row>
        <row r="10">
          <cell r="AU10" t="str">
            <v>Chưa bao gồm dụng cụ chọc tế bào, dụng cụ dẫn lưu và stent dẫn lưu, bóng ở đầu dây siêu âm nội soi</v>
          </cell>
        </row>
        <row r="14">
          <cell r="AU14" t="str">
            <v>chưa bao gồm dao cắt, thuốc cản quang, catheter</v>
          </cell>
        </row>
        <row r="26">
          <cell r="AU26" t="str">
            <v>Chưa bao gồm thuốc thụt theo chỉ định</v>
          </cell>
        </row>
        <row r="27">
          <cell r="AU27" t="str">
            <v>Chưa bao gồm thuốc</v>
          </cell>
        </row>
        <row r="32">
          <cell r="AU32" t="str">
            <v>Chưa bao gồm: kim chọc dò</v>
          </cell>
        </row>
        <row r="34">
          <cell r="AU34" t="str">
            <v>Chưa bao gồm: Bộ súc rửa dạ dầy, Than hoạt, thuốc Sorbitol</v>
          </cell>
        </row>
        <row r="38">
          <cell r="AU38" t="str">
            <v>Chưa bao gồm dụng cụ gắp giun</v>
          </cell>
        </row>
        <row r="39">
          <cell r="AU39" t="str">
            <v>Chưa bao gồm dụng cụ kẹp và clip cầm máu</v>
          </cell>
        </row>
        <row r="40">
          <cell r="AU40" t="str">
            <v>Chưa bao gồm dụng cụ kẹp và clip cầm máu</v>
          </cell>
        </row>
        <row r="41">
          <cell r="AU41" t="str">
            <v xml:space="preserve">Chưa có thuốc cản quang </v>
          </cell>
        </row>
        <row r="42">
          <cell r="AU42" t="str">
            <v>chưa bao gồm dao cắt, thuốc cản quang, catheter.</v>
          </cell>
        </row>
        <row r="46">
          <cell r="AU46" t="str">
            <v>Chưa bao gồm đầu đo và Catheter động mạch;</v>
          </cell>
        </row>
        <row r="73">
          <cell r="AU73" t="str">
            <v>Chưa bao gồm bộ dụng cụ mở thông dạ dày</v>
          </cell>
        </row>
        <row r="74">
          <cell r="AU74" t="str">
            <v>Chưa tính dao cắt niêm mạc, kìm kẹp cầm máu.</v>
          </cell>
        </row>
        <row r="75">
          <cell r="AU75" t="str">
            <v xml:space="preserve">Chưa bao gồm dao cắt, thuốc cản quang, catheter, </v>
          </cell>
        </row>
        <row r="76">
          <cell r="AU76" t="str">
            <v>Chưa bao gồm dao cắt, thuốc cản quang, catheter, bóng nong</v>
          </cell>
        </row>
        <row r="77">
          <cell r="AU77" t="str">
            <v>Chưa bao gồm dao cắt, thuốc cản quang, catheter</v>
          </cell>
        </row>
        <row r="78">
          <cell r="AU78" t="str">
            <v>chưa bao gồm stent, dao cắt, catheter, guidewire, thuốc cản quang;</v>
          </cell>
        </row>
        <row r="79">
          <cell r="AU79" t="str">
            <v>Không tính kim đốt sóng cao tần và dây dẫn tín hiệu</v>
          </cell>
        </row>
        <row r="80">
          <cell r="AU80" t="str">
            <v>Không tính kim đốt sóng cao tần và dây dẫn tín hiệu</v>
          </cell>
        </row>
        <row r="102">
          <cell r="AU102" t="str">
            <v>Chưa bao gồm Mask khí dung và thuốc Ventoline;</v>
          </cell>
        </row>
      </sheetData>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u luc tong hop"/>
      <sheetName val="BANG NGANG"/>
      <sheetName val="CHI TIET XD"/>
      <sheetName val="Sheet1"/>
      <sheetName val="Sheet2"/>
    </sheetNames>
    <sheetDataSet>
      <sheetData sheetId="0"/>
      <sheetData sheetId="1"/>
      <sheetData sheetId="2">
        <row r="93">
          <cell r="G93">
            <v>1511778.2525252528</v>
          </cell>
        </row>
        <row r="133">
          <cell r="G133">
            <v>58081.545454545456</v>
          </cell>
        </row>
        <row r="137">
          <cell r="G137">
            <v>36702.020202020205</v>
          </cell>
        </row>
        <row r="141">
          <cell r="G141">
            <v>305985.99431818177</v>
          </cell>
        </row>
        <row r="256">
          <cell r="G256">
            <v>318625.76717171719</v>
          </cell>
        </row>
        <row r="275">
          <cell r="G275">
            <v>6838.568181818182</v>
          </cell>
        </row>
        <row r="279">
          <cell r="G279">
            <v>3621.2121212121206</v>
          </cell>
        </row>
        <row r="283">
          <cell r="G283">
            <v>17515.512784090908</v>
          </cell>
        </row>
        <row r="316">
          <cell r="G316">
            <v>4532836.101346802</v>
          </cell>
        </row>
        <row r="348">
          <cell r="G348">
            <v>40721.030303030304</v>
          </cell>
        </row>
        <row r="352">
          <cell r="G352">
            <v>383363.63636363629</v>
          </cell>
        </row>
        <row r="356">
          <cell r="G356">
            <v>121385.04261363635</v>
          </cell>
        </row>
        <row r="391">
          <cell r="G391">
            <v>3489916.1013468015</v>
          </cell>
        </row>
        <row r="415">
          <cell r="G415">
            <v>40721.030303030304</v>
          </cell>
        </row>
        <row r="419">
          <cell r="G419">
            <v>383363.63636363629</v>
          </cell>
        </row>
        <row r="423">
          <cell r="G423">
            <v>121385.04261363635</v>
          </cell>
        </row>
        <row r="457">
          <cell r="G457">
            <v>8010150.9043771047</v>
          </cell>
        </row>
        <row r="489">
          <cell r="G489">
            <v>55872.545454545449</v>
          </cell>
        </row>
        <row r="493">
          <cell r="G493">
            <v>658742.42424242408</v>
          </cell>
        </row>
        <row r="497">
          <cell r="G497">
            <v>226478.11931818179</v>
          </cell>
        </row>
        <row r="530">
          <cell r="G530">
            <v>6820230.9043771047</v>
          </cell>
        </row>
        <row r="557">
          <cell r="G557">
            <v>55872.545454545449</v>
          </cell>
        </row>
        <row r="561">
          <cell r="G561">
            <v>658742.42424242408</v>
          </cell>
        </row>
        <row r="565">
          <cell r="G565">
            <v>226478.11931818179</v>
          </cell>
        </row>
        <row r="1152">
          <cell r="G1152">
            <v>9639532.1282828283</v>
          </cell>
        </row>
        <row r="1180">
          <cell r="G1180">
            <v>56081.545454545456</v>
          </cell>
        </row>
        <row r="1184">
          <cell r="G1184">
            <v>152863.63636363635</v>
          </cell>
        </row>
        <row r="1188">
          <cell r="G1188">
            <v>121385.04261363635</v>
          </cell>
        </row>
        <row r="1221">
          <cell r="G1221">
            <v>3248623.0373737374</v>
          </cell>
        </row>
        <row r="1249">
          <cell r="G1249">
            <v>56081.545454545456</v>
          </cell>
        </row>
        <row r="1253">
          <cell r="G1253">
            <v>229295.4545454545</v>
          </cell>
        </row>
        <row r="1257">
          <cell r="G1257">
            <v>179770.08522727271</v>
          </cell>
        </row>
        <row r="1439">
          <cell r="G1439">
            <v>871000.44141414133</v>
          </cell>
        </row>
        <row r="1455">
          <cell r="G1455">
            <v>18204.545454545456</v>
          </cell>
        </row>
        <row r="1460">
          <cell r="G1460">
            <v>15854.545454545454</v>
          </cell>
        </row>
        <row r="1464">
          <cell r="G1464">
            <v>29192.52130681818</v>
          </cell>
        </row>
        <row r="1495">
          <cell r="G1495">
            <v>1539441.9191919193</v>
          </cell>
        </row>
        <row r="1532">
          <cell r="G1532">
            <v>58081.545454545456</v>
          </cell>
        </row>
        <row r="1536">
          <cell r="G1536">
            <v>16096.969696969696</v>
          </cell>
        </row>
        <row r="1540">
          <cell r="G1540">
            <v>260770.08522727271</v>
          </cell>
        </row>
      </sheetData>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an cong"/>
      <sheetName val="GIA DICH VU"/>
      <sheetName val="dich vu bo sung"/>
      <sheetName val="Chi phi truc tiep C4 (2)"/>
      <sheetName val="Chi phi truc tiep C4"/>
      <sheetName val="Sheet4"/>
      <sheetName val="vi sinh"/>
      <sheetName val="hoa sinh"/>
      <sheetName val="huyet hoc"/>
      <sheetName val="XN khac"/>
      <sheetName val="Phu luc lương C4"/>
      <sheetName val="PLTTGia KBNG (sauhop)"/>
    </sheetNames>
    <sheetDataSet>
      <sheetData sheetId="0"/>
      <sheetData sheetId="1"/>
      <sheetData sheetId="2"/>
      <sheetData sheetId="3">
        <row r="6">
          <cell r="D6">
            <v>3500000</v>
          </cell>
          <cell r="F6">
            <v>3500000</v>
          </cell>
          <cell r="G6">
            <v>3500000</v>
          </cell>
          <cell r="H6">
            <v>2500000</v>
          </cell>
          <cell r="J6">
            <v>3500000</v>
          </cell>
          <cell r="L6">
            <v>3500000</v>
          </cell>
          <cell r="M6">
            <v>3500000</v>
          </cell>
          <cell r="N6">
            <v>3500000</v>
          </cell>
          <cell r="O6">
            <v>3000000</v>
          </cell>
          <cell r="P6">
            <v>3000000</v>
          </cell>
          <cell r="Q6">
            <v>3000000</v>
          </cell>
          <cell r="R6">
            <v>3500000</v>
          </cell>
          <cell r="S6">
            <v>1500000</v>
          </cell>
          <cell r="Y6">
            <v>5000000</v>
          </cell>
          <cell r="Z6">
            <v>3500000</v>
          </cell>
        </row>
        <row r="7">
          <cell r="D7">
            <v>2520000</v>
          </cell>
          <cell r="E7">
            <v>1800000</v>
          </cell>
          <cell r="F7">
            <v>2520000</v>
          </cell>
          <cell r="G7">
            <v>2520000</v>
          </cell>
          <cell r="H7">
            <v>1800000</v>
          </cell>
          <cell r="J7">
            <v>2520000</v>
          </cell>
          <cell r="L7">
            <v>2520000</v>
          </cell>
          <cell r="M7">
            <v>2520000</v>
          </cell>
          <cell r="N7">
            <v>2520000</v>
          </cell>
          <cell r="O7">
            <v>2160000</v>
          </cell>
          <cell r="P7">
            <v>2160000</v>
          </cell>
          <cell r="Q7">
            <v>2160000</v>
          </cell>
          <cell r="R7">
            <v>2520000</v>
          </cell>
          <cell r="S7">
            <v>1080000</v>
          </cell>
          <cell r="U7">
            <v>1080000</v>
          </cell>
          <cell r="Y7">
            <v>3600000</v>
          </cell>
          <cell r="Z7">
            <v>2520000</v>
          </cell>
        </row>
        <row r="8">
          <cell r="D8">
            <v>1400000</v>
          </cell>
          <cell r="E8">
            <v>1000000</v>
          </cell>
          <cell r="F8">
            <v>1400000</v>
          </cell>
          <cell r="G8">
            <v>1400000</v>
          </cell>
          <cell r="H8">
            <v>1000000</v>
          </cell>
          <cell r="J8">
            <v>1400000</v>
          </cell>
          <cell r="L8">
            <v>1400000</v>
          </cell>
          <cell r="M8">
            <v>1400000</v>
          </cell>
          <cell r="N8">
            <v>1400000</v>
          </cell>
          <cell r="O8">
            <v>1200000</v>
          </cell>
          <cell r="P8">
            <v>1200000</v>
          </cell>
          <cell r="Q8">
            <v>1200000</v>
          </cell>
          <cell r="R8">
            <v>1400000</v>
          </cell>
          <cell r="S8">
            <v>600000</v>
          </cell>
          <cell r="U8">
            <v>600000</v>
          </cell>
          <cell r="Y8">
            <v>2000000</v>
          </cell>
          <cell r="Z8">
            <v>1400000</v>
          </cell>
        </row>
        <row r="9">
          <cell r="D9">
            <v>1120000</v>
          </cell>
          <cell r="E9">
            <v>800000</v>
          </cell>
          <cell r="F9">
            <v>1120000</v>
          </cell>
          <cell r="G9">
            <v>1120000</v>
          </cell>
          <cell r="H9">
            <v>800000</v>
          </cell>
          <cell r="J9">
            <v>1120000</v>
          </cell>
          <cell r="L9">
            <v>1120000</v>
          </cell>
          <cell r="M9">
            <v>1120000</v>
          </cell>
          <cell r="N9">
            <v>1120000</v>
          </cell>
          <cell r="O9">
            <v>960000</v>
          </cell>
          <cell r="P9">
            <v>960000</v>
          </cell>
          <cell r="Q9">
            <v>960000</v>
          </cell>
          <cell r="R9">
            <v>1120000</v>
          </cell>
          <cell r="S9">
            <v>480000</v>
          </cell>
          <cell r="U9">
            <v>480000</v>
          </cell>
          <cell r="Y9">
            <v>1600000</v>
          </cell>
          <cell r="Z9">
            <v>1120000</v>
          </cell>
        </row>
        <row r="10">
          <cell r="D10">
            <v>1680000</v>
          </cell>
          <cell r="E10">
            <v>1200000</v>
          </cell>
          <cell r="F10">
            <v>1680000</v>
          </cell>
          <cell r="H10">
            <v>1200000</v>
          </cell>
          <cell r="J10">
            <v>1680000</v>
          </cell>
          <cell r="L10">
            <v>1680000</v>
          </cell>
          <cell r="M10">
            <v>1680000</v>
          </cell>
          <cell r="N10">
            <v>1680000</v>
          </cell>
          <cell r="O10">
            <v>1440000</v>
          </cell>
          <cell r="P10">
            <v>1440000</v>
          </cell>
          <cell r="Q10">
            <v>1440000</v>
          </cell>
          <cell r="R10">
            <v>1680000</v>
          </cell>
          <cell r="S10">
            <v>720000</v>
          </cell>
          <cell r="U10">
            <v>720000</v>
          </cell>
          <cell r="V10">
            <v>720000</v>
          </cell>
          <cell r="W10">
            <v>480000</v>
          </cell>
          <cell r="Y10">
            <v>2400000</v>
          </cell>
        </row>
        <row r="11">
          <cell r="D11">
            <v>979999.99999999988</v>
          </cell>
          <cell r="E11">
            <v>700000</v>
          </cell>
          <cell r="F11">
            <v>979999.99999999988</v>
          </cell>
          <cell r="G11">
            <v>979999.99999999988</v>
          </cell>
          <cell r="H11">
            <v>700000</v>
          </cell>
          <cell r="I11">
            <v>560000</v>
          </cell>
          <cell r="J11">
            <v>979999.99999999988</v>
          </cell>
          <cell r="K11">
            <v>420000</v>
          </cell>
          <cell r="L11">
            <v>979999.99999999988</v>
          </cell>
          <cell r="M11">
            <v>979999.99999999988</v>
          </cell>
          <cell r="N11">
            <v>979999.99999999988</v>
          </cell>
          <cell r="O11">
            <v>840000</v>
          </cell>
          <cell r="P11">
            <v>840000</v>
          </cell>
          <cell r="Q11">
            <v>840000</v>
          </cell>
          <cell r="R11">
            <v>979999.99999999988</v>
          </cell>
          <cell r="S11">
            <v>420000</v>
          </cell>
          <cell r="U11">
            <v>420000</v>
          </cell>
          <cell r="V11">
            <v>420000</v>
          </cell>
          <cell r="W11">
            <v>280000</v>
          </cell>
          <cell r="X11">
            <v>280000</v>
          </cell>
          <cell r="Y11">
            <v>1400000</v>
          </cell>
        </row>
        <row r="12">
          <cell r="D12">
            <v>630000</v>
          </cell>
          <cell r="E12">
            <v>450000</v>
          </cell>
          <cell r="F12">
            <v>630000</v>
          </cell>
          <cell r="H12">
            <v>450000</v>
          </cell>
          <cell r="I12">
            <v>360000</v>
          </cell>
          <cell r="J12">
            <v>630000</v>
          </cell>
          <cell r="K12">
            <v>270000</v>
          </cell>
          <cell r="L12">
            <v>630000</v>
          </cell>
          <cell r="M12">
            <v>630000</v>
          </cell>
          <cell r="N12">
            <v>630000</v>
          </cell>
          <cell r="O12">
            <v>540000</v>
          </cell>
          <cell r="P12">
            <v>540000</v>
          </cell>
          <cell r="Q12">
            <v>540000</v>
          </cell>
          <cell r="R12">
            <v>630000</v>
          </cell>
          <cell r="S12">
            <v>270000</v>
          </cell>
          <cell r="U12">
            <v>270000</v>
          </cell>
          <cell r="V12">
            <v>270000</v>
          </cell>
          <cell r="W12">
            <v>180000</v>
          </cell>
          <cell r="X12">
            <v>180000</v>
          </cell>
          <cell r="Y12">
            <v>900000</v>
          </cell>
        </row>
        <row r="13">
          <cell r="F13">
            <v>280000</v>
          </cell>
          <cell r="H13">
            <v>200000</v>
          </cell>
          <cell r="I13">
            <v>160000</v>
          </cell>
          <cell r="J13">
            <v>280000</v>
          </cell>
          <cell r="K13">
            <v>120000</v>
          </cell>
          <cell r="L13">
            <v>280000</v>
          </cell>
          <cell r="M13">
            <v>280000</v>
          </cell>
          <cell r="N13">
            <v>280000</v>
          </cell>
          <cell r="O13">
            <v>240000</v>
          </cell>
          <cell r="P13">
            <v>240000</v>
          </cell>
          <cell r="Q13">
            <v>240000</v>
          </cell>
          <cell r="R13">
            <v>280000</v>
          </cell>
          <cell r="S13">
            <v>120000</v>
          </cell>
          <cell r="U13">
            <v>120000</v>
          </cell>
          <cell r="V13">
            <v>120000</v>
          </cell>
          <cell r="W13">
            <v>80000</v>
          </cell>
          <cell r="X13">
            <v>80000</v>
          </cell>
          <cell r="Y13">
            <v>400000</v>
          </cell>
        </row>
      </sheetData>
      <sheetData sheetId="4"/>
      <sheetData sheetId="5"/>
      <sheetData sheetId="6"/>
      <sheetData sheetId="7"/>
      <sheetData sheetId="8"/>
      <sheetData sheetId="9"/>
      <sheetData sheetId="10">
        <row r="9">
          <cell r="AJ9">
            <v>449883.2801136364</v>
          </cell>
        </row>
        <row r="261">
          <cell r="AJ261">
            <v>1110545.0910511364</v>
          </cell>
          <cell r="AN261">
            <v>1480000</v>
          </cell>
        </row>
        <row r="262">
          <cell r="AJ262">
            <v>738141.88480113645</v>
          </cell>
          <cell r="AN262">
            <v>632000</v>
          </cell>
        </row>
        <row r="263">
          <cell r="AJ263">
            <v>542240.23750000005</v>
          </cell>
          <cell r="AN263">
            <v>310000</v>
          </cell>
        </row>
        <row r="264">
          <cell r="AJ264">
            <v>337412.46008522727</v>
          </cell>
          <cell r="AN264">
            <v>175000</v>
          </cell>
        </row>
        <row r="265">
          <cell r="AJ265">
            <v>170717.61630681818</v>
          </cell>
          <cell r="AN265">
            <v>257000</v>
          </cell>
        </row>
        <row r="266">
          <cell r="AJ266">
            <v>356395.52151988633</v>
          </cell>
          <cell r="AN266">
            <v>104000</v>
          </cell>
        </row>
        <row r="267">
          <cell r="AJ267">
            <v>277070.87215909088</v>
          </cell>
          <cell r="AN267">
            <v>49500</v>
          </cell>
        </row>
        <row r="268">
          <cell r="AJ268">
            <v>138535.43607954544</v>
          </cell>
          <cell r="AN268">
            <v>24000</v>
          </cell>
        </row>
      </sheetData>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347"/>
  <sheetViews>
    <sheetView workbookViewId="0">
      <pane xSplit="4" ySplit="9" topLeftCell="AH25" activePane="bottomRight" state="frozen"/>
      <selection pane="topRight" activeCell="E1" sqref="E1"/>
      <selection pane="bottomLeft" activeCell="A10" sqref="A10"/>
      <selection pane="bottomRight" activeCell="C7" sqref="C7:C8"/>
    </sheetView>
  </sheetViews>
  <sheetFormatPr defaultColWidth="9.5703125" defaultRowHeight="12.75" x14ac:dyDescent="0.2"/>
  <cols>
    <col min="1" max="1" width="6.42578125" style="117" customWidth="1"/>
    <col min="2" max="2" width="7.140625" style="117" hidden="1" customWidth="1"/>
    <col min="3" max="3" width="45.140625" style="117" customWidth="1"/>
    <col min="4" max="4" width="10" style="117" hidden="1" customWidth="1"/>
    <col min="5" max="10" width="9.7109375" style="118" hidden="1" customWidth="1"/>
    <col min="11" max="11" width="10.28515625" style="118" hidden="1" customWidth="1"/>
    <col min="12" max="14" width="10.28515625" style="118" customWidth="1"/>
    <col min="15" max="16" width="10.28515625" style="118" hidden="1" customWidth="1"/>
    <col min="17" max="18" width="10.28515625" style="118" customWidth="1"/>
    <col min="19" max="19" width="9.7109375" style="118" customWidth="1"/>
    <col min="20" max="20" width="8.5703125" style="118" customWidth="1"/>
    <col min="21" max="21" width="10.28515625" style="118" customWidth="1"/>
    <col min="22" max="23" width="9.7109375" style="118" hidden="1" customWidth="1"/>
    <col min="24" max="24" width="9.7109375" style="118" customWidth="1"/>
    <col min="25" max="25" width="10.28515625" style="118" customWidth="1"/>
    <col min="26" max="26" width="9.7109375" style="118" customWidth="1"/>
    <col min="27" max="27" width="9" style="118" customWidth="1"/>
    <col min="28" max="28" width="11.42578125" style="118" customWidth="1"/>
    <col min="29" max="30" width="9.7109375" style="118" hidden="1" customWidth="1"/>
    <col min="31" max="31" width="9.7109375" style="118" customWidth="1"/>
    <col min="32" max="32" width="10.28515625" style="118" customWidth="1"/>
    <col min="33" max="33" width="8.85546875" style="117" customWidth="1"/>
    <col min="34" max="34" width="9.7109375" style="117" customWidth="1"/>
    <col min="35" max="35" width="11" style="117" customWidth="1"/>
    <col min="36" max="37" width="9.7109375" style="117" hidden="1" customWidth="1"/>
    <col min="38" max="38" width="9.7109375" style="118" customWidth="1"/>
    <col min="39" max="39" width="10.28515625" style="118" customWidth="1"/>
    <col min="40" max="40" width="8.42578125" style="117" customWidth="1"/>
    <col min="41" max="41" width="9.7109375" style="117" customWidth="1"/>
    <col min="42" max="42" width="10.85546875" style="117" customWidth="1"/>
    <col min="43" max="44" width="9.7109375" style="117" hidden="1" customWidth="1"/>
    <col min="45" max="45" width="9.7109375" style="118" customWidth="1"/>
    <col min="46" max="46" width="10.42578125" style="118" customWidth="1"/>
    <col min="47" max="47" width="28.7109375" style="117" customWidth="1"/>
    <col min="48" max="249" width="9.140625" style="117" customWidth="1"/>
    <col min="250" max="250" width="5.42578125" style="117" customWidth="1"/>
    <col min="251" max="251" width="6.28515625" style="117" customWidth="1"/>
    <col min="252" max="252" width="7" style="117" customWidth="1"/>
    <col min="253" max="253" width="53.28515625" style="117" customWidth="1"/>
    <col min="254" max="261" width="9.140625" style="117" customWidth="1"/>
    <col min="262" max="263" width="9.5703125" style="117"/>
    <col min="264" max="264" width="6.42578125" style="117" customWidth="1"/>
    <col min="265" max="265" width="0" style="117" hidden="1" customWidth="1"/>
    <col min="266" max="266" width="45.140625" style="117" customWidth="1"/>
    <col min="267" max="274" width="0" style="117" hidden="1" customWidth="1"/>
    <col min="275" max="275" width="9.7109375" style="117" customWidth="1"/>
    <col min="276" max="276" width="8.5703125" style="117" customWidth="1"/>
    <col min="277" max="277" width="10.28515625" style="117" customWidth="1"/>
    <col min="278" max="279" width="0" style="117" hidden="1" customWidth="1"/>
    <col min="280" max="280" width="9.7109375" style="117" customWidth="1"/>
    <col min="281" max="281" width="10.28515625" style="117" customWidth="1"/>
    <col min="282" max="282" width="9.7109375" style="117" customWidth="1"/>
    <col min="283" max="283" width="9" style="117" customWidth="1"/>
    <col min="284" max="284" width="11.42578125" style="117" customWidth="1"/>
    <col min="285" max="286" width="0" style="117" hidden="1" customWidth="1"/>
    <col min="287" max="287" width="9.7109375" style="117" customWidth="1"/>
    <col min="288" max="288" width="10.28515625" style="117" customWidth="1"/>
    <col min="289" max="289" width="8.85546875" style="117" customWidth="1"/>
    <col min="290" max="290" width="9.7109375" style="117" customWidth="1"/>
    <col min="291" max="291" width="11" style="117" customWidth="1"/>
    <col min="292" max="293" width="0" style="117" hidden="1" customWidth="1"/>
    <col min="294" max="294" width="9.7109375" style="117" customWidth="1"/>
    <col min="295" max="295" width="10.28515625" style="117" customWidth="1"/>
    <col min="296" max="296" width="8.42578125" style="117" customWidth="1"/>
    <col min="297" max="297" width="9.7109375" style="117" customWidth="1"/>
    <col min="298" max="298" width="10.85546875" style="117" customWidth="1"/>
    <col min="299" max="300" width="0" style="117" hidden="1" customWidth="1"/>
    <col min="301" max="301" width="9.7109375" style="117" customWidth="1"/>
    <col min="302" max="302" width="10.42578125" style="117" customWidth="1"/>
    <col min="303" max="303" width="28.7109375" style="117" customWidth="1"/>
    <col min="304" max="505" width="9.140625" style="117" customWidth="1"/>
    <col min="506" max="506" width="5.42578125" style="117" customWidth="1"/>
    <col min="507" max="507" width="6.28515625" style="117" customWidth="1"/>
    <col min="508" max="508" width="7" style="117" customWidth="1"/>
    <col min="509" max="509" width="53.28515625" style="117" customWidth="1"/>
    <col min="510" max="517" width="9.140625" style="117" customWidth="1"/>
    <col min="518" max="519" width="9.5703125" style="117"/>
    <col min="520" max="520" width="6.42578125" style="117" customWidth="1"/>
    <col min="521" max="521" width="0" style="117" hidden="1" customWidth="1"/>
    <col min="522" max="522" width="45.140625" style="117" customWidth="1"/>
    <col min="523" max="530" width="0" style="117" hidden="1" customWidth="1"/>
    <col min="531" max="531" width="9.7109375" style="117" customWidth="1"/>
    <col min="532" max="532" width="8.5703125" style="117" customWidth="1"/>
    <col min="533" max="533" width="10.28515625" style="117" customWidth="1"/>
    <col min="534" max="535" width="0" style="117" hidden="1" customWidth="1"/>
    <col min="536" max="536" width="9.7109375" style="117" customWidth="1"/>
    <col min="537" max="537" width="10.28515625" style="117" customWidth="1"/>
    <col min="538" max="538" width="9.7109375" style="117" customWidth="1"/>
    <col min="539" max="539" width="9" style="117" customWidth="1"/>
    <col min="540" max="540" width="11.42578125" style="117" customWidth="1"/>
    <col min="541" max="542" width="0" style="117" hidden="1" customWidth="1"/>
    <col min="543" max="543" width="9.7109375" style="117" customWidth="1"/>
    <col min="544" max="544" width="10.28515625" style="117" customWidth="1"/>
    <col min="545" max="545" width="8.85546875" style="117" customWidth="1"/>
    <col min="546" max="546" width="9.7109375" style="117" customWidth="1"/>
    <col min="547" max="547" width="11" style="117" customWidth="1"/>
    <col min="548" max="549" width="0" style="117" hidden="1" customWidth="1"/>
    <col min="550" max="550" width="9.7109375" style="117" customWidth="1"/>
    <col min="551" max="551" width="10.28515625" style="117" customWidth="1"/>
    <col min="552" max="552" width="8.42578125" style="117" customWidth="1"/>
    <col min="553" max="553" width="9.7109375" style="117" customWidth="1"/>
    <col min="554" max="554" width="10.85546875" style="117" customWidth="1"/>
    <col min="555" max="556" width="0" style="117" hidden="1" customWidth="1"/>
    <col min="557" max="557" width="9.7109375" style="117" customWidth="1"/>
    <col min="558" max="558" width="10.42578125" style="117" customWidth="1"/>
    <col min="559" max="559" width="28.7109375" style="117" customWidth="1"/>
    <col min="560" max="761" width="9.140625" style="117" customWidth="1"/>
    <col min="762" max="762" width="5.42578125" style="117" customWidth="1"/>
    <col min="763" max="763" width="6.28515625" style="117" customWidth="1"/>
    <col min="764" max="764" width="7" style="117" customWidth="1"/>
    <col min="765" max="765" width="53.28515625" style="117" customWidth="1"/>
    <col min="766" max="773" width="9.140625" style="117" customWidth="1"/>
    <col min="774" max="775" width="9.5703125" style="117"/>
    <col min="776" max="776" width="6.42578125" style="117" customWidth="1"/>
    <col min="777" max="777" width="0" style="117" hidden="1" customWidth="1"/>
    <col min="778" max="778" width="45.140625" style="117" customWidth="1"/>
    <col min="779" max="786" width="0" style="117" hidden="1" customWidth="1"/>
    <col min="787" max="787" width="9.7109375" style="117" customWidth="1"/>
    <col min="788" max="788" width="8.5703125" style="117" customWidth="1"/>
    <col min="789" max="789" width="10.28515625" style="117" customWidth="1"/>
    <col min="790" max="791" width="0" style="117" hidden="1" customWidth="1"/>
    <col min="792" max="792" width="9.7109375" style="117" customWidth="1"/>
    <col min="793" max="793" width="10.28515625" style="117" customWidth="1"/>
    <col min="794" max="794" width="9.7109375" style="117" customWidth="1"/>
    <col min="795" max="795" width="9" style="117" customWidth="1"/>
    <col min="796" max="796" width="11.42578125" style="117" customWidth="1"/>
    <col min="797" max="798" width="0" style="117" hidden="1" customWidth="1"/>
    <col min="799" max="799" width="9.7109375" style="117" customWidth="1"/>
    <col min="800" max="800" width="10.28515625" style="117" customWidth="1"/>
    <col min="801" max="801" width="8.85546875" style="117" customWidth="1"/>
    <col min="802" max="802" width="9.7109375" style="117" customWidth="1"/>
    <col min="803" max="803" width="11" style="117" customWidth="1"/>
    <col min="804" max="805" width="0" style="117" hidden="1" customWidth="1"/>
    <col min="806" max="806" width="9.7109375" style="117" customWidth="1"/>
    <col min="807" max="807" width="10.28515625" style="117" customWidth="1"/>
    <col min="808" max="808" width="8.42578125" style="117" customWidth="1"/>
    <col min="809" max="809" width="9.7109375" style="117" customWidth="1"/>
    <col min="810" max="810" width="10.85546875" style="117" customWidth="1"/>
    <col min="811" max="812" width="0" style="117" hidden="1" customWidth="1"/>
    <col min="813" max="813" width="9.7109375" style="117" customWidth="1"/>
    <col min="814" max="814" width="10.42578125" style="117" customWidth="1"/>
    <col min="815" max="815" width="28.7109375" style="117" customWidth="1"/>
    <col min="816" max="1017" width="9.140625" style="117" customWidth="1"/>
    <col min="1018" max="1018" width="5.42578125" style="117" customWidth="1"/>
    <col min="1019" max="1019" width="6.28515625" style="117" customWidth="1"/>
    <col min="1020" max="1020" width="7" style="117" customWidth="1"/>
    <col min="1021" max="1021" width="53.28515625" style="117" customWidth="1"/>
    <col min="1022" max="1029" width="9.140625" style="117" customWidth="1"/>
    <col min="1030" max="1031" width="9.5703125" style="117"/>
    <col min="1032" max="1032" width="6.42578125" style="117" customWidth="1"/>
    <col min="1033" max="1033" width="0" style="117" hidden="1" customWidth="1"/>
    <col min="1034" max="1034" width="45.140625" style="117" customWidth="1"/>
    <col min="1035" max="1042" width="0" style="117" hidden="1" customWidth="1"/>
    <col min="1043" max="1043" width="9.7109375" style="117" customWidth="1"/>
    <col min="1044" max="1044" width="8.5703125" style="117" customWidth="1"/>
    <col min="1045" max="1045" width="10.28515625" style="117" customWidth="1"/>
    <col min="1046" max="1047" width="0" style="117" hidden="1" customWidth="1"/>
    <col min="1048" max="1048" width="9.7109375" style="117" customWidth="1"/>
    <col min="1049" max="1049" width="10.28515625" style="117" customWidth="1"/>
    <col min="1050" max="1050" width="9.7109375" style="117" customWidth="1"/>
    <col min="1051" max="1051" width="9" style="117" customWidth="1"/>
    <col min="1052" max="1052" width="11.42578125" style="117" customWidth="1"/>
    <col min="1053" max="1054" width="0" style="117" hidden="1" customWidth="1"/>
    <col min="1055" max="1055" width="9.7109375" style="117" customWidth="1"/>
    <col min="1056" max="1056" width="10.28515625" style="117" customWidth="1"/>
    <col min="1057" max="1057" width="8.85546875" style="117" customWidth="1"/>
    <col min="1058" max="1058" width="9.7109375" style="117" customWidth="1"/>
    <col min="1059" max="1059" width="11" style="117" customWidth="1"/>
    <col min="1060" max="1061" width="0" style="117" hidden="1" customWidth="1"/>
    <col min="1062" max="1062" width="9.7109375" style="117" customWidth="1"/>
    <col min="1063" max="1063" width="10.28515625" style="117" customWidth="1"/>
    <col min="1064" max="1064" width="8.42578125" style="117" customWidth="1"/>
    <col min="1065" max="1065" width="9.7109375" style="117" customWidth="1"/>
    <col min="1066" max="1066" width="10.85546875" style="117" customWidth="1"/>
    <col min="1067" max="1068" width="0" style="117" hidden="1" customWidth="1"/>
    <col min="1069" max="1069" width="9.7109375" style="117" customWidth="1"/>
    <col min="1070" max="1070" width="10.42578125" style="117" customWidth="1"/>
    <col min="1071" max="1071" width="28.7109375" style="117" customWidth="1"/>
    <col min="1072" max="1273" width="9.140625" style="117" customWidth="1"/>
    <col min="1274" max="1274" width="5.42578125" style="117" customWidth="1"/>
    <col min="1275" max="1275" width="6.28515625" style="117" customWidth="1"/>
    <col min="1276" max="1276" width="7" style="117" customWidth="1"/>
    <col min="1277" max="1277" width="53.28515625" style="117" customWidth="1"/>
    <col min="1278" max="1285" width="9.140625" style="117" customWidth="1"/>
    <col min="1286" max="1287" width="9.5703125" style="117"/>
    <col min="1288" max="1288" width="6.42578125" style="117" customWidth="1"/>
    <col min="1289" max="1289" width="0" style="117" hidden="1" customWidth="1"/>
    <col min="1290" max="1290" width="45.140625" style="117" customWidth="1"/>
    <col min="1291" max="1298" width="0" style="117" hidden="1" customWidth="1"/>
    <col min="1299" max="1299" width="9.7109375" style="117" customWidth="1"/>
    <col min="1300" max="1300" width="8.5703125" style="117" customWidth="1"/>
    <col min="1301" max="1301" width="10.28515625" style="117" customWidth="1"/>
    <col min="1302" max="1303" width="0" style="117" hidden="1" customWidth="1"/>
    <col min="1304" max="1304" width="9.7109375" style="117" customWidth="1"/>
    <col min="1305" max="1305" width="10.28515625" style="117" customWidth="1"/>
    <col min="1306" max="1306" width="9.7109375" style="117" customWidth="1"/>
    <col min="1307" max="1307" width="9" style="117" customWidth="1"/>
    <col min="1308" max="1308" width="11.42578125" style="117" customWidth="1"/>
    <col min="1309" max="1310" width="0" style="117" hidden="1" customWidth="1"/>
    <col min="1311" max="1311" width="9.7109375" style="117" customWidth="1"/>
    <col min="1312" max="1312" width="10.28515625" style="117" customWidth="1"/>
    <col min="1313" max="1313" width="8.85546875" style="117" customWidth="1"/>
    <col min="1314" max="1314" width="9.7109375" style="117" customWidth="1"/>
    <col min="1315" max="1315" width="11" style="117" customWidth="1"/>
    <col min="1316" max="1317" width="0" style="117" hidden="1" customWidth="1"/>
    <col min="1318" max="1318" width="9.7109375" style="117" customWidth="1"/>
    <col min="1319" max="1319" width="10.28515625" style="117" customWidth="1"/>
    <col min="1320" max="1320" width="8.42578125" style="117" customWidth="1"/>
    <col min="1321" max="1321" width="9.7109375" style="117" customWidth="1"/>
    <col min="1322" max="1322" width="10.85546875" style="117" customWidth="1"/>
    <col min="1323" max="1324" width="0" style="117" hidden="1" customWidth="1"/>
    <col min="1325" max="1325" width="9.7109375" style="117" customWidth="1"/>
    <col min="1326" max="1326" width="10.42578125" style="117" customWidth="1"/>
    <col min="1327" max="1327" width="28.7109375" style="117" customWidth="1"/>
    <col min="1328" max="1529" width="9.140625" style="117" customWidth="1"/>
    <col min="1530" max="1530" width="5.42578125" style="117" customWidth="1"/>
    <col min="1531" max="1531" width="6.28515625" style="117" customWidth="1"/>
    <col min="1532" max="1532" width="7" style="117" customWidth="1"/>
    <col min="1533" max="1533" width="53.28515625" style="117" customWidth="1"/>
    <col min="1534" max="1541" width="9.140625" style="117" customWidth="1"/>
    <col min="1542" max="1543" width="9.5703125" style="117"/>
    <col min="1544" max="1544" width="6.42578125" style="117" customWidth="1"/>
    <col min="1545" max="1545" width="0" style="117" hidden="1" customWidth="1"/>
    <col min="1546" max="1546" width="45.140625" style="117" customWidth="1"/>
    <col min="1547" max="1554" width="0" style="117" hidden="1" customWidth="1"/>
    <col min="1555" max="1555" width="9.7109375" style="117" customWidth="1"/>
    <col min="1556" max="1556" width="8.5703125" style="117" customWidth="1"/>
    <col min="1557" max="1557" width="10.28515625" style="117" customWidth="1"/>
    <col min="1558" max="1559" width="0" style="117" hidden="1" customWidth="1"/>
    <col min="1560" max="1560" width="9.7109375" style="117" customWidth="1"/>
    <col min="1561" max="1561" width="10.28515625" style="117" customWidth="1"/>
    <col min="1562" max="1562" width="9.7109375" style="117" customWidth="1"/>
    <col min="1563" max="1563" width="9" style="117" customWidth="1"/>
    <col min="1564" max="1564" width="11.42578125" style="117" customWidth="1"/>
    <col min="1565" max="1566" width="0" style="117" hidden="1" customWidth="1"/>
    <col min="1567" max="1567" width="9.7109375" style="117" customWidth="1"/>
    <col min="1568" max="1568" width="10.28515625" style="117" customWidth="1"/>
    <col min="1569" max="1569" width="8.85546875" style="117" customWidth="1"/>
    <col min="1570" max="1570" width="9.7109375" style="117" customWidth="1"/>
    <col min="1571" max="1571" width="11" style="117" customWidth="1"/>
    <col min="1572" max="1573" width="0" style="117" hidden="1" customWidth="1"/>
    <col min="1574" max="1574" width="9.7109375" style="117" customWidth="1"/>
    <col min="1575" max="1575" width="10.28515625" style="117" customWidth="1"/>
    <col min="1576" max="1576" width="8.42578125" style="117" customWidth="1"/>
    <col min="1577" max="1577" width="9.7109375" style="117" customWidth="1"/>
    <col min="1578" max="1578" width="10.85546875" style="117" customWidth="1"/>
    <col min="1579" max="1580" width="0" style="117" hidden="1" customWidth="1"/>
    <col min="1581" max="1581" width="9.7109375" style="117" customWidth="1"/>
    <col min="1582" max="1582" width="10.42578125" style="117" customWidth="1"/>
    <col min="1583" max="1583" width="28.7109375" style="117" customWidth="1"/>
    <col min="1584" max="1785" width="9.140625" style="117" customWidth="1"/>
    <col min="1786" max="1786" width="5.42578125" style="117" customWidth="1"/>
    <col min="1787" max="1787" width="6.28515625" style="117" customWidth="1"/>
    <col min="1788" max="1788" width="7" style="117" customWidth="1"/>
    <col min="1789" max="1789" width="53.28515625" style="117" customWidth="1"/>
    <col min="1790" max="1797" width="9.140625" style="117" customWidth="1"/>
    <col min="1798" max="1799" width="9.5703125" style="117"/>
    <col min="1800" max="1800" width="6.42578125" style="117" customWidth="1"/>
    <col min="1801" max="1801" width="0" style="117" hidden="1" customWidth="1"/>
    <col min="1802" max="1802" width="45.140625" style="117" customWidth="1"/>
    <col min="1803" max="1810" width="0" style="117" hidden="1" customWidth="1"/>
    <col min="1811" max="1811" width="9.7109375" style="117" customWidth="1"/>
    <col min="1812" max="1812" width="8.5703125" style="117" customWidth="1"/>
    <col min="1813" max="1813" width="10.28515625" style="117" customWidth="1"/>
    <col min="1814" max="1815" width="0" style="117" hidden="1" customWidth="1"/>
    <col min="1816" max="1816" width="9.7109375" style="117" customWidth="1"/>
    <col min="1817" max="1817" width="10.28515625" style="117" customWidth="1"/>
    <col min="1818" max="1818" width="9.7109375" style="117" customWidth="1"/>
    <col min="1819" max="1819" width="9" style="117" customWidth="1"/>
    <col min="1820" max="1820" width="11.42578125" style="117" customWidth="1"/>
    <col min="1821" max="1822" width="0" style="117" hidden="1" customWidth="1"/>
    <col min="1823" max="1823" width="9.7109375" style="117" customWidth="1"/>
    <col min="1824" max="1824" width="10.28515625" style="117" customWidth="1"/>
    <col min="1825" max="1825" width="8.85546875" style="117" customWidth="1"/>
    <col min="1826" max="1826" width="9.7109375" style="117" customWidth="1"/>
    <col min="1827" max="1827" width="11" style="117" customWidth="1"/>
    <col min="1828" max="1829" width="0" style="117" hidden="1" customWidth="1"/>
    <col min="1830" max="1830" width="9.7109375" style="117" customWidth="1"/>
    <col min="1831" max="1831" width="10.28515625" style="117" customWidth="1"/>
    <col min="1832" max="1832" width="8.42578125" style="117" customWidth="1"/>
    <col min="1833" max="1833" width="9.7109375" style="117" customWidth="1"/>
    <col min="1834" max="1834" width="10.85546875" style="117" customWidth="1"/>
    <col min="1835" max="1836" width="0" style="117" hidden="1" customWidth="1"/>
    <col min="1837" max="1837" width="9.7109375" style="117" customWidth="1"/>
    <col min="1838" max="1838" width="10.42578125" style="117" customWidth="1"/>
    <col min="1839" max="1839" width="28.7109375" style="117" customWidth="1"/>
    <col min="1840" max="2041" width="9.140625" style="117" customWidth="1"/>
    <col min="2042" max="2042" width="5.42578125" style="117" customWidth="1"/>
    <col min="2043" max="2043" width="6.28515625" style="117" customWidth="1"/>
    <col min="2044" max="2044" width="7" style="117" customWidth="1"/>
    <col min="2045" max="2045" width="53.28515625" style="117" customWidth="1"/>
    <col min="2046" max="2053" width="9.140625" style="117" customWidth="1"/>
    <col min="2054" max="2055" width="9.5703125" style="117"/>
    <col min="2056" max="2056" width="6.42578125" style="117" customWidth="1"/>
    <col min="2057" max="2057" width="0" style="117" hidden="1" customWidth="1"/>
    <col min="2058" max="2058" width="45.140625" style="117" customWidth="1"/>
    <col min="2059" max="2066" width="0" style="117" hidden="1" customWidth="1"/>
    <col min="2067" max="2067" width="9.7109375" style="117" customWidth="1"/>
    <col min="2068" max="2068" width="8.5703125" style="117" customWidth="1"/>
    <col min="2069" max="2069" width="10.28515625" style="117" customWidth="1"/>
    <col min="2070" max="2071" width="0" style="117" hidden="1" customWidth="1"/>
    <col min="2072" max="2072" width="9.7109375" style="117" customWidth="1"/>
    <col min="2073" max="2073" width="10.28515625" style="117" customWidth="1"/>
    <col min="2074" max="2074" width="9.7109375" style="117" customWidth="1"/>
    <col min="2075" max="2075" width="9" style="117" customWidth="1"/>
    <col min="2076" max="2076" width="11.42578125" style="117" customWidth="1"/>
    <col min="2077" max="2078" width="0" style="117" hidden="1" customWidth="1"/>
    <col min="2079" max="2079" width="9.7109375" style="117" customWidth="1"/>
    <col min="2080" max="2080" width="10.28515625" style="117" customWidth="1"/>
    <col min="2081" max="2081" width="8.85546875" style="117" customWidth="1"/>
    <col min="2082" max="2082" width="9.7109375" style="117" customWidth="1"/>
    <col min="2083" max="2083" width="11" style="117" customWidth="1"/>
    <col min="2084" max="2085" width="0" style="117" hidden="1" customWidth="1"/>
    <col min="2086" max="2086" width="9.7109375" style="117" customWidth="1"/>
    <col min="2087" max="2087" width="10.28515625" style="117" customWidth="1"/>
    <col min="2088" max="2088" width="8.42578125" style="117" customWidth="1"/>
    <col min="2089" max="2089" width="9.7109375" style="117" customWidth="1"/>
    <col min="2090" max="2090" width="10.85546875" style="117" customWidth="1"/>
    <col min="2091" max="2092" width="0" style="117" hidden="1" customWidth="1"/>
    <col min="2093" max="2093" width="9.7109375" style="117" customWidth="1"/>
    <col min="2094" max="2094" width="10.42578125" style="117" customWidth="1"/>
    <col min="2095" max="2095" width="28.7109375" style="117" customWidth="1"/>
    <col min="2096" max="2297" width="9.140625" style="117" customWidth="1"/>
    <col min="2298" max="2298" width="5.42578125" style="117" customWidth="1"/>
    <col min="2299" max="2299" width="6.28515625" style="117" customWidth="1"/>
    <col min="2300" max="2300" width="7" style="117" customWidth="1"/>
    <col min="2301" max="2301" width="53.28515625" style="117" customWidth="1"/>
    <col min="2302" max="2309" width="9.140625" style="117" customWidth="1"/>
    <col min="2310" max="2311" width="9.5703125" style="117"/>
    <col min="2312" max="2312" width="6.42578125" style="117" customWidth="1"/>
    <col min="2313" max="2313" width="0" style="117" hidden="1" customWidth="1"/>
    <col min="2314" max="2314" width="45.140625" style="117" customWidth="1"/>
    <col min="2315" max="2322" width="0" style="117" hidden="1" customWidth="1"/>
    <col min="2323" max="2323" width="9.7109375" style="117" customWidth="1"/>
    <col min="2324" max="2324" width="8.5703125" style="117" customWidth="1"/>
    <col min="2325" max="2325" width="10.28515625" style="117" customWidth="1"/>
    <col min="2326" max="2327" width="0" style="117" hidden="1" customWidth="1"/>
    <col min="2328" max="2328" width="9.7109375" style="117" customWidth="1"/>
    <col min="2329" max="2329" width="10.28515625" style="117" customWidth="1"/>
    <col min="2330" max="2330" width="9.7109375" style="117" customWidth="1"/>
    <col min="2331" max="2331" width="9" style="117" customWidth="1"/>
    <col min="2332" max="2332" width="11.42578125" style="117" customWidth="1"/>
    <col min="2333" max="2334" width="0" style="117" hidden="1" customWidth="1"/>
    <col min="2335" max="2335" width="9.7109375" style="117" customWidth="1"/>
    <col min="2336" max="2336" width="10.28515625" style="117" customWidth="1"/>
    <col min="2337" max="2337" width="8.85546875" style="117" customWidth="1"/>
    <col min="2338" max="2338" width="9.7109375" style="117" customWidth="1"/>
    <col min="2339" max="2339" width="11" style="117" customWidth="1"/>
    <col min="2340" max="2341" width="0" style="117" hidden="1" customWidth="1"/>
    <col min="2342" max="2342" width="9.7109375" style="117" customWidth="1"/>
    <col min="2343" max="2343" width="10.28515625" style="117" customWidth="1"/>
    <col min="2344" max="2344" width="8.42578125" style="117" customWidth="1"/>
    <col min="2345" max="2345" width="9.7109375" style="117" customWidth="1"/>
    <col min="2346" max="2346" width="10.85546875" style="117" customWidth="1"/>
    <col min="2347" max="2348" width="0" style="117" hidden="1" customWidth="1"/>
    <col min="2349" max="2349" width="9.7109375" style="117" customWidth="1"/>
    <col min="2350" max="2350" width="10.42578125" style="117" customWidth="1"/>
    <col min="2351" max="2351" width="28.7109375" style="117" customWidth="1"/>
    <col min="2352" max="2553" width="9.140625" style="117" customWidth="1"/>
    <col min="2554" max="2554" width="5.42578125" style="117" customWidth="1"/>
    <col min="2555" max="2555" width="6.28515625" style="117" customWidth="1"/>
    <col min="2556" max="2556" width="7" style="117" customWidth="1"/>
    <col min="2557" max="2557" width="53.28515625" style="117" customWidth="1"/>
    <col min="2558" max="2565" width="9.140625" style="117" customWidth="1"/>
    <col min="2566" max="2567" width="9.5703125" style="117"/>
    <col min="2568" max="2568" width="6.42578125" style="117" customWidth="1"/>
    <col min="2569" max="2569" width="0" style="117" hidden="1" customWidth="1"/>
    <col min="2570" max="2570" width="45.140625" style="117" customWidth="1"/>
    <col min="2571" max="2578" width="0" style="117" hidden="1" customWidth="1"/>
    <col min="2579" max="2579" width="9.7109375" style="117" customWidth="1"/>
    <col min="2580" max="2580" width="8.5703125" style="117" customWidth="1"/>
    <col min="2581" max="2581" width="10.28515625" style="117" customWidth="1"/>
    <col min="2582" max="2583" width="0" style="117" hidden="1" customWidth="1"/>
    <col min="2584" max="2584" width="9.7109375" style="117" customWidth="1"/>
    <col min="2585" max="2585" width="10.28515625" style="117" customWidth="1"/>
    <col min="2586" max="2586" width="9.7109375" style="117" customWidth="1"/>
    <col min="2587" max="2587" width="9" style="117" customWidth="1"/>
    <col min="2588" max="2588" width="11.42578125" style="117" customWidth="1"/>
    <col min="2589" max="2590" width="0" style="117" hidden="1" customWidth="1"/>
    <col min="2591" max="2591" width="9.7109375" style="117" customWidth="1"/>
    <col min="2592" max="2592" width="10.28515625" style="117" customWidth="1"/>
    <col min="2593" max="2593" width="8.85546875" style="117" customWidth="1"/>
    <col min="2594" max="2594" width="9.7109375" style="117" customWidth="1"/>
    <col min="2595" max="2595" width="11" style="117" customWidth="1"/>
    <col min="2596" max="2597" width="0" style="117" hidden="1" customWidth="1"/>
    <col min="2598" max="2598" width="9.7109375" style="117" customWidth="1"/>
    <col min="2599" max="2599" width="10.28515625" style="117" customWidth="1"/>
    <col min="2600" max="2600" width="8.42578125" style="117" customWidth="1"/>
    <col min="2601" max="2601" width="9.7109375" style="117" customWidth="1"/>
    <col min="2602" max="2602" width="10.85546875" style="117" customWidth="1"/>
    <col min="2603" max="2604" width="0" style="117" hidden="1" customWidth="1"/>
    <col min="2605" max="2605" width="9.7109375" style="117" customWidth="1"/>
    <col min="2606" max="2606" width="10.42578125" style="117" customWidth="1"/>
    <col min="2607" max="2607" width="28.7109375" style="117" customWidth="1"/>
    <col min="2608" max="2809" width="9.140625" style="117" customWidth="1"/>
    <col min="2810" max="2810" width="5.42578125" style="117" customWidth="1"/>
    <col min="2811" max="2811" width="6.28515625" style="117" customWidth="1"/>
    <col min="2812" max="2812" width="7" style="117" customWidth="1"/>
    <col min="2813" max="2813" width="53.28515625" style="117" customWidth="1"/>
    <col min="2814" max="2821" width="9.140625" style="117" customWidth="1"/>
    <col min="2822" max="2823" width="9.5703125" style="117"/>
    <col min="2824" max="2824" width="6.42578125" style="117" customWidth="1"/>
    <col min="2825" max="2825" width="0" style="117" hidden="1" customWidth="1"/>
    <col min="2826" max="2826" width="45.140625" style="117" customWidth="1"/>
    <col min="2827" max="2834" width="0" style="117" hidden="1" customWidth="1"/>
    <col min="2835" max="2835" width="9.7109375" style="117" customWidth="1"/>
    <col min="2836" max="2836" width="8.5703125" style="117" customWidth="1"/>
    <col min="2837" max="2837" width="10.28515625" style="117" customWidth="1"/>
    <col min="2838" max="2839" width="0" style="117" hidden="1" customWidth="1"/>
    <col min="2840" max="2840" width="9.7109375" style="117" customWidth="1"/>
    <col min="2841" max="2841" width="10.28515625" style="117" customWidth="1"/>
    <col min="2842" max="2842" width="9.7109375" style="117" customWidth="1"/>
    <col min="2843" max="2843" width="9" style="117" customWidth="1"/>
    <col min="2844" max="2844" width="11.42578125" style="117" customWidth="1"/>
    <col min="2845" max="2846" width="0" style="117" hidden="1" customWidth="1"/>
    <col min="2847" max="2847" width="9.7109375" style="117" customWidth="1"/>
    <col min="2848" max="2848" width="10.28515625" style="117" customWidth="1"/>
    <col min="2849" max="2849" width="8.85546875" style="117" customWidth="1"/>
    <col min="2850" max="2850" width="9.7109375" style="117" customWidth="1"/>
    <col min="2851" max="2851" width="11" style="117" customWidth="1"/>
    <col min="2852" max="2853" width="0" style="117" hidden="1" customWidth="1"/>
    <col min="2854" max="2854" width="9.7109375" style="117" customWidth="1"/>
    <col min="2855" max="2855" width="10.28515625" style="117" customWidth="1"/>
    <col min="2856" max="2856" width="8.42578125" style="117" customWidth="1"/>
    <col min="2857" max="2857" width="9.7109375" style="117" customWidth="1"/>
    <col min="2858" max="2858" width="10.85546875" style="117" customWidth="1"/>
    <col min="2859" max="2860" width="0" style="117" hidden="1" customWidth="1"/>
    <col min="2861" max="2861" width="9.7109375" style="117" customWidth="1"/>
    <col min="2862" max="2862" width="10.42578125" style="117" customWidth="1"/>
    <col min="2863" max="2863" width="28.7109375" style="117" customWidth="1"/>
    <col min="2864" max="3065" width="9.140625" style="117" customWidth="1"/>
    <col min="3066" max="3066" width="5.42578125" style="117" customWidth="1"/>
    <col min="3067" max="3067" width="6.28515625" style="117" customWidth="1"/>
    <col min="3068" max="3068" width="7" style="117" customWidth="1"/>
    <col min="3069" max="3069" width="53.28515625" style="117" customWidth="1"/>
    <col min="3070" max="3077" width="9.140625" style="117" customWidth="1"/>
    <col min="3078" max="3079" width="9.5703125" style="117"/>
    <col min="3080" max="3080" width="6.42578125" style="117" customWidth="1"/>
    <col min="3081" max="3081" width="0" style="117" hidden="1" customWidth="1"/>
    <col min="3082" max="3082" width="45.140625" style="117" customWidth="1"/>
    <col min="3083" max="3090" width="0" style="117" hidden="1" customWidth="1"/>
    <col min="3091" max="3091" width="9.7109375" style="117" customWidth="1"/>
    <col min="3092" max="3092" width="8.5703125" style="117" customWidth="1"/>
    <col min="3093" max="3093" width="10.28515625" style="117" customWidth="1"/>
    <col min="3094" max="3095" width="0" style="117" hidden="1" customWidth="1"/>
    <col min="3096" max="3096" width="9.7109375" style="117" customWidth="1"/>
    <col min="3097" max="3097" width="10.28515625" style="117" customWidth="1"/>
    <col min="3098" max="3098" width="9.7109375" style="117" customWidth="1"/>
    <col min="3099" max="3099" width="9" style="117" customWidth="1"/>
    <col min="3100" max="3100" width="11.42578125" style="117" customWidth="1"/>
    <col min="3101" max="3102" width="0" style="117" hidden="1" customWidth="1"/>
    <col min="3103" max="3103" width="9.7109375" style="117" customWidth="1"/>
    <col min="3104" max="3104" width="10.28515625" style="117" customWidth="1"/>
    <col min="3105" max="3105" width="8.85546875" style="117" customWidth="1"/>
    <col min="3106" max="3106" width="9.7109375" style="117" customWidth="1"/>
    <col min="3107" max="3107" width="11" style="117" customWidth="1"/>
    <col min="3108" max="3109" width="0" style="117" hidden="1" customWidth="1"/>
    <col min="3110" max="3110" width="9.7109375" style="117" customWidth="1"/>
    <col min="3111" max="3111" width="10.28515625" style="117" customWidth="1"/>
    <col min="3112" max="3112" width="8.42578125" style="117" customWidth="1"/>
    <col min="3113" max="3113" width="9.7109375" style="117" customWidth="1"/>
    <col min="3114" max="3114" width="10.85546875" style="117" customWidth="1"/>
    <col min="3115" max="3116" width="0" style="117" hidden="1" customWidth="1"/>
    <col min="3117" max="3117" width="9.7109375" style="117" customWidth="1"/>
    <col min="3118" max="3118" width="10.42578125" style="117" customWidth="1"/>
    <col min="3119" max="3119" width="28.7109375" style="117" customWidth="1"/>
    <col min="3120" max="3321" width="9.140625" style="117" customWidth="1"/>
    <col min="3322" max="3322" width="5.42578125" style="117" customWidth="1"/>
    <col min="3323" max="3323" width="6.28515625" style="117" customWidth="1"/>
    <col min="3324" max="3324" width="7" style="117" customWidth="1"/>
    <col min="3325" max="3325" width="53.28515625" style="117" customWidth="1"/>
    <col min="3326" max="3333" width="9.140625" style="117" customWidth="1"/>
    <col min="3334" max="3335" width="9.5703125" style="117"/>
    <col min="3336" max="3336" width="6.42578125" style="117" customWidth="1"/>
    <col min="3337" max="3337" width="0" style="117" hidden="1" customWidth="1"/>
    <col min="3338" max="3338" width="45.140625" style="117" customWidth="1"/>
    <col min="3339" max="3346" width="0" style="117" hidden="1" customWidth="1"/>
    <col min="3347" max="3347" width="9.7109375" style="117" customWidth="1"/>
    <col min="3348" max="3348" width="8.5703125" style="117" customWidth="1"/>
    <col min="3349" max="3349" width="10.28515625" style="117" customWidth="1"/>
    <col min="3350" max="3351" width="0" style="117" hidden="1" customWidth="1"/>
    <col min="3352" max="3352" width="9.7109375" style="117" customWidth="1"/>
    <col min="3353" max="3353" width="10.28515625" style="117" customWidth="1"/>
    <col min="3354" max="3354" width="9.7109375" style="117" customWidth="1"/>
    <col min="3355" max="3355" width="9" style="117" customWidth="1"/>
    <col min="3356" max="3356" width="11.42578125" style="117" customWidth="1"/>
    <col min="3357" max="3358" width="0" style="117" hidden="1" customWidth="1"/>
    <col min="3359" max="3359" width="9.7109375" style="117" customWidth="1"/>
    <col min="3360" max="3360" width="10.28515625" style="117" customWidth="1"/>
    <col min="3361" max="3361" width="8.85546875" style="117" customWidth="1"/>
    <col min="3362" max="3362" width="9.7109375" style="117" customWidth="1"/>
    <col min="3363" max="3363" width="11" style="117" customWidth="1"/>
    <col min="3364" max="3365" width="0" style="117" hidden="1" customWidth="1"/>
    <col min="3366" max="3366" width="9.7109375" style="117" customWidth="1"/>
    <col min="3367" max="3367" width="10.28515625" style="117" customWidth="1"/>
    <col min="3368" max="3368" width="8.42578125" style="117" customWidth="1"/>
    <col min="3369" max="3369" width="9.7109375" style="117" customWidth="1"/>
    <col min="3370" max="3370" width="10.85546875" style="117" customWidth="1"/>
    <col min="3371" max="3372" width="0" style="117" hidden="1" customWidth="1"/>
    <col min="3373" max="3373" width="9.7109375" style="117" customWidth="1"/>
    <col min="3374" max="3374" width="10.42578125" style="117" customWidth="1"/>
    <col min="3375" max="3375" width="28.7109375" style="117" customWidth="1"/>
    <col min="3376" max="3577" width="9.140625" style="117" customWidth="1"/>
    <col min="3578" max="3578" width="5.42578125" style="117" customWidth="1"/>
    <col min="3579" max="3579" width="6.28515625" style="117" customWidth="1"/>
    <col min="3580" max="3580" width="7" style="117" customWidth="1"/>
    <col min="3581" max="3581" width="53.28515625" style="117" customWidth="1"/>
    <col min="3582" max="3589" width="9.140625" style="117" customWidth="1"/>
    <col min="3590" max="3591" width="9.5703125" style="117"/>
    <col min="3592" max="3592" width="6.42578125" style="117" customWidth="1"/>
    <col min="3593" max="3593" width="0" style="117" hidden="1" customWidth="1"/>
    <col min="3594" max="3594" width="45.140625" style="117" customWidth="1"/>
    <col min="3595" max="3602" width="0" style="117" hidden="1" customWidth="1"/>
    <col min="3603" max="3603" width="9.7109375" style="117" customWidth="1"/>
    <col min="3604" max="3604" width="8.5703125" style="117" customWidth="1"/>
    <col min="3605" max="3605" width="10.28515625" style="117" customWidth="1"/>
    <col min="3606" max="3607" width="0" style="117" hidden="1" customWidth="1"/>
    <col min="3608" max="3608" width="9.7109375" style="117" customWidth="1"/>
    <col min="3609" max="3609" width="10.28515625" style="117" customWidth="1"/>
    <col min="3610" max="3610" width="9.7109375" style="117" customWidth="1"/>
    <col min="3611" max="3611" width="9" style="117" customWidth="1"/>
    <col min="3612" max="3612" width="11.42578125" style="117" customWidth="1"/>
    <col min="3613" max="3614" width="0" style="117" hidden="1" customWidth="1"/>
    <col min="3615" max="3615" width="9.7109375" style="117" customWidth="1"/>
    <col min="3616" max="3616" width="10.28515625" style="117" customWidth="1"/>
    <col min="3617" max="3617" width="8.85546875" style="117" customWidth="1"/>
    <col min="3618" max="3618" width="9.7109375" style="117" customWidth="1"/>
    <col min="3619" max="3619" width="11" style="117" customWidth="1"/>
    <col min="3620" max="3621" width="0" style="117" hidden="1" customWidth="1"/>
    <col min="3622" max="3622" width="9.7109375" style="117" customWidth="1"/>
    <col min="3623" max="3623" width="10.28515625" style="117" customWidth="1"/>
    <col min="3624" max="3624" width="8.42578125" style="117" customWidth="1"/>
    <col min="3625" max="3625" width="9.7109375" style="117" customWidth="1"/>
    <col min="3626" max="3626" width="10.85546875" style="117" customWidth="1"/>
    <col min="3627" max="3628" width="0" style="117" hidden="1" customWidth="1"/>
    <col min="3629" max="3629" width="9.7109375" style="117" customWidth="1"/>
    <col min="3630" max="3630" width="10.42578125" style="117" customWidth="1"/>
    <col min="3631" max="3631" width="28.7109375" style="117" customWidth="1"/>
    <col min="3632" max="3833" width="9.140625" style="117" customWidth="1"/>
    <col min="3834" max="3834" width="5.42578125" style="117" customWidth="1"/>
    <col min="3835" max="3835" width="6.28515625" style="117" customWidth="1"/>
    <col min="3836" max="3836" width="7" style="117" customWidth="1"/>
    <col min="3837" max="3837" width="53.28515625" style="117" customWidth="1"/>
    <col min="3838" max="3845" width="9.140625" style="117" customWidth="1"/>
    <col min="3846" max="3847" width="9.5703125" style="117"/>
    <col min="3848" max="3848" width="6.42578125" style="117" customWidth="1"/>
    <col min="3849" max="3849" width="0" style="117" hidden="1" customWidth="1"/>
    <col min="3850" max="3850" width="45.140625" style="117" customWidth="1"/>
    <col min="3851" max="3858" width="0" style="117" hidden="1" customWidth="1"/>
    <col min="3859" max="3859" width="9.7109375" style="117" customWidth="1"/>
    <col min="3860" max="3860" width="8.5703125" style="117" customWidth="1"/>
    <col min="3861" max="3861" width="10.28515625" style="117" customWidth="1"/>
    <col min="3862" max="3863" width="0" style="117" hidden="1" customWidth="1"/>
    <col min="3864" max="3864" width="9.7109375" style="117" customWidth="1"/>
    <col min="3865" max="3865" width="10.28515625" style="117" customWidth="1"/>
    <col min="3866" max="3866" width="9.7109375" style="117" customWidth="1"/>
    <col min="3867" max="3867" width="9" style="117" customWidth="1"/>
    <col min="3868" max="3868" width="11.42578125" style="117" customWidth="1"/>
    <col min="3869" max="3870" width="0" style="117" hidden="1" customWidth="1"/>
    <col min="3871" max="3871" width="9.7109375" style="117" customWidth="1"/>
    <col min="3872" max="3872" width="10.28515625" style="117" customWidth="1"/>
    <col min="3873" max="3873" width="8.85546875" style="117" customWidth="1"/>
    <col min="3874" max="3874" width="9.7109375" style="117" customWidth="1"/>
    <col min="3875" max="3875" width="11" style="117" customWidth="1"/>
    <col min="3876" max="3877" width="0" style="117" hidden="1" customWidth="1"/>
    <col min="3878" max="3878" width="9.7109375" style="117" customWidth="1"/>
    <col min="3879" max="3879" width="10.28515625" style="117" customWidth="1"/>
    <col min="3880" max="3880" width="8.42578125" style="117" customWidth="1"/>
    <col min="3881" max="3881" width="9.7109375" style="117" customWidth="1"/>
    <col min="3882" max="3882" width="10.85546875" style="117" customWidth="1"/>
    <col min="3883" max="3884" width="0" style="117" hidden="1" customWidth="1"/>
    <col min="3885" max="3885" width="9.7109375" style="117" customWidth="1"/>
    <col min="3886" max="3886" width="10.42578125" style="117" customWidth="1"/>
    <col min="3887" max="3887" width="28.7109375" style="117" customWidth="1"/>
    <col min="3888" max="4089" width="9.140625" style="117" customWidth="1"/>
    <col min="4090" max="4090" width="5.42578125" style="117" customWidth="1"/>
    <col min="4091" max="4091" width="6.28515625" style="117" customWidth="1"/>
    <col min="4092" max="4092" width="7" style="117" customWidth="1"/>
    <col min="4093" max="4093" width="53.28515625" style="117" customWidth="1"/>
    <col min="4094" max="4101" width="9.140625" style="117" customWidth="1"/>
    <col min="4102" max="4103" width="9.5703125" style="117"/>
    <col min="4104" max="4104" width="6.42578125" style="117" customWidth="1"/>
    <col min="4105" max="4105" width="0" style="117" hidden="1" customWidth="1"/>
    <col min="4106" max="4106" width="45.140625" style="117" customWidth="1"/>
    <col min="4107" max="4114" width="0" style="117" hidden="1" customWidth="1"/>
    <col min="4115" max="4115" width="9.7109375" style="117" customWidth="1"/>
    <col min="4116" max="4116" width="8.5703125" style="117" customWidth="1"/>
    <col min="4117" max="4117" width="10.28515625" style="117" customWidth="1"/>
    <col min="4118" max="4119" width="0" style="117" hidden="1" customWidth="1"/>
    <col min="4120" max="4120" width="9.7109375" style="117" customWidth="1"/>
    <col min="4121" max="4121" width="10.28515625" style="117" customWidth="1"/>
    <col min="4122" max="4122" width="9.7109375" style="117" customWidth="1"/>
    <col min="4123" max="4123" width="9" style="117" customWidth="1"/>
    <col min="4124" max="4124" width="11.42578125" style="117" customWidth="1"/>
    <col min="4125" max="4126" width="0" style="117" hidden="1" customWidth="1"/>
    <col min="4127" max="4127" width="9.7109375" style="117" customWidth="1"/>
    <col min="4128" max="4128" width="10.28515625" style="117" customWidth="1"/>
    <col min="4129" max="4129" width="8.85546875" style="117" customWidth="1"/>
    <col min="4130" max="4130" width="9.7109375" style="117" customWidth="1"/>
    <col min="4131" max="4131" width="11" style="117" customWidth="1"/>
    <col min="4132" max="4133" width="0" style="117" hidden="1" customWidth="1"/>
    <col min="4134" max="4134" width="9.7109375" style="117" customWidth="1"/>
    <col min="4135" max="4135" width="10.28515625" style="117" customWidth="1"/>
    <col min="4136" max="4136" width="8.42578125" style="117" customWidth="1"/>
    <col min="4137" max="4137" width="9.7109375" style="117" customWidth="1"/>
    <col min="4138" max="4138" width="10.85546875" style="117" customWidth="1"/>
    <col min="4139" max="4140" width="0" style="117" hidden="1" customWidth="1"/>
    <col min="4141" max="4141" width="9.7109375" style="117" customWidth="1"/>
    <col min="4142" max="4142" width="10.42578125" style="117" customWidth="1"/>
    <col min="4143" max="4143" width="28.7109375" style="117" customWidth="1"/>
    <col min="4144" max="4345" width="9.140625" style="117" customWidth="1"/>
    <col min="4346" max="4346" width="5.42578125" style="117" customWidth="1"/>
    <col min="4347" max="4347" width="6.28515625" style="117" customWidth="1"/>
    <col min="4348" max="4348" width="7" style="117" customWidth="1"/>
    <col min="4349" max="4349" width="53.28515625" style="117" customWidth="1"/>
    <col min="4350" max="4357" width="9.140625" style="117" customWidth="1"/>
    <col min="4358" max="4359" width="9.5703125" style="117"/>
    <col min="4360" max="4360" width="6.42578125" style="117" customWidth="1"/>
    <col min="4361" max="4361" width="0" style="117" hidden="1" customWidth="1"/>
    <col min="4362" max="4362" width="45.140625" style="117" customWidth="1"/>
    <col min="4363" max="4370" width="0" style="117" hidden="1" customWidth="1"/>
    <col min="4371" max="4371" width="9.7109375" style="117" customWidth="1"/>
    <col min="4372" max="4372" width="8.5703125" style="117" customWidth="1"/>
    <col min="4373" max="4373" width="10.28515625" style="117" customWidth="1"/>
    <col min="4374" max="4375" width="0" style="117" hidden="1" customWidth="1"/>
    <col min="4376" max="4376" width="9.7109375" style="117" customWidth="1"/>
    <col min="4377" max="4377" width="10.28515625" style="117" customWidth="1"/>
    <col min="4378" max="4378" width="9.7109375" style="117" customWidth="1"/>
    <col min="4379" max="4379" width="9" style="117" customWidth="1"/>
    <col min="4380" max="4380" width="11.42578125" style="117" customWidth="1"/>
    <col min="4381" max="4382" width="0" style="117" hidden="1" customWidth="1"/>
    <col min="4383" max="4383" width="9.7109375" style="117" customWidth="1"/>
    <col min="4384" max="4384" width="10.28515625" style="117" customWidth="1"/>
    <col min="4385" max="4385" width="8.85546875" style="117" customWidth="1"/>
    <col min="4386" max="4386" width="9.7109375" style="117" customWidth="1"/>
    <col min="4387" max="4387" width="11" style="117" customWidth="1"/>
    <col min="4388" max="4389" width="0" style="117" hidden="1" customWidth="1"/>
    <col min="4390" max="4390" width="9.7109375" style="117" customWidth="1"/>
    <col min="4391" max="4391" width="10.28515625" style="117" customWidth="1"/>
    <col min="4392" max="4392" width="8.42578125" style="117" customWidth="1"/>
    <col min="4393" max="4393" width="9.7109375" style="117" customWidth="1"/>
    <col min="4394" max="4394" width="10.85546875" style="117" customWidth="1"/>
    <col min="4395" max="4396" width="0" style="117" hidden="1" customWidth="1"/>
    <col min="4397" max="4397" width="9.7109375" style="117" customWidth="1"/>
    <col min="4398" max="4398" width="10.42578125" style="117" customWidth="1"/>
    <col min="4399" max="4399" width="28.7109375" style="117" customWidth="1"/>
    <col min="4400" max="4601" width="9.140625" style="117" customWidth="1"/>
    <col min="4602" max="4602" width="5.42578125" style="117" customWidth="1"/>
    <col min="4603" max="4603" width="6.28515625" style="117" customWidth="1"/>
    <col min="4604" max="4604" width="7" style="117" customWidth="1"/>
    <col min="4605" max="4605" width="53.28515625" style="117" customWidth="1"/>
    <col min="4606" max="4613" width="9.140625" style="117" customWidth="1"/>
    <col min="4614" max="4615" width="9.5703125" style="117"/>
    <col min="4616" max="4616" width="6.42578125" style="117" customWidth="1"/>
    <col min="4617" max="4617" width="0" style="117" hidden="1" customWidth="1"/>
    <col min="4618" max="4618" width="45.140625" style="117" customWidth="1"/>
    <col min="4619" max="4626" width="0" style="117" hidden="1" customWidth="1"/>
    <col min="4627" max="4627" width="9.7109375" style="117" customWidth="1"/>
    <col min="4628" max="4628" width="8.5703125" style="117" customWidth="1"/>
    <col min="4629" max="4629" width="10.28515625" style="117" customWidth="1"/>
    <col min="4630" max="4631" width="0" style="117" hidden="1" customWidth="1"/>
    <col min="4632" max="4632" width="9.7109375" style="117" customWidth="1"/>
    <col min="4633" max="4633" width="10.28515625" style="117" customWidth="1"/>
    <col min="4634" max="4634" width="9.7109375" style="117" customWidth="1"/>
    <col min="4635" max="4635" width="9" style="117" customWidth="1"/>
    <col min="4636" max="4636" width="11.42578125" style="117" customWidth="1"/>
    <col min="4637" max="4638" width="0" style="117" hidden="1" customWidth="1"/>
    <col min="4639" max="4639" width="9.7109375" style="117" customWidth="1"/>
    <col min="4640" max="4640" width="10.28515625" style="117" customWidth="1"/>
    <col min="4641" max="4641" width="8.85546875" style="117" customWidth="1"/>
    <col min="4642" max="4642" width="9.7109375" style="117" customWidth="1"/>
    <col min="4643" max="4643" width="11" style="117" customWidth="1"/>
    <col min="4644" max="4645" width="0" style="117" hidden="1" customWidth="1"/>
    <col min="4646" max="4646" width="9.7109375" style="117" customWidth="1"/>
    <col min="4647" max="4647" width="10.28515625" style="117" customWidth="1"/>
    <col min="4648" max="4648" width="8.42578125" style="117" customWidth="1"/>
    <col min="4649" max="4649" width="9.7109375" style="117" customWidth="1"/>
    <col min="4650" max="4650" width="10.85546875" style="117" customWidth="1"/>
    <col min="4651" max="4652" width="0" style="117" hidden="1" customWidth="1"/>
    <col min="4653" max="4653" width="9.7109375" style="117" customWidth="1"/>
    <col min="4654" max="4654" width="10.42578125" style="117" customWidth="1"/>
    <col min="4655" max="4655" width="28.7109375" style="117" customWidth="1"/>
    <col min="4656" max="4857" width="9.140625" style="117" customWidth="1"/>
    <col min="4858" max="4858" width="5.42578125" style="117" customWidth="1"/>
    <col min="4859" max="4859" width="6.28515625" style="117" customWidth="1"/>
    <col min="4860" max="4860" width="7" style="117" customWidth="1"/>
    <col min="4861" max="4861" width="53.28515625" style="117" customWidth="1"/>
    <col min="4862" max="4869" width="9.140625" style="117" customWidth="1"/>
    <col min="4870" max="4871" width="9.5703125" style="117"/>
    <col min="4872" max="4872" width="6.42578125" style="117" customWidth="1"/>
    <col min="4873" max="4873" width="0" style="117" hidden="1" customWidth="1"/>
    <col min="4874" max="4874" width="45.140625" style="117" customWidth="1"/>
    <col min="4875" max="4882" width="0" style="117" hidden="1" customWidth="1"/>
    <col min="4883" max="4883" width="9.7109375" style="117" customWidth="1"/>
    <col min="4884" max="4884" width="8.5703125" style="117" customWidth="1"/>
    <col min="4885" max="4885" width="10.28515625" style="117" customWidth="1"/>
    <col min="4886" max="4887" width="0" style="117" hidden="1" customWidth="1"/>
    <col min="4888" max="4888" width="9.7109375" style="117" customWidth="1"/>
    <col min="4889" max="4889" width="10.28515625" style="117" customWidth="1"/>
    <col min="4890" max="4890" width="9.7109375" style="117" customWidth="1"/>
    <col min="4891" max="4891" width="9" style="117" customWidth="1"/>
    <col min="4892" max="4892" width="11.42578125" style="117" customWidth="1"/>
    <col min="4893" max="4894" width="0" style="117" hidden="1" customWidth="1"/>
    <col min="4895" max="4895" width="9.7109375" style="117" customWidth="1"/>
    <col min="4896" max="4896" width="10.28515625" style="117" customWidth="1"/>
    <col min="4897" max="4897" width="8.85546875" style="117" customWidth="1"/>
    <col min="4898" max="4898" width="9.7109375" style="117" customWidth="1"/>
    <col min="4899" max="4899" width="11" style="117" customWidth="1"/>
    <col min="4900" max="4901" width="0" style="117" hidden="1" customWidth="1"/>
    <col min="4902" max="4902" width="9.7109375" style="117" customWidth="1"/>
    <col min="4903" max="4903" width="10.28515625" style="117" customWidth="1"/>
    <col min="4904" max="4904" width="8.42578125" style="117" customWidth="1"/>
    <col min="4905" max="4905" width="9.7109375" style="117" customWidth="1"/>
    <col min="4906" max="4906" width="10.85546875" style="117" customWidth="1"/>
    <col min="4907" max="4908" width="0" style="117" hidden="1" customWidth="1"/>
    <col min="4909" max="4909" width="9.7109375" style="117" customWidth="1"/>
    <col min="4910" max="4910" width="10.42578125" style="117" customWidth="1"/>
    <col min="4911" max="4911" width="28.7109375" style="117" customWidth="1"/>
    <col min="4912" max="5113" width="9.140625" style="117" customWidth="1"/>
    <col min="5114" max="5114" width="5.42578125" style="117" customWidth="1"/>
    <col min="5115" max="5115" width="6.28515625" style="117" customWidth="1"/>
    <col min="5116" max="5116" width="7" style="117" customWidth="1"/>
    <col min="5117" max="5117" width="53.28515625" style="117" customWidth="1"/>
    <col min="5118" max="5125" width="9.140625" style="117" customWidth="1"/>
    <col min="5126" max="5127" width="9.5703125" style="117"/>
    <col min="5128" max="5128" width="6.42578125" style="117" customWidth="1"/>
    <col min="5129" max="5129" width="0" style="117" hidden="1" customWidth="1"/>
    <col min="5130" max="5130" width="45.140625" style="117" customWidth="1"/>
    <col min="5131" max="5138" width="0" style="117" hidden="1" customWidth="1"/>
    <col min="5139" max="5139" width="9.7109375" style="117" customWidth="1"/>
    <col min="5140" max="5140" width="8.5703125" style="117" customWidth="1"/>
    <col min="5141" max="5141" width="10.28515625" style="117" customWidth="1"/>
    <col min="5142" max="5143" width="0" style="117" hidden="1" customWidth="1"/>
    <col min="5144" max="5144" width="9.7109375" style="117" customWidth="1"/>
    <col min="5145" max="5145" width="10.28515625" style="117" customWidth="1"/>
    <col min="5146" max="5146" width="9.7109375" style="117" customWidth="1"/>
    <col min="5147" max="5147" width="9" style="117" customWidth="1"/>
    <col min="5148" max="5148" width="11.42578125" style="117" customWidth="1"/>
    <col min="5149" max="5150" width="0" style="117" hidden="1" customWidth="1"/>
    <col min="5151" max="5151" width="9.7109375" style="117" customWidth="1"/>
    <col min="5152" max="5152" width="10.28515625" style="117" customWidth="1"/>
    <col min="5153" max="5153" width="8.85546875" style="117" customWidth="1"/>
    <col min="5154" max="5154" width="9.7109375" style="117" customWidth="1"/>
    <col min="5155" max="5155" width="11" style="117" customWidth="1"/>
    <col min="5156" max="5157" width="0" style="117" hidden="1" customWidth="1"/>
    <col min="5158" max="5158" width="9.7109375" style="117" customWidth="1"/>
    <col min="5159" max="5159" width="10.28515625" style="117" customWidth="1"/>
    <col min="5160" max="5160" width="8.42578125" style="117" customWidth="1"/>
    <col min="5161" max="5161" width="9.7109375" style="117" customWidth="1"/>
    <col min="5162" max="5162" width="10.85546875" style="117" customWidth="1"/>
    <col min="5163" max="5164" width="0" style="117" hidden="1" customWidth="1"/>
    <col min="5165" max="5165" width="9.7109375" style="117" customWidth="1"/>
    <col min="5166" max="5166" width="10.42578125" style="117" customWidth="1"/>
    <col min="5167" max="5167" width="28.7109375" style="117" customWidth="1"/>
    <col min="5168" max="5369" width="9.140625" style="117" customWidth="1"/>
    <col min="5370" max="5370" width="5.42578125" style="117" customWidth="1"/>
    <col min="5371" max="5371" width="6.28515625" style="117" customWidth="1"/>
    <col min="5372" max="5372" width="7" style="117" customWidth="1"/>
    <col min="5373" max="5373" width="53.28515625" style="117" customWidth="1"/>
    <col min="5374" max="5381" width="9.140625" style="117" customWidth="1"/>
    <col min="5382" max="5383" width="9.5703125" style="117"/>
    <col min="5384" max="5384" width="6.42578125" style="117" customWidth="1"/>
    <col min="5385" max="5385" width="0" style="117" hidden="1" customWidth="1"/>
    <col min="5386" max="5386" width="45.140625" style="117" customWidth="1"/>
    <col min="5387" max="5394" width="0" style="117" hidden="1" customWidth="1"/>
    <col min="5395" max="5395" width="9.7109375" style="117" customWidth="1"/>
    <col min="5396" max="5396" width="8.5703125" style="117" customWidth="1"/>
    <col min="5397" max="5397" width="10.28515625" style="117" customWidth="1"/>
    <col min="5398" max="5399" width="0" style="117" hidden="1" customWidth="1"/>
    <col min="5400" max="5400" width="9.7109375" style="117" customWidth="1"/>
    <col min="5401" max="5401" width="10.28515625" style="117" customWidth="1"/>
    <col min="5402" max="5402" width="9.7109375" style="117" customWidth="1"/>
    <col min="5403" max="5403" width="9" style="117" customWidth="1"/>
    <col min="5404" max="5404" width="11.42578125" style="117" customWidth="1"/>
    <col min="5405" max="5406" width="0" style="117" hidden="1" customWidth="1"/>
    <col min="5407" max="5407" width="9.7109375" style="117" customWidth="1"/>
    <col min="5408" max="5408" width="10.28515625" style="117" customWidth="1"/>
    <col min="5409" max="5409" width="8.85546875" style="117" customWidth="1"/>
    <col min="5410" max="5410" width="9.7109375" style="117" customWidth="1"/>
    <col min="5411" max="5411" width="11" style="117" customWidth="1"/>
    <col min="5412" max="5413" width="0" style="117" hidden="1" customWidth="1"/>
    <col min="5414" max="5414" width="9.7109375" style="117" customWidth="1"/>
    <col min="5415" max="5415" width="10.28515625" style="117" customWidth="1"/>
    <col min="5416" max="5416" width="8.42578125" style="117" customWidth="1"/>
    <col min="5417" max="5417" width="9.7109375" style="117" customWidth="1"/>
    <col min="5418" max="5418" width="10.85546875" style="117" customWidth="1"/>
    <col min="5419" max="5420" width="0" style="117" hidden="1" customWidth="1"/>
    <col min="5421" max="5421" width="9.7109375" style="117" customWidth="1"/>
    <col min="5422" max="5422" width="10.42578125" style="117" customWidth="1"/>
    <col min="5423" max="5423" width="28.7109375" style="117" customWidth="1"/>
    <col min="5424" max="5625" width="9.140625" style="117" customWidth="1"/>
    <col min="5626" max="5626" width="5.42578125" style="117" customWidth="1"/>
    <col min="5627" max="5627" width="6.28515625" style="117" customWidth="1"/>
    <col min="5628" max="5628" width="7" style="117" customWidth="1"/>
    <col min="5629" max="5629" width="53.28515625" style="117" customWidth="1"/>
    <col min="5630" max="5637" width="9.140625" style="117" customWidth="1"/>
    <col min="5638" max="5639" width="9.5703125" style="117"/>
    <col min="5640" max="5640" width="6.42578125" style="117" customWidth="1"/>
    <col min="5641" max="5641" width="0" style="117" hidden="1" customWidth="1"/>
    <col min="5642" max="5642" width="45.140625" style="117" customWidth="1"/>
    <col min="5643" max="5650" width="0" style="117" hidden="1" customWidth="1"/>
    <col min="5651" max="5651" width="9.7109375" style="117" customWidth="1"/>
    <col min="5652" max="5652" width="8.5703125" style="117" customWidth="1"/>
    <col min="5653" max="5653" width="10.28515625" style="117" customWidth="1"/>
    <col min="5654" max="5655" width="0" style="117" hidden="1" customWidth="1"/>
    <col min="5656" max="5656" width="9.7109375" style="117" customWidth="1"/>
    <col min="5657" max="5657" width="10.28515625" style="117" customWidth="1"/>
    <col min="5658" max="5658" width="9.7109375" style="117" customWidth="1"/>
    <col min="5659" max="5659" width="9" style="117" customWidth="1"/>
    <col min="5660" max="5660" width="11.42578125" style="117" customWidth="1"/>
    <col min="5661" max="5662" width="0" style="117" hidden="1" customWidth="1"/>
    <col min="5663" max="5663" width="9.7109375" style="117" customWidth="1"/>
    <col min="5664" max="5664" width="10.28515625" style="117" customWidth="1"/>
    <col min="5665" max="5665" width="8.85546875" style="117" customWidth="1"/>
    <col min="5666" max="5666" width="9.7109375" style="117" customWidth="1"/>
    <col min="5667" max="5667" width="11" style="117" customWidth="1"/>
    <col min="5668" max="5669" width="0" style="117" hidden="1" customWidth="1"/>
    <col min="5670" max="5670" width="9.7109375" style="117" customWidth="1"/>
    <col min="5671" max="5671" width="10.28515625" style="117" customWidth="1"/>
    <col min="5672" max="5672" width="8.42578125" style="117" customWidth="1"/>
    <col min="5673" max="5673" width="9.7109375" style="117" customWidth="1"/>
    <col min="5674" max="5674" width="10.85546875" style="117" customWidth="1"/>
    <col min="5675" max="5676" width="0" style="117" hidden="1" customWidth="1"/>
    <col min="5677" max="5677" width="9.7109375" style="117" customWidth="1"/>
    <col min="5678" max="5678" width="10.42578125" style="117" customWidth="1"/>
    <col min="5679" max="5679" width="28.7109375" style="117" customWidth="1"/>
    <col min="5680" max="5881" width="9.140625" style="117" customWidth="1"/>
    <col min="5882" max="5882" width="5.42578125" style="117" customWidth="1"/>
    <col min="5883" max="5883" width="6.28515625" style="117" customWidth="1"/>
    <col min="5884" max="5884" width="7" style="117" customWidth="1"/>
    <col min="5885" max="5885" width="53.28515625" style="117" customWidth="1"/>
    <col min="5886" max="5893" width="9.140625" style="117" customWidth="1"/>
    <col min="5894" max="5895" width="9.5703125" style="117"/>
    <col min="5896" max="5896" width="6.42578125" style="117" customWidth="1"/>
    <col min="5897" max="5897" width="0" style="117" hidden="1" customWidth="1"/>
    <col min="5898" max="5898" width="45.140625" style="117" customWidth="1"/>
    <col min="5899" max="5906" width="0" style="117" hidden="1" customWidth="1"/>
    <col min="5907" max="5907" width="9.7109375" style="117" customWidth="1"/>
    <col min="5908" max="5908" width="8.5703125" style="117" customWidth="1"/>
    <col min="5909" max="5909" width="10.28515625" style="117" customWidth="1"/>
    <col min="5910" max="5911" width="0" style="117" hidden="1" customWidth="1"/>
    <col min="5912" max="5912" width="9.7109375" style="117" customWidth="1"/>
    <col min="5913" max="5913" width="10.28515625" style="117" customWidth="1"/>
    <col min="5914" max="5914" width="9.7109375" style="117" customWidth="1"/>
    <col min="5915" max="5915" width="9" style="117" customWidth="1"/>
    <col min="5916" max="5916" width="11.42578125" style="117" customWidth="1"/>
    <col min="5917" max="5918" width="0" style="117" hidden="1" customWidth="1"/>
    <col min="5919" max="5919" width="9.7109375" style="117" customWidth="1"/>
    <col min="5920" max="5920" width="10.28515625" style="117" customWidth="1"/>
    <col min="5921" max="5921" width="8.85546875" style="117" customWidth="1"/>
    <col min="5922" max="5922" width="9.7109375" style="117" customWidth="1"/>
    <col min="5923" max="5923" width="11" style="117" customWidth="1"/>
    <col min="5924" max="5925" width="0" style="117" hidden="1" customWidth="1"/>
    <col min="5926" max="5926" width="9.7109375" style="117" customWidth="1"/>
    <col min="5927" max="5927" width="10.28515625" style="117" customWidth="1"/>
    <col min="5928" max="5928" width="8.42578125" style="117" customWidth="1"/>
    <col min="5929" max="5929" width="9.7109375" style="117" customWidth="1"/>
    <col min="5930" max="5930" width="10.85546875" style="117" customWidth="1"/>
    <col min="5931" max="5932" width="0" style="117" hidden="1" customWidth="1"/>
    <col min="5933" max="5933" width="9.7109375" style="117" customWidth="1"/>
    <col min="5934" max="5934" width="10.42578125" style="117" customWidth="1"/>
    <col min="5935" max="5935" width="28.7109375" style="117" customWidth="1"/>
    <col min="5936" max="6137" width="9.140625" style="117" customWidth="1"/>
    <col min="6138" max="6138" width="5.42578125" style="117" customWidth="1"/>
    <col min="6139" max="6139" width="6.28515625" style="117" customWidth="1"/>
    <col min="6140" max="6140" width="7" style="117" customWidth="1"/>
    <col min="6141" max="6141" width="53.28515625" style="117" customWidth="1"/>
    <col min="6142" max="6149" width="9.140625" style="117" customWidth="1"/>
    <col min="6150" max="6151" width="9.5703125" style="117"/>
    <col min="6152" max="6152" width="6.42578125" style="117" customWidth="1"/>
    <col min="6153" max="6153" width="0" style="117" hidden="1" customWidth="1"/>
    <col min="6154" max="6154" width="45.140625" style="117" customWidth="1"/>
    <col min="6155" max="6162" width="0" style="117" hidden="1" customWidth="1"/>
    <col min="6163" max="6163" width="9.7109375" style="117" customWidth="1"/>
    <col min="6164" max="6164" width="8.5703125" style="117" customWidth="1"/>
    <col min="6165" max="6165" width="10.28515625" style="117" customWidth="1"/>
    <col min="6166" max="6167" width="0" style="117" hidden="1" customWidth="1"/>
    <col min="6168" max="6168" width="9.7109375" style="117" customWidth="1"/>
    <col min="6169" max="6169" width="10.28515625" style="117" customWidth="1"/>
    <col min="6170" max="6170" width="9.7109375" style="117" customWidth="1"/>
    <col min="6171" max="6171" width="9" style="117" customWidth="1"/>
    <col min="6172" max="6172" width="11.42578125" style="117" customWidth="1"/>
    <col min="6173" max="6174" width="0" style="117" hidden="1" customWidth="1"/>
    <col min="6175" max="6175" width="9.7109375" style="117" customWidth="1"/>
    <col min="6176" max="6176" width="10.28515625" style="117" customWidth="1"/>
    <col min="6177" max="6177" width="8.85546875" style="117" customWidth="1"/>
    <col min="6178" max="6178" width="9.7109375" style="117" customWidth="1"/>
    <col min="6179" max="6179" width="11" style="117" customWidth="1"/>
    <col min="6180" max="6181" width="0" style="117" hidden="1" customWidth="1"/>
    <col min="6182" max="6182" width="9.7109375" style="117" customWidth="1"/>
    <col min="6183" max="6183" width="10.28515625" style="117" customWidth="1"/>
    <col min="6184" max="6184" width="8.42578125" style="117" customWidth="1"/>
    <col min="6185" max="6185" width="9.7109375" style="117" customWidth="1"/>
    <col min="6186" max="6186" width="10.85546875" style="117" customWidth="1"/>
    <col min="6187" max="6188" width="0" style="117" hidden="1" customWidth="1"/>
    <col min="6189" max="6189" width="9.7109375" style="117" customWidth="1"/>
    <col min="6190" max="6190" width="10.42578125" style="117" customWidth="1"/>
    <col min="6191" max="6191" width="28.7109375" style="117" customWidth="1"/>
    <col min="6192" max="6393" width="9.140625" style="117" customWidth="1"/>
    <col min="6394" max="6394" width="5.42578125" style="117" customWidth="1"/>
    <col min="6395" max="6395" width="6.28515625" style="117" customWidth="1"/>
    <col min="6396" max="6396" width="7" style="117" customWidth="1"/>
    <col min="6397" max="6397" width="53.28515625" style="117" customWidth="1"/>
    <col min="6398" max="6405" width="9.140625" style="117" customWidth="1"/>
    <col min="6406" max="6407" width="9.5703125" style="117"/>
    <col min="6408" max="6408" width="6.42578125" style="117" customWidth="1"/>
    <col min="6409" max="6409" width="0" style="117" hidden="1" customWidth="1"/>
    <col min="6410" max="6410" width="45.140625" style="117" customWidth="1"/>
    <col min="6411" max="6418" width="0" style="117" hidden="1" customWidth="1"/>
    <col min="6419" max="6419" width="9.7109375" style="117" customWidth="1"/>
    <col min="6420" max="6420" width="8.5703125" style="117" customWidth="1"/>
    <col min="6421" max="6421" width="10.28515625" style="117" customWidth="1"/>
    <col min="6422" max="6423" width="0" style="117" hidden="1" customWidth="1"/>
    <col min="6424" max="6424" width="9.7109375" style="117" customWidth="1"/>
    <col min="6425" max="6425" width="10.28515625" style="117" customWidth="1"/>
    <col min="6426" max="6426" width="9.7109375" style="117" customWidth="1"/>
    <col min="6427" max="6427" width="9" style="117" customWidth="1"/>
    <col min="6428" max="6428" width="11.42578125" style="117" customWidth="1"/>
    <col min="6429" max="6430" width="0" style="117" hidden="1" customWidth="1"/>
    <col min="6431" max="6431" width="9.7109375" style="117" customWidth="1"/>
    <col min="6432" max="6432" width="10.28515625" style="117" customWidth="1"/>
    <col min="6433" max="6433" width="8.85546875" style="117" customWidth="1"/>
    <col min="6434" max="6434" width="9.7109375" style="117" customWidth="1"/>
    <col min="6435" max="6435" width="11" style="117" customWidth="1"/>
    <col min="6436" max="6437" width="0" style="117" hidden="1" customWidth="1"/>
    <col min="6438" max="6438" width="9.7109375" style="117" customWidth="1"/>
    <col min="6439" max="6439" width="10.28515625" style="117" customWidth="1"/>
    <col min="6440" max="6440" width="8.42578125" style="117" customWidth="1"/>
    <col min="6441" max="6441" width="9.7109375" style="117" customWidth="1"/>
    <col min="6442" max="6442" width="10.85546875" style="117" customWidth="1"/>
    <col min="6443" max="6444" width="0" style="117" hidden="1" customWidth="1"/>
    <col min="6445" max="6445" width="9.7109375" style="117" customWidth="1"/>
    <col min="6446" max="6446" width="10.42578125" style="117" customWidth="1"/>
    <col min="6447" max="6447" width="28.7109375" style="117" customWidth="1"/>
    <col min="6448" max="6649" width="9.140625" style="117" customWidth="1"/>
    <col min="6650" max="6650" width="5.42578125" style="117" customWidth="1"/>
    <col min="6651" max="6651" width="6.28515625" style="117" customWidth="1"/>
    <col min="6652" max="6652" width="7" style="117" customWidth="1"/>
    <col min="6653" max="6653" width="53.28515625" style="117" customWidth="1"/>
    <col min="6654" max="6661" width="9.140625" style="117" customWidth="1"/>
    <col min="6662" max="6663" width="9.5703125" style="117"/>
    <col min="6664" max="6664" width="6.42578125" style="117" customWidth="1"/>
    <col min="6665" max="6665" width="0" style="117" hidden="1" customWidth="1"/>
    <col min="6666" max="6666" width="45.140625" style="117" customWidth="1"/>
    <col min="6667" max="6674" width="0" style="117" hidden="1" customWidth="1"/>
    <col min="6675" max="6675" width="9.7109375" style="117" customWidth="1"/>
    <col min="6676" max="6676" width="8.5703125" style="117" customWidth="1"/>
    <col min="6677" max="6677" width="10.28515625" style="117" customWidth="1"/>
    <col min="6678" max="6679" width="0" style="117" hidden="1" customWidth="1"/>
    <col min="6680" max="6680" width="9.7109375" style="117" customWidth="1"/>
    <col min="6681" max="6681" width="10.28515625" style="117" customWidth="1"/>
    <col min="6682" max="6682" width="9.7109375" style="117" customWidth="1"/>
    <col min="6683" max="6683" width="9" style="117" customWidth="1"/>
    <col min="6684" max="6684" width="11.42578125" style="117" customWidth="1"/>
    <col min="6685" max="6686" width="0" style="117" hidden="1" customWidth="1"/>
    <col min="6687" max="6687" width="9.7109375" style="117" customWidth="1"/>
    <col min="6688" max="6688" width="10.28515625" style="117" customWidth="1"/>
    <col min="6689" max="6689" width="8.85546875" style="117" customWidth="1"/>
    <col min="6690" max="6690" width="9.7109375" style="117" customWidth="1"/>
    <col min="6691" max="6691" width="11" style="117" customWidth="1"/>
    <col min="6692" max="6693" width="0" style="117" hidden="1" customWidth="1"/>
    <col min="6694" max="6694" width="9.7109375" style="117" customWidth="1"/>
    <col min="6695" max="6695" width="10.28515625" style="117" customWidth="1"/>
    <col min="6696" max="6696" width="8.42578125" style="117" customWidth="1"/>
    <col min="6697" max="6697" width="9.7109375" style="117" customWidth="1"/>
    <col min="6698" max="6698" width="10.85546875" style="117" customWidth="1"/>
    <col min="6699" max="6700" width="0" style="117" hidden="1" customWidth="1"/>
    <col min="6701" max="6701" width="9.7109375" style="117" customWidth="1"/>
    <col min="6702" max="6702" width="10.42578125" style="117" customWidth="1"/>
    <col min="6703" max="6703" width="28.7109375" style="117" customWidth="1"/>
    <col min="6704" max="6905" width="9.140625" style="117" customWidth="1"/>
    <col min="6906" max="6906" width="5.42578125" style="117" customWidth="1"/>
    <col min="6907" max="6907" width="6.28515625" style="117" customWidth="1"/>
    <col min="6908" max="6908" width="7" style="117" customWidth="1"/>
    <col min="6909" max="6909" width="53.28515625" style="117" customWidth="1"/>
    <col min="6910" max="6917" width="9.140625" style="117" customWidth="1"/>
    <col min="6918" max="6919" width="9.5703125" style="117"/>
    <col min="6920" max="6920" width="6.42578125" style="117" customWidth="1"/>
    <col min="6921" max="6921" width="0" style="117" hidden="1" customWidth="1"/>
    <col min="6922" max="6922" width="45.140625" style="117" customWidth="1"/>
    <col min="6923" max="6930" width="0" style="117" hidden="1" customWidth="1"/>
    <col min="6931" max="6931" width="9.7109375" style="117" customWidth="1"/>
    <col min="6932" max="6932" width="8.5703125" style="117" customWidth="1"/>
    <col min="6933" max="6933" width="10.28515625" style="117" customWidth="1"/>
    <col min="6934" max="6935" width="0" style="117" hidden="1" customWidth="1"/>
    <col min="6936" max="6936" width="9.7109375" style="117" customWidth="1"/>
    <col min="6937" max="6937" width="10.28515625" style="117" customWidth="1"/>
    <col min="6938" max="6938" width="9.7109375" style="117" customWidth="1"/>
    <col min="6939" max="6939" width="9" style="117" customWidth="1"/>
    <col min="6940" max="6940" width="11.42578125" style="117" customWidth="1"/>
    <col min="6941" max="6942" width="0" style="117" hidden="1" customWidth="1"/>
    <col min="6943" max="6943" width="9.7109375" style="117" customWidth="1"/>
    <col min="6944" max="6944" width="10.28515625" style="117" customWidth="1"/>
    <col min="6945" max="6945" width="8.85546875" style="117" customWidth="1"/>
    <col min="6946" max="6946" width="9.7109375" style="117" customWidth="1"/>
    <col min="6947" max="6947" width="11" style="117" customWidth="1"/>
    <col min="6948" max="6949" width="0" style="117" hidden="1" customWidth="1"/>
    <col min="6950" max="6950" width="9.7109375" style="117" customWidth="1"/>
    <col min="6951" max="6951" width="10.28515625" style="117" customWidth="1"/>
    <col min="6952" max="6952" width="8.42578125" style="117" customWidth="1"/>
    <col min="6953" max="6953" width="9.7109375" style="117" customWidth="1"/>
    <col min="6954" max="6954" width="10.85546875" style="117" customWidth="1"/>
    <col min="6955" max="6956" width="0" style="117" hidden="1" customWidth="1"/>
    <col min="6957" max="6957" width="9.7109375" style="117" customWidth="1"/>
    <col min="6958" max="6958" width="10.42578125" style="117" customWidth="1"/>
    <col min="6959" max="6959" width="28.7109375" style="117" customWidth="1"/>
    <col min="6960" max="7161" width="9.140625" style="117" customWidth="1"/>
    <col min="7162" max="7162" width="5.42578125" style="117" customWidth="1"/>
    <col min="7163" max="7163" width="6.28515625" style="117" customWidth="1"/>
    <col min="7164" max="7164" width="7" style="117" customWidth="1"/>
    <col min="7165" max="7165" width="53.28515625" style="117" customWidth="1"/>
    <col min="7166" max="7173" width="9.140625" style="117" customWidth="1"/>
    <col min="7174" max="7175" width="9.5703125" style="117"/>
    <col min="7176" max="7176" width="6.42578125" style="117" customWidth="1"/>
    <col min="7177" max="7177" width="0" style="117" hidden="1" customWidth="1"/>
    <col min="7178" max="7178" width="45.140625" style="117" customWidth="1"/>
    <col min="7179" max="7186" width="0" style="117" hidden="1" customWidth="1"/>
    <col min="7187" max="7187" width="9.7109375" style="117" customWidth="1"/>
    <col min="7188" max="7188" width="8.5703125" style="117" customWidth="1"/>
    <col min="7189" max="7189" width="10.28515625" style="117" customWidth="1"/>
    <col min="7190" max="7191" width="0" style="117" hidden="1" customWidth="1"/>
    <col min="7192" max="7192" width="9.7109375" style="117" customWidth="1"/>
    <col min="7193" max="7193" width="10.28515625" style="117" customWidth="1"/>
    <col min="7194" max="7194" width="9.7109375" style="117" customWidth="1"/>
    <col min="7195" max="7195" width="9" style="117" customWidth="1"/>
    <col min="7196" max="7196" width="11.42578125" style="117" customWidth="1"/>
    <col min="7197" max="7198" width="0" style="117" hidden="1" customWidth="1"/>
    <col min="7199" max="7199" width="9.7109375" style="117" customWidth="1"/>
    <col min="7200" max="7200" width="10.28515625" style="117" customWidth="1"/>
    <col min="7201" max="7201" width="8.85546875" style="117" customWidth="1"/>
    <col min="7202" max="7202" width="9.7109375" style="117" customWidth="1"/>
    <col min="7203" max="7203" width="11" style="117" customWidth="1"/>
    <col min="7204" max="7205" width="0" style="117" hidden="1" customWidth="1"/>
    <col min="7206" max="7206" width="9.7109375" style="117" customWidth="1"/>
    <col min="7207" max="7207" width="10.28515625" style="117" customWidth="1"/>
    <col min="7208" max="7208" width="8.42578125" style="117" customWidth="1"/>
    <col min="7209" max="7209" width="9.7109375" style="117" customWidth="1"/>
    <col min="7210" max="7210" width="10.85546875" style="117" customWidth="1"/>
    <col min="7211" max="7212" width="0" style="117" hidden="1" customWidth="1"/>
    <col min="7213" max="7213" width="9.7109375" style="117" customWidth="1"/>
    <col min="7214" max="7214" width="10.42578125" style="117" customWidth="1"/>
    <col min="7215" max="7215" width="28.7109375" style="117" customWidth="1"/>
    <col min="7216" max="7417" width="9.140625" style="117" customWidth="1"/>
    <col min="7418" max="7418" width="5.42578125" style="117" customWidth="1"/>
    <col min="7419" max="7419" width="6.28515625" style="117" customWidth="1"/>
    <col min="7420" max="7420" width="7" style="117" customWidth="1"/>
    <col min="7421" max="7421" width="53.28515625" style="117" customWidth="1"/>
    <col min="7422" max="7429" width="9.140625" style="117" customWidth="1"/>
    <col min="7430" max="7431" width="9.5703125" style="117"/>
    <col min="7432" max="7432" width="6.42578125" style="117" customWidth="1"/>
    <col min="7433" max="7433" width="0" style="117" hidden="1" customWidth="1"/>
    <col min="7434" max="7434" width="45.140625" style="117" customWidth="1"/>
    <col min="7435" max="7442" width="0" style="117" hidden="1" customWidth="1"/>
    <col min="7443" max="7443" width="9.7109375" style="117" customWidth="1"/>
    <col min="7444" max="7444" width="8.5703125" style="117" customWidth="1"/>
    <col min="7445" max="7445" width="10.28515625" style="117" customWidth="1"/>
    <col min="7446" max="7447" width="0" style="117" hidden="1" customWidth="1"/>
    <col min="7448" max="7448" width="9.7109375" style="117" customWidth="1"/>
    <col min="7449" max="7449" width="10.28515625" style="117" customWidth="1"/>
    <col min="7450" max="7450" width="9.7109375" style="117" customWidth="1"/>
    <col min="7451" max="7451" width="9" style="117" customWidth="1"/>
    <col min="7452" max="7452" width="11.42578125" style="117" customWidth="1"/>
    <col min="7453" max="7454" width="0" style="117" hidden="1" customWidth="1"/>
    <col min="7455" max="7455" width="9.7109375" style="117" customWidth="1"/>
    <col min="7456" max="7456" width="10.28515625" style="117" customWidth="1"/>
    <col min="7457" max="7457" width="8.85546875" style="117" customWidth="1"/>
    <col min="7458" max="7458" width="9.7109375" style="117" customWidth="1"/>
    <col min="7459" max="7459" width="11" style="117" customWidth="1"/>
    <col min="7460" max="7461" width="0" style="117" hidden="1" customWidth="1"/>
    <col min="7462" max="7462" width="9.7109375" style="117" customWidth="1"/>
    <col min="7463" max="7463" width="10.28515625" style="117" customWidth="1"/>
    <col min="7464" max="7464" width="8.42578125" style="117" customWidth="1"/>
    <col min="7465" max="7465" width="9.7109375" style="117" customWidth="1"/>
    <col min="7466" max="7466" width="10.85546875" style="117" customWidth="1"/>
    <col min="7467" max="7468" width="0" style="117" hidden="1" customWidth="1"/>
    <col min="7469" max="7469" width="9.7109375" style="117" customWidth="1"/>
    <col min="7470" max="7470" width="10.42578125" style="117" customWidth="1"/>
    <col min="7471" max="7471" width="28.7109375" style="117" customWidth="1"/>
    <col min="7472" max="7673" width="9.140625" style="117" customWidth="1"/>
    <col min="7674" max="7674" width="5.42578125" style="117" customWidth="1"/>
    <col min="7675" max="7675" width="6.28515625" style="117" customWidth="1"/>
    <col min="7676" max="7676" width="7" style="117" customWidth="1"/>
    <col min="7677" max="7677" width="53.28515625" style="117" customWidth="1"/>
    <col min="7678" max="7685" width="9.140625" style="117" customWidth="1"/>
    <col min="7686" max="7687" width="9.5703125" style="117"/>
    <col min="7688" max="7688" width="6.42578125" style="117" customWidth="1"/>
    <col min="7689" max="7689" width="0" style="117" hidden="1" customWidth="1"/>
    <col min="7690" max="7690" width="45.140625" style="117" customWidth="1"/>
    <col min="7691" max="7698" width="0" style="117" hidden="1" customWidth="1"/>
    <col min="7699" max="7699" width="9.7109375" style="117" customWidth="1"/>
    <col min="7700" max="7700" width="8.5703125" style="117" customWidth="1"/>
    <col min="7701" max="7701" width="10.28515625" style="117" customWidth="1"/>
    <col min="7702" max="7703" width="0" style="117" hidden="1" customWidth="1"/>
    <col min="7704" max="7704" width="9.7109375" style="117" customWidth="1"/>
    <col min="7705" max="7705" width="10.28515625" style="117" customWidth="1"/>
    <col min="7706" max="7706" width="9.7109375" style="117" customWidth="1"/>
    <col min="7707" max="7707" width="9" style="117" customWidth="1"/>
    <col min="7708" max="7708" width="11.42578125" style="117" customWidth="1"/>
    <col min="7709" max="7710" width="0" style="117" hidden="1" customWidth="1"/>
    <col min="7711" max="7711" width="9.7109375" style="117" customWidth="1"/>
    <col min="7712" max="7712" width="10.28515625" style="117" customWidth="1"/>
    <col min="7713" max="7713" width="8.85546875" style="117" customWidth="1"/>
    <col min="7714" max="7714" width="9.7109375" style="117" customWidth="1"/>
    <col min="7715" max="7715" width="11" style="117" customWidth="1"/>
    <col min="7716" max="7717" width="0" style="117" hidden="1" customWidth="1"/>
    <col min="7718" max="7718" width="9.7109375" style="117" customWidth="1"/>
    <col min="7719" max="7719" width="10.28515625" style="117" customWidth="1"/>
    <col min="7720" max="7720" width="8.42578125" style="117" customWidth="1"/>
    <col min="7721" max="7721" width="9.7109375" style="117" customWidth="1"/>
    <col min="7722" max="7722" width="10.85546875" style="117" customWidth="1"/>
    <col min="7723" max="7724" width="0" style="117" hidden="1" customWidth="1"/>
    <col min="7725" max="7725" width="9.7109375" style="117" customWidth="1"/>
    <col min="7726" max="7726" width="10.42578125" style="117" customWidth="1"/>
    <col min="7727" max="7727" width="28.7109375" style="117" customWidth="1"/>
    <col min="7728" max="7929" width="9.140625" style="117" customWidth="1"/>
    <col min="7930" max="7930" width="5.42578125" style="117" customWidth="1"/>
    <col min="7931" max="7931" width="6.28515625" style="117" customWidth="1"/>
    <col min="7932" max="7932" width="7" style="117" customWidth="1"/>
    <col min="7933" max="7933" width="53.28515625" style="117" customWidth="1"/>
    <col min="7934" max="7941" width="9.140625" style="117" customWidth="1"/>
    <col min="7942" max="7943" width="9.5703125" style="117"/>
    <col min="7944" max="7944" width="6.42578125" style="117" customWidth="1"/>
    <col min="7945" max="7945" width="0" style="117" hidden="1" customWidth="1"/>
    <col min="7946" max="7946" width="45.140625" style="117" customWidth="1"/>
    <col min="7947" max="7954" width="0" style="117" hidden="1" customWidth="1"/>
    <col min="7955" max="7955" width="9.7109375" style="117" customWidth="1"/>
    <col min="7956" max="7956" width="8.5703125" style="117" customWidth="1"/>
    <col min="7957" max="7957" width="10.28515625" style="117" customWidth="1"/>
    <col min="7958" max="7959" width="0" style="117" hidden="1" customWidth="1"/>
    <col min="7960" max="7960" width="9.7109375" style="117" customWidth="1"/>
    <col min="7961" max="7961" width="10.28515625" style="117" customWidth="1"/>
    <col min="7962" max="7962" width="9.7109375" style="117" customWidth="1"/>
    <col min="7963" max="7963" width="9" style="117" customWidth="1"/>
    <col min="7964" max="7964" width="11.42578125" style="117" customWidth="1"/>
    <col min="7965" max="7966" width="0" style="117" hidden="1" customWidth="1"/>
    <col min="7967" max="7967" width="9.7109375" style="117" customWidth="1"/>
    <col min="7968" max="7968" width="10.28515625" style="117" customWidth="1"/>
    <col min="7969" max="7969" width="8.85546875" style="117" customWidth="1"/>
    <col min="7970" max="7970" width="9.7109375" style="117" customWidth="1"/>
    <col min="7971" max="7971" width="11" style="117" customWidth="1"/>
    <col min="7972" max="7973" width="0" style="117" hidden="1" customWidth="1"/>
    <col min="7974" max="7974" width="9.7109375" style="117" customWidth="1"/>
    <col min="7975" max="7975" width="10.28515625" style="117" customWidth="1"/>
    <col min="7976" max="7976" width="8.42578125" style="117" customWidth="1"/>
    <col min="7977" max="7977" width="9.7109375" style="117" customWidth="1"/>
    <col min="7978" max="7978" width="10.85546875" style="117" customWidth="1"/>
    <col min="7979" max="7980" width="0" style="117" hidden="1" customWidth="1"/>
    <col min="7981" max="7981" width="9.7109375" style="117" customWidth="1"/>
    <col min="7982" max="7982" width="10.42578125" style="117" customWidth="1"/>
    <col min="7983" max="7983" width="28.7109375" style="117" customWidth="1"/>
    <col min="7984" max="8185" width="9.140625" style="117" customWidth="1"/>
    <col min="8186" max="8186" width="5.42578125" style="117" customWidth="1"/>
    <col min="8187" max="8187" width="6.28515625" style="117" customWidth="1"/>
    <col min="8188" max="8188" width="7" style="117" customWidth="1"/>
    <col min="8189" max="8189" width="53.28515625" style="117" customWidth="1"/>
    <col min="8190" max="8197" width="9.140625" style="117" customWidth="1"/>
    <col min="8198" max="8199" width="9.5703125" style="117"/>
    <col min="8200" max="8200" width="6.42578125" style="117" customWidth="1"/>
    <col min="8201" max="8201" width="0" style="117" hidden="1" customWidth="1"/>
    <col min="8202" max="8202" width="45.140625" style="117" customWidth="1"/>
    <col min="8203" max="8210" width="0" style="117" hidden="1" customWidth="1"/>
    <col min="8211" max="8211" width="9.7109375" style="117" customWidth="1"/>
    <col min="8212" max="8212" width="8.5703125" style="117" customWidth="1"/>
    <col min="8213" max="8213" width="10.28515625" style="117" customWidth="1"/>
    <col min="8214" max="8215" width="0" style="117" hidden="1" customWidth="1"/>
    <col min="8216" max="8216" width="9.7109375" style="117" customWidth="1"/>
    <col min="8217" max="8217" width="10.28515625" style="117" customWidth="1"/>
    <col min="8218" max="8218" width="9.7109375" style="117" customWidth="1"/>
    <col min="8219" max="8219" width="9" style="117" customWidth="1"/>
    <col min="8220" max="8220" width="11.42578125" style="117" customWidth="1"/>
    <col min="8221" max="8222" width="0" style="117" hidden="1" customWidth="1"/>
    <col min="8223" max="8223" width="9.7109375" style="117" customWidth="1"/>
    <col min="8224" max="8224" width="10.28515625" style="117" customWidth="1"/>
    <col min="8225" max="8225" width="8.85546875" style="117" customWidth="1"/>
    <col min="8226" max="8226" width="9.7109375" style="117" customWidth="1"/>
    <col min="8227" max="8227" width="11" style="117" customWidth="1"/>
    <col min="8228" max="8229" width="0" style="117" hidden="1" customWidth="1"/>
    <col min="8230" max="8230" width="9.7109375" style="117" customWidth="1"/>
    <col min="8231" max="8231" width="10.28515625" style="117" customWidth="1"/>
    <col min="8232" max="8232" width="8.42578125" style="117" customWidth="1"/>
    <col min="8233" max="8233" width="9.7109375" style="117" customWidth="1"/>
    <col min="8234" max="8234" width="10.85546875" style="117" customWidth="1"/>
    <col min="8235" max="8236" width="0" style="117" hidden="1" customWidth="1"/>
    <col min="8237" max="8237" width="9.7109375" style="117" customWidth="1"/>
    <col min="8238" max="8238" width="10.42578125" style="117" customWidth="1"/>
    <col min="8239" max="8239" width="28.7109375" style="117" customWidth="1"/>
    <col min="8240" max="8441" width="9.140625" style="117" customWidth="1"/>
    <col min="8442" max="8442" width="5.42578125" style="117" customWidth="1"/>
    <col min="8443" max="8443" width="6.28515625" style="117" customWidth="1"/>
    <col min="8444" max="8444" width="7" style="117" customWidth="1"/>
    <col min="8445" max="8445" width="53.28515625" style="117" customWidth="1"/>
    <col min="8446" max="8453" width="9.140625" style="117" customWidth="1"/>
    <col min="8454" max="8455" width="9.5703125" style="117"/>
    <col min="8456" max="8456" width="6.42578125" style="117" customWidth="1"/>
    <col min="8457" max="8457" width="0" style="117" hidden="1" customWidth="1"/>
    <col min="8458" max="8458" width="45.140625" style="117" customWidth="1"/>
    <col min="8459" max="8466" width="0" style="117" hidden="1" customWidth="1"/>
    <col min="8467" max="8467" width="9.7109375" style="117" customWidth="1"/>
    <col min="8468" max="8468" width="8.5703125" style="117" customWidth="1"/>
    <col min="8469" max="8469" width="10.28515625" style="117" customWidth="1"/>
    <col min="8470" max="8471" width="0" style="117" hidden="1" customWidth="1"/>
    <col min="8472" max="8472" width="9.7109375" style="117" customWidth="1"/>
    <col min="8473" max="8473" width="10.28515625" style="117" customWidth="1"/>
    <col min="8474" max="8474" width="9.7109375" style="117" customWidth="1"/>
    <col min="8475" max="8475" width="9" style="117" customWidth="1"/>
    <col min="8476" max="8476" width="11.42578125" style="117" customWidth="1"/>
    <col min="8477" max="8478" width="0" style="117" hidden="1" customWidth="1"/>
    <col min="8479" max="8479" width="9.7109375" style="117" customWidth="1"/>
    <col min="8480" max="8480" width="10.28515625" style="117" customWidth="1"/>
    <col min="8481" max="8481" width="8.85546875" style="117" customWidth="1"/>
    <col min="8482" max="8482" width="9.7109375" style="117" customWidth="1"/>
    <col min="8483" max="8483" width="11" style="117" customWidth="1"/>
    <col min="8484" max="8485" width="0" style="117" hidden="1" customWidth="1"/>
    <col min="8486" max="8486" width="9.7109375" style="117" customWidth="1"/>
    <col min="8487" max="8487" width="10.28515625" style="117" customWidth="1"/>
    <col min="8488" max="8488" width="8.42578125" style="117" customWidth="1"/>
    <col min="8489" max="8489" width="9.7109375" style="117" customWidth="1"/>
    <col min="8490" max="8490" width="10.85546875" style="117" customWidth="1"/>
    <col min="8491" max="8492" width="0" style="117" hidden="1" customWidth="1"/>
    <col min="8493" max="8493" width="9.7109375" style="117" customWidth="1"/>
    <col min="8494" max="8494" width="10.42578125" style="117" customWidth="1"/>
    <col min="8495" max="8495" width="28.7109375" style="117" customWidth="1"/>
    <col min="8496" max="8697" width="9.140625" style="117" customWidth="1"/>
    <col min="8698" max="8698" width="5.42578125" style="117" customWidth="1"/>
    <col min="8699" max="8699" width="6.28515625" style="117" customWidth="1"/>
    <col min="8700" max="8700" width="7" style="117" customWidth="1"/>
    <col min="8701" max="8701" width="53.28515625" style="117" customWidth="1"/>
    <col min="8702" max="8709" width="9.140625" style="117" customWidth="1"/>
    <col min="8710" max="8711" width="9.5703125" style="117"/>
    <col min="8712" max="8712" width="6.42578125" style="117" customWidth="1"/>
    <col min="8713" max="8713" width="0" style="117" hidden="1" customWidth="1"/>
    <col min="8714" max="8714" width="45.140625" style="117" customWidth="1"/>
    <col min="8715" max="8722" width="0" style="117" hidden="1" customWidth="1"/>
    <col min="8723" max="8723" width="9.7109375" style="117" customWidth="1"/>
    <col min="8724" max="8724" width="8.5703125" style="117" customWidth="1"/>
    <col min="8725" max="8725" width="10.28515625" style="117" customWidth="1"/>
    <col min="8726" max="8727" width="0" style="117" hidden="1" customWidth="1"/>
    <col min="8728" max="8728" width="9.7109375" style="117" customWidth="1"/>
    <col min="8729" max="8729" width="10.28515625" style="117" customWidth="1"/>
    <col min="8730" max="8730" width="9.7109375" style="117" customWidth="1"/>
    <col min="8731" max="8731" width="9" style="117" customWidth="1"/>
    <col min="8732" max="8732" width="11.42578125" style="117" customWidth="1"/>
    <col min="8733" max="8734" width="0" style="117" hidden="1" customWidth="1"/>
    <col min="8735" max="8735" width="9.7109375" style="117" customWidth="1"/>
    <col min="8736" max="8736" width="10.28515625" style="117" customWidth="1"/>
    <col min="8737" max="8737" width="8.85546875" style="117" customWidth="1"/>
    <col min="8738" max="8738" width="9.7109375" style="117" customWidth="1"/>
    <col min="8739" max="8739" width="11" style="117" customWidth="1"/>
    <col min="8740" max="8741" width="0" style="117" hidden="1" customWidth="1"/>
    <col min="8742" max="8742" width="9.7109375" style="117" customWidth="1"/>
    <col min="8743" max="8743" width="10.28515625" style="117" customWidth="1"/>
    <col min="8744" max="8744" width="8.42578125" style="117" customWidth="1"/>
    <col min="8745" max="8745" width="9.7109375" style="117" customWidth="1"/>
    <col min="8746" max="8746" width="10.85546875" style="117" customWidth="1"/>
    <col min="8747" max="8748" width="0" style="117" hidden="1" customWidth="1"/>
    <col min="8749" max="8749" width="9.7109375" style="117" customWidth="1"/>
    <col min="8750" max="8750" width="10.42578125" style="117" customWidth="1"/>
    <col min="8751" max="8751" width="28.7109375" style="117" customWidth="1"/>
    <col min="8752" max="8953" width="9.140625" style="117" customWidth="1"/>
    <col min="8954" max="8954" width="5.42578125" style="117" customWidth="1"/>
    <col min="8955" max="8955" width="6.28515625" style="117" customWidth="1"/>
    <col min="8956" max="8956" width="7" style="117" customWidth="1"/>
    <col min="8957" max="8957" width="53.28515625" style="117" customWidth="1"/>
    <col min="8958" max="8965" width="9.140625" style="117" customWidth="1"/>
    <col min="8966" max="8967" width="9.5703125" style="117"/>
    <col min="8968" max="8968" width="6.42578125" style="117" customWidth="1"/>
    <col min="8969" max="8969" width="0" style="117" hidden="1" customWidth="1"/>
    <col min="8970" max="8970" width="45.140625" style="117" customWidth="1"/>
    <col min="8971" max="8978" width="0" style="117" hidden="1" customWidth="1"/>
    <col min="8979" max="8979" width="9.7109375" style="117" customWidth="1"/>
    <col min="8980" max="8980" width="8.5703125" style="117" customWidth="1"/>
    <col min="8981" max="8981" width="10.28515625" style="117" customWidth="1"/>
    <col min="8982" max="8983" width="0" style="117" hidden="1" customWidth="1"/>
    <col min="8984" max="8984" width="9.7109375" style="117" customWidth="1"/>
    <col min="8985" max="8985" width="10.28515625" style="117" customWidth="1"/>
    <col min="8986" max="8986" width="9.7109375" style="117" customWidth="1"/>
    <col min="8987" max="8987" width="9" style="117" customWidth="1"/>
    <col min="8988" max="8988" width="11.42578125" style="117" customWidth="1"/>
    <col min="8989" max="8990" width="0" style="117" hidden="1" customWidth="1"/>
    <col min="8991" max="8991" width="9.7109375" style="117" customWidth="1"/>
    <col min="8992" max="8992" width="10.28515625" style="117" customWidth="1"/>
    <col min="8993" max="8993" width="8.85546875" style="117" customWidth="1"/>
    <col min="8994" max="8994" width="9.7109375" style="117" customWidth="1"/>
    <col min="8995" max="8995" width="11" style="117" customWidth="1"/>
    <col min="8996" max="8997" width="0" style="117" hidden="1" customWidth="1"/>
    <col min="8998" max="8998" width="9.7109375" style="117" customWidth="1"/>
    <col min="8999" max="8999" width="10.28515625" style="117" customWidth="1"/>
    <col min="9000" max="9000" width="8.42578125" style="117" customWidth="1"/>
    <col min="9001" max="9001" width="9.7109375" style="117" customWidth="1"/>
    <col min="9002" max="9002" width="10.85546875" style="117" customWidth="1"/>
    <col min="9003" max="9004" width="0" style="117" hidden="1" customWidth="1"/>
    <col min="9005" max="9005" width="9.7109375" style="117" customWidth="1"/>
    <col min="9006" max="9006" width="10.42578125" style="117" customWidth="1"/>
    <col min="9007" max="9007" width="28.7109375" style="117" customWidth="1"/>
    <col min="9008" max="9209" width="9.140625" style="117" customWidth="1"/>
    <col min="9210" max="9210" width="5.42578125" style="117" customWidth="1"/>
    <col min="9211" max="9211" width="6.28515625" style="117" customWidth="1"/>
    <col min="9212" max="9212" width="7" style="117" customWidth="1"/>
    <col min="9213" max="9213" width="53.28515625" style="117" customWidth="1"/>
    <col min="9214" max="9221" width="9.140625" style="117" customWidth="1"/>
    <col min="9222" max="9223" width="9.5703125" style="117"/>
    <col min="9224" max="9224" width="6.42578125" style="117" customWidth="1"/>
    <col min="9225" max="9225" width="0" style="117" hidden="1" customWidth="1"/>
    <col min="9226" max="9226" width="45.140625" style="117" customWidth="1"/>
    <col min="9227" max="9234" width="0" style="117" hidden="1" customWidth="1"/>
    <col min="9235" max="9235" width="9.7109375" style="117" customWidth="1"/>
    <col min="9236" max="9236" width="8.5703125" style="117" customWidth="1"/>
    <col min="9237" max="9237" width="10.28515625" style="117" customWidth="1"/>
    <col min="9238" max="9239" width="0" style="117" hidden="1" customWidth="1"/>
    <col min="9240" max="9240" width="9.7109375" style="117" customWidth="1"/>
    <col min="9241" max="9241" width="10.28515625" style="117" customWidth="1"/>
    <col min="9242" max="9242" width="9.7109375" style="117" customWidth="1"/>
    <col min="9243" max="9243" width="9" style="117" customWidth="1"/>
    <col min="9244" max="9244" width="11.42578125" style="117" customWidth="1"/>
    <col min="9245" max="9246" width="0" style="117" hidden="1" customWidth="1"/>
    <col min="9247" max="9247" width="9.7109375" style="117" customWidth="1"/>
    <col min="9248" max="9248" width="10.28515625" style="117" customWidth="1"/>
    <col min="9249" max="9249" width="8.85546875" style="117" customWidth="1"/>
    <col min="9250" max="9250" width="9.7109375" style="117" customWidth="1"/>
    <col min="9251" max="9251" width="11" style="117" customWidth="1"/>
    <col min="9252" max="9253" width="0" style="117" hidden="1" customWidth="1"/>
    <col min="9254" max="9254" width="9.7109375" style="117" customWidth="1"/>
    <col min="9255" max="9255" width="10.28515625" style="117" customWidth="1"/>
    <col min="9256" max="9256" width="8.42578125" style="117" customWidth="1"/>
    <col min="9257" max="9257" width="9.7109375" style="117" customWidth="1"/>
    <col min="9258" max="9258" width="10.85546875" style="117" customWidth="1"/>
    <col min="9259" max="9260" width="0" style="117" hidden="1" customWidth="1"/>
    <col min="9261" max="9261" width="9.7109375" style="117" customWidth="1"/>
    <col min="9262" max="9262" width="10.42578125" style="117" customWidth="1"/>
    <col min="9263" max="9263" width="28.7109375" style="117" customWidth="1"/>
    <col min="9264" max="9465" width="9.140625" style="117" customWidth="1"/>
    <col min="9466" max="9466" width="5.42578125" style="117" customWidth="1"/>
    <col min="9467" max="9467" width="6.28515625" style="117" customWidth="1"/>
    <col min="9468" max="9468" width="7" style="117" customWidth="1"/>
    <col min="9469" max="9469" width="53.28515625" style="117" customWidth="1"/>
    <col min="9470" max="9477" width="9.140625" style="117" customWidth="1"/>
    <col min="9478" max="9479" width="9.5703125" style="117"/>
    <col min="9480" max="9480" width="6.42578125" style="117" customWidth="1"/>
    <col min="9481" max="9481" width="0" style="117" hidden="1" customWidth="1"/>
    <col min="9482" max="9482" width="45.140625" style="117" customWidth="1"/>
    <col min="9483" max="9490" width="0" style="117" hidden="1" customWidth="1"/>
    <col min="9491" max="9491" width="9.7109375" style="117" customWidth="1"/>
    <col min="9492" max="9492" width="8.5703125" style="117" customWidth="1"/>
    <col min="9493" max="9493" width="10.28515625" style="117" customWidth="1"/>
    <col min="9494" max="9495" width="0" style="117" hidden="1" customWidth="1"/>
    <col min="9496" max="9496" width="9.7109375" style="117" customWidth="1"/>
    <col min="9497" max="9497" width="10.28515625" style="117" customWidth="1"/>
    <col min="9498" max="9498" width="9.7109375" style="117" customWidth="1"/>
    <col min="9499" max="9499" width="9" style="117" customWidth="1"/>
    <col min="9500" max="9500" width="11.42578125" style="117" customWidth="1"/>
    <col min="9501" max="9502" width="0" style="117" hidden="1" customWidth="1"/>
    <col min="9503" max="9503" width="9.7109375" style="117" customWidth="1"/>
    <col min="9504" max="9504" width="10.28515625" style="117" customWidth="1"/>
    <col min="9505" max="9505" width="8.85546875" style="117" customWidth="1"/>
    <col min="9506" max="9506" width="9.7109375" style="117" customWidth="1"/>
    <col min="9507" max="9507" width="11" style="117" customWidth="1"/>
    <col min="9508" max="9509" width="0" style="117" hidden="1" customWidth="1"/>
    <col min="9510" max="9510" width="9.7109375" style="117" customWidth="1"/>
    <col min="9511" max="9511" width="10.28515625" style="117" customWidth="1"/>
    <col min="9512" max="9512" width="8.42578125" style="117" customWidth="1"/>
    <col min="9513" max="9513" width="9.7109375" style="117" customWidth="1"/>
    <col min="9514" max="9514" width="10.85546875" style="117" customWidth="1"/>
    <col min="9515" max="9516" width="0" style="117" hidden="1" customWidth="1"/>
    <col min="9517" max="9517" width="9.7109375" style="117" customWidth="1"/>
    <col min="9518" max="9518" width="10.42578125" style="117" customWidth="1"/>
    <col min="9519" max="9519" width="28.7109375" style="117" customWidth="1"/>
    <col min="9520" max="9721" width="9.140625" style="117" customWidth="1"/>
    <col min="9722" max="9722" width="5.42578125" style="117" customWidth="1"/>
    <col min="9723" max="9723" width="6.28515625" style="117" customWidth="1"/>
    <col min="9724" max="9724" width="7" style="117" customWidth="1"/>
    <col min="9725" max="9725" width="53.28515625" style="117" customWidth="1"/>
    <col min="9726" max="9733" width="9.140625" style="117" customWidth="1"/>
    <col min="9734" max="9735" width="9.5703125" style="117"/>
    <col min="9736" max="9736" width="6.42578125" style="117" customWidth="1"/>
    <col min="9737" max="9737" width="0" style="117" hidden="1" customWidth="1"/>
    <col min="9738" max="9738" width="45.140625" style="117" customWidth="1"/>
    <col min="9739" max="9746" width="0" style="117" hidden="1" customWidth="1"/>
    <col min="9747" max="9747" width="9.7109375" style="117" customWidth="1"/>
    <col min="9748" max="9748" width="8.5703125" style="117" customWidth="1"/>
    <col min="9749" max="9749" width="10.28515625" style="117" customWidth="1"/>
    <col min="9750" max="9751" width="0" style="117" hidden="1" customWidth="1"/>
    <col min="9752" max="9752" width="9.7109375" style="117" customWidth="1"/>
    <col min="9753" max="9753" width="10.28515625" style="117" customWidth="1"/>
    <col min="9754" max="9754" width="9.7109375" style="117" customWidth="1"/>
    <col min="9755" max="9755" width="9" style="117" customWidth="1"/>
    <col min="9756" max="9756" width="11.42578125" style="117" customWidth="1"/>
    <col min="9757" max="9758" width="0" style="117" hidden="1" customWidth="1"/>
    <col min="9759" max="9759" width="9.7109375" style="117" customWidth="1"/>
    <col min="9760" max="9760" width="10.28515625" style="117" customWidth="1"/>
    <col min="9761" max="9761" width="8.85546875" style="117" customWidth="1"/>
    <col min="9762" max="9762" width="9.7109375" style="117" customWidth="1"/>
    <col min="9763" max="9763" width="11" style="117" customWidth="1"/>
    <col min="9764" max="9765" width="0" style="117" hidden="1" customWidth="1"/>
    <col min="9766" max="9766" width="9.7109375" style="117" customWidth="1"/>
    <col min="9767" max="9767" width="10.28515625" style="117" customWidth="1"/>
    <col min="9768" max="9768" width="8.42578125" style="117" customWidth="1"/>
    <col min="9769" max="9769" width="9.7109375" style="117" customWidth="1"/>
    <col min="9770" max="9770" width="10.85546875" style="117" customWidth="1"/>
    <col min="9771" max="9772" width="0" style="117" hidden="1" customWidth="1"/>
    <col min="9773" max="9773" width="9.7109375" style="117" customWidth="1"/>
    <col min="9774" max="9774" width="10.42578125" style="117" customWidth="1"/>
    <col min="9775" max="9775" width="28.7109375" style="117" customWidth="1"/>
    <col min="9776" max="9977" width="9.140625" style="117" customWidth="1"/>
    <col min="9978" max="9978" width="5.42578125" style="117" customWidth="1"/>
    <col min="9979" max="9979" width="6.28515625" style="117" customWidth="1"/>
    <col min="9980" max="9980" width="7" style="117" customWidth="1"/>
    <col min="9981" max="9981" width="53.28515625" style="117" customWidth="1"/>
    <col min="9982" max="9989" width="9.140625" style="117" customWidth="1"/>
    <col min="9990" max="9991" width="9.5703125" style="117"/>
    <col min="9992" max="9992" width="6.42578125" style="117" customWidth="1"/>
    <col min="9993" max="9993" width="0" style="117" hidden="1" customWidth="1"/>
    <col min="9994" max="9994" width="45.140625" style="117" customWidth="1"/>
    <col min="9995" max="10002" width="0" style="117" hidden="1" customWidth="1"/>
    <col min="10003" max="10003" width="9.7109375" style="117" customWidth="1"/>
    <col min="10004" max="10004" width="8.5703125" style="117" customWidth="1"/>
    <col min="10005" max="10005" width="10.28515625" style="117" customWidth="1"/>
    <col min="10006" max="10007" width="0" style="117" hidden="1" customWidth="1"/>
    <col min="10008" max="10008" width="9.7109375" style="117" customWidth="1"/>
    <col min="10009" max="10009" width="10.28515625" style="117" customWidth="1"/>
    <col min="10010" max="10010" width="9.7109375" style="117" customWidth="1"/>
    <col min="10011" max="10011" width="9" style="117" customWidth="1"/>
    <col min="10012" max="10012" width="11.42578125" style="117" customWidth="1"/>
    <col min="10013" max="10014" width="0" style="117" hidden="1" customWidth="1"/>
    <col min="10015" max="10015" width="9.7109375" style="117" customWidth="1"/>
    <col min="10016" max="10016" width="10.28515625" style="117" customWidth="1"/>
    <col min="10017" max="10017" width="8.85546875" style="117" customWidth="1"/>
    <col min="10018" max="10018" width="9.7109375" style="117" customWidth="1"/>
    <col min="10019" max="10019" width="11" style="117" customWidth="1"/>
    <col min="10020" max="10021" width="0" style="117" hidden="1" customWidth="1"/>
    <col min="10022" max="10022" width="9.7109375" style="117" customWidth="1"/>
    <col min="10023" max="10023" width="10.28515625" style="117" customWidth="1"/>
    <col min="10024" max="10024" width="8.42578125" style="117" customWidth="1"/>
    <col min="10025" max="10025" width="9.7109375" style="117" customWidth="1"/>
    <col min="10026" max="10026" width="10.85546875" style="117" customWidth="1"/>
    <col min="10027" max="10028" width="0" style="117" hidden="1" customWidth="1"/>
    <col min="10029" max="10029" width="9.7109375" style="117" customWidth="1"/>
    <col min="10030" max="10030" width="10.42578125" style="117" customWidth="1"/>
    <col min="10031" max="10031" width="28.7109375" style="117" customWidth="1"/>
    <col min="10032" max="10233" width="9.140625" style="117" customWidth="1"/>
    <col min="10234" max="10234" width="5.42578125" style="117" customWidth="1"/>
    <col min="10235" max="10235" width="6.28515625" style="117" customWidth="1"/>
    <col min="10236" max="10236" width="7" style="117" customWidth="1"/>
    <col min="10237" max="10237" width="53.28515625" style="117" customWidth="1"/>
    <col min="10238" max="10245" width="9.140625" style="117" customWidth="1"/>
    <col min="10246" max="10247" width="9.5703125" style="117"/>
    <col min="10248" max="10248" width="6.42578125" style="117" customWidth="1"/>
    <col min="10249" max="10249" width="0" style="117" hidden="1" customWidth="1"/>
    <col min="10250" max="10250" width="45.140625" style="117" customWidth="1"/>
    <col min="10251" max="10258" width="0" style="117" hidden="1" customWidth="1"/>
    <col min="10259" max="10259" width="9.7109375" style="117" customWidth="1"/>
    <col min="10260" max="10260" width="8.5703125" style="117" customWidth="1"/>
    <col min="10261" max="10261" width="10.28515625" style="117" customWidth="1"/>
    <col min="10262" max="10263" width="0" style="117" hidden="1" customWidth="1"/>
    <col min="10264" max="10264" width="9.7109375" style="117" customWidth="1"/>
    <col min="10265" max="10265" width="10.28515625" style="117" customWidth="1"/>
    <col min="10266" max="10266" width="9.7109375" style="117" customWidth="1"/>
    <col min="10267" max="10267" width="9" style="117" customWidth="1"/>
    <col min="10268" max="10268" width="11.42578125" style="117" customWidth="1"/>
    <col min="10269" max="10270" width="0" style="117" hidden="1" customWidth="1"/>
    <col min="10271" max="10271" width="9.7109375" style="117" customWidth="1"/>
    <col min="10272" max="10272" width="10.28515625" style="117" customWidth="1"/>
    <col min="10273" max="10273" width="8.85546875" style="117" customWidth="1"/>
    <col min="10274" max="10274" width="9.7109375" style="117" customWidth="1"/>
    <col min="10275" max="10275" width="11" style="117" customWidth="1"/>
    <col min="10276" max="10277" width="0" style="117" hidden="1" customWidth="1"/>
    <col min="10278" max="10278" width="9.7109375" style="117" customWidth="1"/>
    <col min="10279" max="10279" width="10.28515625" style="117" customWidth="1"/>
    <col min="10280" max="10280" width="8.42578125" style="117" customWidth="1"/>
    <col min="10281" max="10281" width="9.7109375" style="117" customWidth="1"/>
    <col min="10282" max="10282" width="10.85546875" style="117" customWidth="1"/>
    <col min="10283" max="10284" width="0" style="117" hidden="1" customWidth="1"/>
    <col min="10285" max="10285" width="9.7109375" style="117" customWidth="1"/>
    <col min="10286" max="10286" width="10.42578125" style="117" customWidth="1"/>
    <col min="10287" max="10287" width="28.7109375" style="117" customWidth="1"/>
    <col min="10288" max="10489" width="9.140625" style="117" customWidth="1"/>
    <col min="10490" max="10490" width="5.42578125" style="117" customWidth="1"/>
    <col min="10491" max="10491" width="6.28515625" style="117" customWidth="1"/>
    <col min="10492" max="10492" width="7" style="117" customWidth="1"/>
    <col min="10493" max="10493" width="53.28515625" style="117" customWidth="1"/>
    <col min="10494" max="10501" width="9.140625" style="117" customWidth="1"/>
    <col min="10502" max="10503" width="9.5703125" style="117"/>
    <col min="10504" max="10504" width="6.42578125" style="117" customWidth="1"/>
    <col min="10505" max="10505" width="0" style="117" hidden="1" customWidth="1"/>
    <col min="10506" max="10506" width="45.140625" style="117" customWidth="1"/>
    <col min="10507" max="10514" width="0" style="117" hidden="1" customWidth="1"/>
    <col min="10515" max="10515" width="9.7109375" style="117" customWidth="1"/>
    <col min="10516" max="10516" width="8.5703125" style="117" customWidth="1"/>
    <col min="10517" max="10517" width="10.28515625" style="117" customWidth="1"/>
    <col min="10518" max="10519" width="0" style="117" hidden="1" customWidth="1"/>
    <col min="10520" max="10520" width="9.7109375" style="117" customWidth="1"/>
    <col min="10521" max="10521" width="10.28515625" style="117" customWidth="1"/>
    <col min="10522" max="10522" width="9.7109375" style="117" customWidth="1"/>
    <col min="10523" max="10523" width="9" style="117" customWidth="1"/>
    <col min="10524" max="10524" width="11.42578125" style="117" customWidth="1"/>
    <col min="10525" max="10526" width="0" style="117" hidden="1" customWidth="1"/>
    <col min="10527" max="10527" width="9.7109375" style="117" customWidth="1"/>
    <col min="10528" max="10528" width="10.28515625" style="117" customWidth="1"/>
    <col min="10529" max="10529" width="8.85546875" style="117" customWidth="1"/>
    <col min="10530" max="10530" width="9.7109375" style="117" customWidth="1"/>
    <col min="10531" max="10531" width="11" style="117" customWidth="1"/>
    <col min="10532" max="10533" width="0" style="117" hidden="1" customWidth="1"/>
    <col min="10534" max="10534" width="9.7109375" style="117" customWidth="1"/>
    <col min="10535" max="10535" width="10.28515625" style="117" customWidth="1"/>
    <col min="10536" max="10536" width="8.42578125" style="117" customWidth="1"/>
    <col min="10537" max="10537" width="9.7109375" style="117" customWidth="1"/>
    <col min="10538" max="10538" width="10.85546875" style="117" customWidth="1"/>
    <col min="10539" max="10540" width="0" style="117" hidden="1" customWidth="1"/>
    <col min="10541" max="10541" width="9.7109375" style="117" customWidth="1"/>
    <col min="10542" max="10542" width="10.42578125" style="117" customWidth="1"/>
    <col min="10543" max="10543" width="28.7109375" style="117" customWidth="1"/>
    <col min="10544" max="10745" width="9.140625" style="117" customWidth="1"/>
    <col min="10746" max="10746" width="5.42578125" style="117" customWidth="1"/>
    <col min="10747" max="10747" width="6.28515625" style="117" customWidth="1"/>
    <col min="10748" max="10748" width="7" style="117" customWidth="1"/>
    <col min="10749" max="10749" width="53.28515625" style="117" customWidth="1"/>
    <col min="10750" max="10757" width="9.140625" style="117" customWidth="1"/>
    <col min="10758" max="10759" width="9.5703125" style="117"/>
    <col min="10760" max="10760" width="6.42578125" style="117" customWidth="1"/>
    <col min="10761" max="10761" width="0" style="117" hidden="1" customWidth="1"/>
    <col min="10762" max="10762" width="45.140625" style="117" customWidth="1"/>
    <col min="10763" max="10770" width="0" style="117" hidden="1" customWidth="1"/>
    <col min="10771" max="10771" width="9.7109375" style="117" customWidth="1"/>
    <col min="10772" max="10772" width="8.5703125" style="117" customWidth="1"/>
    <col min="10773" max="10773" width="10.28515625" style="117" customWidth="1"/>
    <col min="10774" max="10775" width="0" style="117" hidden="1" customWidth="1"/>
    <col min="10776" max="10776" width="9.7109375" style="117" customWidth="1"/>
    <col min="10777" max="10777" width="10.28515625" style="117" customWidth="1"/>
    <col min="10778" max="10778" width="9.7109375" style="117" customWidth="1"/>
    <col min="10779" max="10779" width="9" style="117" customWidth="1"/>
    <col min="10780" max="10780" width="11.42578125" style="117" customWidth="1"/>
    <col min="10781" max="10782" width="0" style="117" hidden="1" customWidth="1"/>
    <col min="10783" max="10783" width="9.7109375" style="117" customWidth="1"/>
    <col min="10784" max="10784" width="10.28515625" style="117" customWidth="1"/>
    <col min="10785" max="10785" width="8.85546875" style="117" customWidth="1"/>
    <col min="10786" max="10786" width="9.7109375" style="117" customWidth="1"/>
    <col min="10787" max="10787" width="11" style="117" customWidth="1"/>
    <col min="10788" max="10789" width="0" style="117" hidden="1" customWidth="1"/>
    <col min="10790" max="10790" width="9.7109375" style="117" customWidth="1"/>
    <col min="10791" max="10791" width="10.28515625" style="117" customWidth="1"/>
    <col min="10792" max="10792" width="8.42578125" style="117" customWidth="1"/>
    <col min="10793" max="10793" width="9.7109375" style="117" customWidth="1"/>
    <col min="10794" max="10794" width="10.85546875" style="117" customWidth="1"/>
    <col min="10795" max="10796" width="0" style="117" hidden="1" customWidth="1"/>
    <col min="10797" max="10797" width="9.7109375" style="117" customWidth="1"/>
    <col min="10798" max="10798" width="10.42578125" style="117" customWidth="1"/>
    <col min="10799" max="10799" width="28.7109375" style="117" customWidth="1"/>
    <col min="10800" max="11001" width="9.140625" style="117" customWidth="1"/>
    <col min="11002" max="11002" width="5.42578125" style="117" customWidth="1"/>
    <col min="11003" max="11003" width="6.28515625" style="117" customWidth="1"/>
    <col min="11004" max="11004" width="7" style="117" customWidth="1"/>
    <col min="11005" max="11005" width="53.28515625" style="117" customWidth="1"/>
    <col min="11006" max="11013" width="9.140625" style="117" customWidth="1"/>
    <col min="11014" max="11015" width="9.5703125" style="117"/>
    <col min="11016" max="11016" width="6.42578125" style="117" customWidth="1"/>
    <col min="11017" max="11017" width="0" style="117" hidden="1" customWidth="1"/>
    <col min="11018" max="11018" width="45.140625" style="117" customWidth="1"/>
    <col min="11019" max="11026" width="0" style="117" hidden="1" customWidth="1"/>
    <col min="11027" max="11027" width="9.7109375" style="117" customWidth="1"/>
    <col min="11028" max="11028" width="8.5703125" style="117" customWidth="1"/>
    <col min="11029" max="11029" width="10.28515625" style="117" customWidth="1"/>
    <col min="11030" max="11031" width="0" style="117" hidden="1" customWidth="1"/>
    <col min="11032" max="11032" width="9.7109375" style="117" customWidth="1"/>
    <col min="11033" max="11033" width="10.28515625" style="117" customWidth="1"/>
    <col min="11034" max="11034" width="9.7109375" style="117" customWidth="1"/>
    <col min="11035" max="11035" width="9" style="117" customWidth="1"/>
    <col min="11036" max="11036" width="11.42578125" style="117" customWidth="1"/>
    <col min="11037" max="11038" width="0" style="117" hidden="1" customWidth="1"/>
    <col min="11039" max="11039" width="9.7109375" style="117" customWidth="1"/>
    <col min="11040" max="11040" width="10.28515625" style="117" customWidth="1"/>
    <col min="11041" max="11041" width="8.85546875" style="117" customWidth="1"/>
    <col min="11042" max="11042" width="9.7109375" style="117" customWidth="1"/>
    <col min="11043" max="11043" width="11" style="117" customWidth="1"/>
    <col min="11044" max="11045" width="0" style="117" hidden="1" customWidth="1"/>
    <col min="11046" max="11046" width="9.7109375" style="117" customWidth="1"/>
    <col min="11047" max="11047" width="10.28515625" style="117" customWidth="1"/>
    <col min="11048" max="11048" width="8.42578125" style="117" customWidth="1"/>
    <col min="11049" max="11049" width="9.7109375" style="117" customWidth="1"/>
    <col min="11050" max="11050" width="10.85546875" style="117" customWidth="1"/>
    <col min="11051" max="11052" width="0" style="117" hidden="1" customWidth="1"/>
    <col min="11053" max="11053" width="9.7109375" style="117" customWidth="1"/>
    <col min="11054" max="11054" width="10.42578125" style="117" customWidth="1"/>
    <col min="11055" max="11055" width="28.7109375" style="117" customWidth="1"/>
    <col min="11056" max="11257" width="9.140625" style="117" customWidth="1"/>
    <col min="11258" max="11258" width="5.42578125" style="117" customWidth="1"/>
    <col min="11259" max="11259" width="6.28515625" style="117" customWidth="1"/>
    <col min="11260" max="11260" width="7" style="117" customWidth="1"/>
    <col min="11261" max="11261" width="53.28515625" style="117" customWidth="1"/>
    <col min="11262" max="11269" width="9.140625" style="117" customWidth="1"/>
    <col min="11270" max="11271" width="9.5703125" style="117"/>
    <col min="11272" max="11272" width="6.42578125" style="117" customWidth="1"/>
    <col min="11273" max="11273" width="0" style="117" hidden="1" customWidth="1"/>
    <col min="11274" max="11274" width="45.140625" style="117" customWidth="1"/>
    <col min="11275" max="11282" width="0" style="117" hidden="1" customWidth="1"/>
    <col min="11283" max="11283" width="9.7109375" style="117" customWidth="1"/>
    <col min="11284" max="11284" width="8.5703125" style="117" customWidth="1"/>
    <col min="11285" max="11285" width="10.28515625" style="117" customWidth="1"/>
    <col min="11286" max="11287" width="0" style="117" hidden="1" customWidth="1"/>
    <col min="11288" max="11288" width="9.7109375" style="117" customWidth="1"/>
    <col min="11289" max="11289" width="10.28515625" style="117" customWidth="1"/>
    <col min="11290" max="11290" width="9.7109375" style="117" customWidth="1"/>
    <col min="11291" max="11291" width="9" style="117" customWidth="1"/>
    <col min="11292" max="11292" width="11.42578125" style="117" customWidth="1"/>
    <col min="11293" max="11294" width="0" style="117" hidden="1" customWidth="1"/>
    <col min="11295" max="11295" width="9.7109375" style="117" customWidth="1"/>
    <col min="11296" max="11296" width="10.28515625" style="117" customWidth="1"/>
    <col min="11297" max="11297" width="8.85546875" style="117" customWidth="1"/>
    <col min="11298" max="11298" width="9.7109375" style="117" customWidth="1"/>
    <col min="11299" max="11299" width="11" style="117" customWidth="1"/>
    <col min="11300" max="11301" width="0" style="117" hidden="1" customWidth="1"/>
    <col min="11302" max="11302" width="9.7109375" style="117" customWidth="1"/>
    <col min="11303" max="11303" width="10.28515625" style="117" customWidth="1"/>
    <col min="11304" max="11304" width="8.42578125" style="117" customWidth="1"/>
    <col min="11305" max="11305" width="9.7109375" style="117" customWidth="1"/>
    <col min="11306" max="11306" width="10.85546875" style="117" customWidth="1"/>
    <col min="11307" max="11308" width="0" style="117" hidden="1" customWidth="1"/>
    <col min="11309" max="11309" width="9.7109375" style="117" customWidth="1"/>
    <col min="11310" max="11310" width="10.42578125" style="117" customWidth="1"/>
    <col min="11311" max="11311" width="28.7109375" style="117" customWidth="1"/>
    <col min="11312" max="11513" width="9.140625" style="117" customWidth="1"/>
    <col min="11514" max="11514" width="5.42578125" style="117" customWidth="1"/>
    <col min="11515" max="11515" width="6.28515625" style="117" customWidth="1"/>
    <col min="11516" max="11516" width="7" style="117" customWidth="1"/>
    <col min="11517" max="11517" width="53.28515625" style="117" customWidth="1"/>
    <col min="11518" max="11525" width="9.140625" style="117" customWidth="1"/>
    <col min="11526" max="11527" width="9.5703125" style="117"/>
    <col min="11528" max="11528" width="6.42578125" style="117" customWidth="1"/>
    <col min="11529" max="11529" width="0" style="117" hidden="1" customWidth="1"/>
    <col min="11530" max="11530" width="45.140625" style="117" customWidth="1"/>
    <col min="11531" max="11538" width="0" style="117" hidden="1" customWidth="1"/>
    <col min="11539" max="11539" width="9.7109375" style="117" customWidth="1"/>
    <col min="11540" max="11540" width="8.5703125" style="117" customWidth="1"/>
    <col min="11541" max="11541" width="10.28515625" style="117" customWidth="1"/>
    <col min="11542" max="11543" width="0" style="117" hidden="1" customWidth="1"/>
    <col min="11544" max="11544" width="9.7109375" style="117" customWidth="1"/>
    <col min="11545" max="11545" width="10.28515625" style="117" customWidth="1"/>
    <col min="11546" max="11546" width="9.7109375" style="117" customWidth="1"/>
    <col min="11547" max="11547" width="9" style="117" customWidth="1"/>
    <col min="11548" max="11548" width="11.42578125" style="117" customWidth="1"/>
    <col min="11549" max="11550" width="0" style="117" hidden="1" customWidth="1"/>
    <col min="11551" max="11551" width="9.7109375" style="117" customWidth="1"/>
    <col min="11552" max="11552" width="10.28515625" style="117" customWidth="1"/>
    <col min="11553" max="11553" width="8.85546875" style="117" customWidth="1"/>
    <col min="11554" max="11554" width="9.7109375" style="117" customWidth="1"/>
    <col min="11555" max="11555" width="11" style="117" customWidth="1"/>
    <col min="11556" max="11557" width="0" style="117" hidden="1" customWidth="1"/>
    <col min="11558" max="11558" width="9.7109375" style="117" customWidth="1"/>
    <col min="11559" max="11559" width="10.28515625" style="117" customWidth="1"/>
    <col min="11560" max="11560" width="8.42578125" style="117" customWidth="1"/>
    <col min="11561" max="11561" width="9.7109375" style="117" customWidth="1"/>
    <col min="11562" max="11562" width="10.85546875" style="117" customWidth="1"/>
    <col min="11563" max="11564" width="0" style="117" hidden="1" customWidth="1"/>
    <col min="11565" max="11565" width="9.7109375" style="117" customWidth="1"/>
    <col min="11566" max="11566" width="10.42578125" style="117" customWidth="1"/>
    <col min="11567" max="11567" width="28.7109375" style="117" customWidth="1"/>
    <col min="11568" max="11769" width="9.140625" style="117" customWidth="1"/>
    <col min="11770" max="11770" width="5.42578125" style="117" customWidth="1"/>
    <col min="11771" max="11771" width="6.28515625" style="117" customWidth="1"/>
    <col min="11772" max="11772" width="7" style="117" customWidth="1"/>
    <col min="11773" max="11773" width="53.28515625" style="117" customWidth="1"/>
    <col min="11774" max="11781" width="9.140625" style="117" customWidth="1"/>
    <col min="11782" max="11783" width="9.5703125" style="117"/>
    <col min="11784" max="11784" width="6.42578125" style="117" customWidth="1"/>
    <col min="11785" max="11785" width="0" style="117" hidden="1" customWidth="1"/>
    <col min="11786" max="11786" width="45.140625" style="117" customWidth="1"/>
    <col min="11787" max="11794" width="0" style="117" hidden="1" customWidth="1"/>
    <col min="11795" max="11795" width="9.7109375" style="117" customWidth="1"/>
    <col min="11796" max="11796" width="8.5703125" style="117" customWidth="1"/>
    <col min="11797" max="11797" width="10.28515625" style="117" customWidth="1"/>
    <col min="11798" max="11799" width="0" style="117" hidden="1" customWidth="1"/>
    <col min="11800" max="11800" width="9.7109375" style="117" customWidth="1"/>
    <col min="11801" max="11801" width="10.28515625" style="117" customWidth="1"/>
    <col min="11802" max="11802" width="9.7109375" style="117" customWidth="1"/>
    <col min="11803" max="11803" width="9" style="117" customWidth="1"/>
    <col min="11804" max="11804" width="11.42578125" style="117" customWidth="1"/>
    <col min="11805" max="11806" width="0" style="117" hidden="1" customWidth="1"/>
    <col min="11807" max="11807" width="9.7109375" style="117" customWidth="1"/>
    <col min="11808" max="11808" width="10.28515625" style="117" customWidth="1"/>
    <col min="11809" max="11809" width="8.85546875" style="117" customWidth="1"/>
    <col min="11810" max="11810" width="9.7109375" style="117" customWidth="1"/>
    <col min="11811" max="11811" width="11" style="117" customWidth="1"/>
    <col min="11812" max="11813" width="0" style="117" hidden="1" customWidth="1"/>
    <col min="11814" max="11814" width="9.7109375" style="117" customWidth="1"/>
    <col min="11815" max="11815" width="10.28515625" style="117" customWidth="1"/>
    <col min="11816" max="11816" width="8.42578125" style="117" customWidth="1"/>
    <col min="11817" max="11817" width="9.7109375" style="117" customWidth="1"/>
    <col min="11818" max="11818" width="10.85546875" style="117" customWidth="1"/>
    <col min="11819" max="11820" width="0" style="117" hidden="1" customWidth="1"/>
    <col min="11821" max="11821" width="9.7109375" style="117" customWidth="1"/>
    <col min="11822" max="11822" width="10.42578125" style="117" customWidth="1"/>
    <col min="11823" max="11823" width="28.7109375" style="117" customWidth="1"/>
    <col min="11824" max="12025" width="9.140625" style="117" customWidth="1"/>
    <col min="12026" max="12026" width="5.42578125" style="117" customWidth="1"/>
    <col min="12027" max="12027" width="6.28515625" style="117" customWidth="1"/>
    <col min="12028" max="12028" width="7" style="117" customWidth="1"/>
    <col min="12029" max="12029" width="53.28515625" style="117" customWidth="1"/>
    <col min="12030" max="12037" width="9.140625" style="117" customWidth="1"/>
    <col min="12038" max="12039" width="9.5703125" style="117"/>
    <col min="12040" max="12040" width="6.42578125" style="117" customWidth="1"/>
    <col min="12041" max="12041" width="0" style="117" hidden="1" customWidth="1"/>
    <col min="12042" max="12042" width="45.140625" style="117" customWidth="1"/>
    <col min="12043" max="12050" width="0" style="117" hidden="1" customWidth="1"/>
    <col min="12051" max="12051" width="9.7109375" style="117" customWidth="1"/>
    <col min="12052" max="12052" width="8.5703125" style="117" customWidth="1"/>
    <col min="12053" max="12053" width="10.28515625" style="117" customWidth="1"/>
    <col min="12054" max="12055" width="0" style="117" hidden="1" customWidth="1"/>
    <col min="12056" max="12056" width="9.7109375" style="117" customWidth="1"/>
    <col min="12057" max="12057" width="10.28515625" style="117" customWidth="1"/>
    <col min="12058" max="12058" width="9.7109375" style="117" customWidth="1"/>
    <col min="12059" max="12059" width="9" style="117" customWidth="1"/>
    <col min="12060" max="12060" width="11.42578125" style="117" customWidth="1"/>
    <col min="12061" max="12062" width="0" style="117" hidden="1" customWidth="1"/>
    <col min="12063" max="12063" width="9.7109375" style="117" customWidth="1"/>
    <col min="12064" max="12064" width="10.28515625" style="117" customWidth="1"/>
    <col min="12065" max="12065" width="8.85546875" style="117" customWidth="1"/>
    <col min="12066" max="12066" width="9.7109375" style="117" customWidth="1"/>
    <col min="12067" max="12067" width="11" style="117" customWidth="1"/>
    <col min="12068" max="12069" width="0" style="117" hidden="1" customWidth="1"/>
    <col min="12070" max="12070" width="9.7109375" style="117" customWidth="1"/>
    <col min="12071" max="12071" width="10.28515625" style="117" customWidth="1"/>
    <col min="12072" max="12072" width="8.42578125" style="117" customWidth="1"/>
    <col min="12073" max="12073" width="9.7109375" style="117" customWidth="1"/>
    <col min="12074" max="12074" width="10.85546875" style="117" customWidth="1"/>
    <col min="12075" max="12076" width="0" style="117" hidden="1" customWidth="1"/>
    <col min="12077" max="12077" width="9.7109375" style="117" customWidth="1"/>
    <col min="12078" max="12078" width="10.42578125" style="117" customWidth="1"/>
    <col min="12079" max="12079" width="28.7109375" style="117" customWidth="1"/>
    <col min="12080" max="12281" width="9.140625" style="117" customWidth="1"/>
    <col min="12282" max="12282" width="5.42578125" style="117" customWidth="1"/>
    <col min="12283" max="12283" width="6.28515625" style="117" customWidth="1"/>
    <col min="12284" max="12284" width="7" style="117" customWidth="1"/>
    <col min="12285" max="12285" width="53.28515625" style="117" customWidth="1"/>
    <col min="12286" max="12293" width="9.140625" style="117" customWidth="1"/>
    <col min="12294" max="12295" width="9.5703125" style="117"/>
    <col min="12296" max="12296" width="6.42578125" style="117" customWidth="1"/>
    <col min="12297" max="12297" width="0" style="117" hidden="1" customWidth="1"/>
    <col min="12298" max="12298" width="45.140625" style="117" customWidth="1"/>
    <col min="12299" max="12306" width="0" style="117" hidden="1" customWidth="1"/>
    <col min="12307" max="12307" width="9.7109375" style="117" customWidth="1"/>
    <col min="12308" max="12308" width="8.5703125" style="117" customWidth="1"/>
    <col min="12309" max="12309" width="10.28515625" style="117" customWidth="1"/>
    <col min="12310" max="12311" width="0" style="117" hidden="1" customWidth="1"/>
    <col min="12312" max="12312" width="9.7109375" style="117" customWidth="1"/>
    <col min="12313" max="12313" width="10.28515625" style="117" customWidth="1"/>
    <col min="12314" max="12314" width="9.7109375" style="117" customWidth="1"/>
    <col min="12315" max="12315" width="9" style="117" customWidth="1"/>
    <col min="12316" max="12316" width="11.42578125" style="117" customWidth="1"/>
    <col min="12317" max="12318" width="0" style="117" hidden="1" customWidth="1"/>
    <col min="12319" max="12319" width="9.7109375" style="117" customWidth="1"/>
    <col min="12320" max="12320" width="10.28515625" style="117" customWidth="1"/>
    <col min="12321" max="12321" width="8.85546875" style="117" customWidth="1"/>
    <col min="12322" max="12322" width="9.7109375" style="117" customWidth="1"/>
    <col min="12323" max="12323" width="11" style="117" customWidth="1"/>
    <col min="12324" max="12325" width="0" style="117" hidden="1" customWidth="1"/>
    <col min="12326" max="12326" width="9.7109375" style="117" customWidth="1"/>
    <col min="12327" max="12327" width="10.28515625" style="117" customWidth="1"/>
    <col min="12328" max="12328" width="8.42578125" style="117" customWidth="1"/>
    <col min="12329" max="12329" width="9.7109375" style="117" customWidth="1"/>
    <col min="12330" max="12330" width="10.85546875" style="117" customWidth="1"/>
    <col min="12331" max="12332" width="0" style="117" hidden="1" customWidth="1"/>
    <col min="12333" max="12333" width="9.7109375" style="117" customWidth="1"/>
    <col min="12334" max="12334" width="10.42578125" style="117" customWidth="1"/>
    <col min="12335" max="12335" width="28.7109375" style="117" customWidth="1"/>
    <col min="12336" max="12537" width="9.140625" style="117" customWidth="1"/>
    <col min="12538" max="12538" width="5.42578125" style="117" customWidth="1"/>
    <col min="12539" max="12539" width="6.28515625" style="117" customWidth="1"/>
    <col min="12540" max="12540" width="7" style="117" customWidth="1"/>
    <col min="12541" max="12541" width="53.28515625" style="117" customWidth="1"/>
    <col min="12542" max="12549" width="9.140625" style="117" customWidth="1"/>
    <col min="12550" max="12551" width="9.5703125" style="117"/>
    <col min="12552" max="12552" width="6.42578125" style="117" customWidth="1"/>
    <col min="12553" max="12553" width="0" style="117" hidden="1" customWidth="1"/>
    <col min="12554" max="12554" width="45.140625" style="117" customWidth="1"/>
    <col min="12555" max="12562" width="0" style="117" hidden="1" customWidth="1"/>
    <col min="12563" max="12563" width="9.7109375" style="117" customWidth="1"/>
    <col min="12564" max="12564" width="8.5703125" style="117" customWidth="1"/>
    <col min="12565" max="12565" width="10.28515625" style="117" customWidth="1"/>
    <col min="12566" max="12567" width="0" style="117" hidden="1" customWidth="1"/>
    <col min="12568" max="12568" width="9.7109375" style="117" customWidth="1"/>
    <col min="12569" max="12569" width="10.28515625" style="117" customWidth="1"/>
    <col min="12570" max="12570" width="9.7109375" style="117" customWidth="1"/>
    <col min="12571" max="12571" width="9" style="117" customWidth="1"/>
    <col min="12572" max="12572" width="11.42578125" style="117" customWidth="1"/>
    <col min="12573" max="12574" width="0" style="117" hidden="1" customWidth="1"/>
    <col min="12575" max="12575" width="9.7109375" style="117" customWidth="1"/>
    <col min="12576" max="12576" width="10.28515625" style="117" customWidth="1"/>
    <col min="12577" max="12577" width="8.85546875" style="117" customWidth="1"/>
    <col min="12578" max="12578" width="9.7109375" style="117" customWidth="1"/>
    <col min="12579" max="12579" width="11" style="117" customWidth="1"/>
    <col min="12580" max="12581" width="0" style="117" hidden="1" customWidth="1"/>
    <col min="12582" max="12582" width="9.7109375" style="117" customWidth="1"/>
    <col min="12583" max="12583" width="10.28515625" style="117" customWidth="1"/>
    <col min="12584" max="12584" width="8.42578125" style="117" customWidth="1"/>
    <col min="12585" max="12585" width="9.7109375" style="117" customWidth="1"/>
    <col min="12586" max="12586" width="10.85546875" style="117" customWidth="1"/>
    <col min="12587" max="12588" width="0" style="117" hidden="1" customWidth="1"/>
    <col min="12589" max="12589" width="9.7109375" style="117" customWidth="1"/>
    <col min="12590" max="12590" width="10.42578125" style="117" customWidth="1"/>
    <col min="12591" max="12591" width="28.7109375" style="117" customWidth="1"/>
    <col min="12592" max="12793" width="9.140625" style="117" customWidth="1"/>
    <col min="12794" max="12794" width="5.42578125" style="117" customWidth="1"/>
    <col min="12795" max="12795" width="6.28515625" style="117" customWidth="1"/>
    <col min="12796" max="12796" width="7" style="117" customWidth="1"/>
    <col min="12797" max="12797" width="53.28515625" style="117" customWidth="1"/>
    <col min="12798" max="12805" width="9.140625" style="117" customWidth="1"/>
    <col min="12806" max="12807" width="9.5703125" style="117"/>
    <col min="12808" max="12808" width="6.42578125" style="117" customWidth="1"/>
    <col min="12809" max="12809" width="0" style="117" hidden="1" customWidth="1"/>
    <col min="12810" max="12810" width="45.140625" style="117" customWidth="1"/>
    <col min="12811" max="12818" width="0" style="117" hidden="1" customWidth="1"/>
    <col min="12819" max="12819" width="9.7109375" style="117" customWidth="1"/>
    <col min="12820" max="12820" width="8.5703125" style="117" customWidth="1"/>
    <col min="12821" max="12821" width="10.28515625" style="117" customWidth="1"/>
    <col min="12822" max="12823" width="0" style="117" hidden="1" customWidth="1"/>
    <col min="12824" max="12824" width="9.7109375" style="117" customWidth="1"/>
    <col min="12825" max="12825" width="10.28515625" style="117" customWidth="1"/>
    <col min="12826" max="12826" width="9.7109375" style="117" customWidth="1"/>
    <col min="12827" max="12827" width="9" style="117" customWidth="1"/>
    <col min="12828" max="12828" width="11.42578125" style="117" customWidth="1"/>
    <col min="12829" max="12830" width="0" style="117" hidden="1" customWidth="1"/>
    <col min="12831" max="12831" width="9.7109375" style="117" customWidth="1"/>
    <col min="12832" max="12832" width="10.28515625" style="117" customWidth="1"/>
    <col min="12833" max="12833" width="8.85546875" style="117" customWidth="1"/>
    <col min="12834" max="12834" width="9.7109375" style="117" customWidth="1"/>
    <col min="12835" max="12835" width="11" style="117" customWidth="1"/>
    <col min="12836" max="12837" width="0" style="117" hidden="1" customWidth="1"/>
    <col min="12838" max="12838" width="9.7109375" style="117" customWidth="1"/>
    <col min="12839" max="12839" width="10.28515625" style="117" customWidth="1"/>
    <col min="12840" max="12840" width="8.42578125" style="117" customWidth="1"/>
    <col min="12841" max="12841" width="9.7109375" style="117" customWidth="1"/>
    <col min="12842" max="12842" width="10.85546875" style="117" customWidth="1"/>
    <col min="12843" max="12844" width="0" style="117" hidden="1" customWidth="1"/>
    <col min="12845" max="12845" width="9.7109375" style="117" customWidth="1"/>
    <col min="12846" max="12846" width="10.42578125" style="117" customWidth="1"/>
    <col min="12847" max="12847" width="28.7109375" style="117" customWidth="1"/>
    <col min="12848" max="13049" width="9.140625" style="117" customWidth="1"/>
    <col min="13050" max="13050" width="5.42578125" style="117" customWidth="1"/>
    <col min="13051" max="13051" width="6.28515625" style="117" customWidth="1"/>
    <col min="13052" max="13052" width="7" style="117" customWidth="1"/>
    <col min="13053" max="13053" width="53.28515625" style="117" customWidth="1"/>
    <col min="13054" max="13061" width="9.140625" style="117" customWidth="1"/>
    <col min="13062" max="13063" width="9.5703125" style="117"/>
    <col min="13064" max="13064" width="6.42578125" style="117" customWidth="1"/>
    <col min="13065" max="13065" width="0" style="117" hidden="1" customWidth="1"/>
    <col min="13066" max="13066" width="45.140625" style="117" customWidth="1"/>
    <col min="13067" max="13074" width="0" style="117" hidden="1" customWidth="1"/>
    <col min="13075" max="13075" width="9.7109375" style="117" customWidth="1"/>
    <col min="13076" max="13076" width="8.5703125" style="117" customWidth="1"/>
    <col min="13077" max="13077" width="10.28515625" style="117" customWidth="1"/>
    <col min="13078" max="13079" width="0" style="117" hidden="1" customWidth="1"/>
    <col min="13080" max="13080" width="9.7109375" style="117" customWidth="1"/>
    <col min="13081" max="13081" width="10.28515625" style="117" customWidth="1"/>
    <col min="13082" max="13082" width="9.7109375" style="117" customWidth="1"/>
    <col min="13083" max="13083" width="9" style="117" customWidth="1"/>
    <col min="13084" max="13084" width="11.42578125" style="117" customWidth="1"/>
    <col min="13085" max="13086" width="0" style="117" hidden="1" customWidth="1"/>
    <col min="13087" max="13087" width="9.7109375" style="117" customWidth="1"/>
    <col min="13088" max="13088" width="10.28515625" style="117" customWidth="1"/>
    <col min="13089" max="13089" width="8.85546875" style="117" customWidth="1"/>
    <col min="13090" max="13090" width="9.7109375" style="117" customWidth="1"/>
    <col min="13091" max="13091" width="11" style="117" customWidth="1"/>
    <col min="13092" max="13093" width="0" style="117" hidden="1" customWidth="1"/>
    <col min="13094" max="13094" width="9.7109375" style="117" customWidth="1"/>
    <col min="13095" max="13095" width="10.28515625" style="117" customWidth="1"/>
    <col min="13096" max="13096" width="8.42578125" style="117" customWidth="1"/>
    <col min="13097" max="13097" width="9.7109375" style="117" customWidth="1"/>
    <col min="13098" max="13098" width="10.85546875" style="117" customWidth="1"/>
    <col min="13099" max="13100" width="0" style="117" hidden="1" customWidth="1"/>
    <col min="13101" max="13101" width="9.7109375" style="117" customWidth="1"/>
    <col min="13102" max="13102" width="10.42578125" style="117" customWidth="1"/>
    <col min="13103" max="13103" width="28.7109375" style="117" customWidth="1"/>
    <col min="13104" max="13305" width="9.140625" style="117" customWidth="1"/>
    <col min="13306" max="13306" width="5.42578125" style="117" customWidth="1"/>
    <col min="13307" max="13307" width="6.28515625" style="117" customWidth="1"/>
    <col min="13308" max="13308" width="7" style="117" customWidth="1"/>
    <col min="13309" max="13309" width="53.28515625" style="117" customWidth="1"/>
    <col min="13310" max="13317" width="9.140625" style="117" customWidth="1"/>
    <col min="13318" max="13319" width="9.5703125" style="117"/>
    <col min="13320" max="13320" width="6.42578125" style="117" customWidth="1"/>
    <col min="13321" max="13321" width="0" style="117" hidden="1" customWidth="1"/>
    <col min="13322" max="13322" width="45.140625" style="117" customWidth="1"/>
    <col min="13323" max="13330" width="0" style="117" hidden="1" customWidth="1"/>
    <col min="13331" max="13331" width="9.7109375" style="117" customWidth="1"/>
    <col min="13332" max="13332" width="8.5703125" style="117" customWidth="1"/>
    <col min="13333" max="13333" width="10.28515625" style="117" customWidth="1"/>
    <col min="13334" max="13335" width="0" style="117" hidden="1" customWidth="1"/>
    <col min="13336" max="13336" width="9.7109375" style="117" customWidth="1"/>
    <col min="13337" max="13337" width="10.28515625" style="117" customWidth="1"/>
    <col min="13338" max="13338" width="9.7109375" style="117" customWidth="1"/>
    <col min="13339" max="13339" width="9" style="117" customWidth="1"/>
    <col min="13340" max="13340" width="11.42578125" style="117" customWidth="1"/>
    <col min="13341" max="13342" width="0" style="117" hidden="1" customWidth="1"/>
    <col min="13343" max="13343" width="9.7109375" style="117" customWidth="1"/>
    <col min="13344" max="13344" width="10.28515625" style="117" customWidth="1"/>
    <col min="13345" max="13345" width="8.85546875" style="117" customWidth="1"/>
    <col min="13346" max="13346" width="9.7109375" style="117" customWidth="1"/>
    <col min="13347" max="13347" width="11" style="117" customWidth="1"/>
    <col min="13348" max="13349" width="0" style="117" hidden="1" customWidth="1"/>
    <col min="13350" max="13350" width="9.7109375" style="117" customWidth="1"/>
    <col min="13351" max="13351" width="10.28515625" style="117" customWidth="1"/>
    <col min="13352" max="13352" width="8.42578125" style="117" customWidth="1"/>
    <col min="13353" max="13353" width="9.7109375" style="117" customWidth="1"/>
    <col min="13354" max="13354" width="10.85546875" style="117" customWidth="1"/>
    <col min="13355" max="13356" width="0" style="117" hidden="1" customWidth="1"/>
    <col min="13357" max="13357" width="9.7109375" style="117" customWidth="1"/>
    <col min="13358" max="13358" width="10.42578125" style="117" customWidth="1"/>
    <col min="13359" max="13359" width="28.7109375" style="117" customWidth="1"/>
    <col min="13360" max="13561" width="9.140625" style="117" customWidth="1"/>
    <col min="13562" max="13562" width="5.42578125" style="117" customWidth="1"/>
    <col min="13563" max="13563" width="6.28515625" style="117" customWidth="1"/>
    <col min="13564" max="13564" width="7" style="117" customWidth="1"/>
    <col min="13565" max="13565" width="53.28515625" style="117" customWidth="1"/>
    <col min="13566" max="13573" width="9.140625" style="117" customWidth="1"/>
    <col min="13574" max="13575" width="9.5703125" style="117"/>
    <col min="13576" max="13576" width="6.42578125" style="117" customWidth="1"/>
    <col min="13577" max="13577" width="0" style="117" hidden="1" customWidth="1"/>
    <col min="13578" max="13578" width="45.140625" style="117" customWidth="1"/>
    <col min="13579" max="13586" width="0" style="117" hidden="1" customWidth="1"/>
    <col min="13587" max="13587" width="9.7109375" style="117" customWidth="1"/>
    <col min="13588" max="13588" width="8.5703125" style="117" customWidth="1"/>
    <col min="13589" max="13589" width="10.28515625" style="117" customWidth="1"/>
    <col min="13590" max="13591" width="0" style="117" hidden="1" customWidth="1"/>
    <col min="13592" max="13592" width="9.7109375" style="117" customWidth="1"/>
    <col min="13593" max="13593" width="10.28515625" style="117" customWidth="1"/>
    <col min="13594" max="13594" width="9.7109375" style="117" customWidth="1"/>
    <col min="13595" max="13595" width="9" style="117" customWidth="1"/>
    <col min="13596" max="13596" width="11.42578125" style="117" customWidth="1"/>
    <col min="13597" max="13598" width="0" style="117" hidden="1" customWidth="1"/>
    <col min="13599" max="13599" width="9.7109375" style="117" customWidth="1"/>
    <col min="13600" max="13600" width="10.28515625" style="117" customWidth="1"/>
    <col min="13601" max="13601" width="8.85546875" style="117" customWidth="1"/>
    <col min="13602" max="13602" width="9.7109375" style="117" customWidth="1"/>
    <col min="13603" max="13603" width="11" style="117" customWidth="1"/>
    <col min="13604" max="13605" width="0" style="117" hidden="1" customWidth="1"/>
    <col min="13606" max="13606" width="9.7109375" style="117" customWidth="1"/>
    <col min="13607" max="13607" width="10.28515625" style="117" customWidth="1"/>
    <col min="13608" max="13608" width="8.42578125" style="117" customWidth="1"/>
    <col min="13609" max="13609" width="9.7109375" style="117" customWidth="1"/>
    <col min="13610" max="13610" width="10.85546875" style="117" customWidth="1"/>
    <col min="13611" max="13612" width="0" style="117" hidden="1" customWidth="1"/>
    <col min="13613" max="13613" width="9.7109375" style="117" customWidth="1"/>
    <col min="13614" max="13614" width="10.42578125" style="117" customWidth="1"/>
    <col min="13615" max="13615" width="28.7109375" style="117" customWidth="1"/>
    <col min="13616" max="13817" width="9.140625" style="117" customWidth="1"/>
    <col min="13818" max="13818" width="5.42578125" style="117" customWidth="1"/>
    <col min="13819" max="13819" width="6.28515625" style="117" customWidth="1"/>
    <col min="13820" max="13820" width="7" style="117" customWidth="1"/>
    <col min="13821" max="13821" width="53.28515625" style="117" customWidth="1"/>
    <col min="13822" max="13829" width="9.140625" style="117" customWidth="1"/>
    <col min="13830" max="13831" width="9.5703125" style="117"/>
    <col min="13832" max="13832" width="6.42578125" style="117" customWidth="1"/>
    <col min="13833" max="13833" width="0" style="117" hidden="1" customWidth="1"/>
    <col min="13834" max="13834" width="45.140625" style="117" customWidth="1"/>
    <col min="13835" max="13842" width="0" style="117" hidden="1" customWidth="1"/>
    <col min="13843" max="13843" width="9.7109375" style="117" customWidth="1"/>
    <col min="13844" max="13844" width="8.5703125" style="117" customWidth="1"/>
    <col min="13845" max="13845" width="10.28515625" style="117" customWidth="1"/>
    <col min="13846" max="13847" width="0" style="117" hidden="1" customWidth="1"/>
    <col min="13848" max="13848" width="9.7109375" style="117" customWidth="1"/>
    <col min="13849" max="13849" width="10.28515625" style="117" customWidth="1"/>
    <col min="13850" max="13850" width="9.7109375" style="117" customWidth="1"/>
    <col min="13851" max="13851" width="9" style="117" customWidth="1"/>
    <col min="13852" max="13852" width="11.42578125" style="117" customWidth="1"/>
    <col min="13853" max="13854" width="0" style="117" hidden="1" customWidth="1"/>
    <col min="13855" max="13855" width="9.7109375" style="117" customWidth="1"/>
    <col min="13856" max="13856" width="10.28515625" style="117" customWidth="1"/>
    <col min="13857" max="13857" width="8.85546875" style="117" customWidth="1"/>
    <col min="13858" max="13858" width="9.7109375" style="117" customWidth="1"/>
    <col min="13859" max="13859" width="11" style="117" customWidth="1"/>
    <col min="13860" max="13861" width="0" style="117" hidden="1" customWidth="1"/>
    <col min="13862" max="13862" width="9.7109375" style="117" customWidth="1"/>
    <col min="13863" max="13863" width="10.28515625" style="117" customWidth="1"/>
    <col min="13864" max="13864" width="8.42578125" style="117" customWidth="1"/>
    <col min="13865" max="13865" width="9.7109375" style="117" customWidth="1"/>
    <col min="13866" max="13866" width="10.85546875" style="117" customWidth="1"/>
    <col min="13867" max="13868" width="0" style="117" hidden="1" customWidth="1"/>
    <col min="13869" max="13869" width="9.7109375" style="117" customWidth="1"/>
    <col min="13870" max="13870" width="10.42578125" style="117" customWidth="1"/>
    <col min="13871" max="13871" width="28.7109375" style="117" customWidth="1"/>
    <col min="13872" max="14073" width="9.140625" style="117" customWidth="1"/>
    <col min="14074" max="14074" width="5.42578125" style="117" customWidth="1"/>
    <col min="14075" max="14075" width="6.28515625" style="117" customWidth="1"/>
    <col min="14076" max="14076" width="7" style="117" customWidth="1"/>
    <col min="14077" max="14077" width="53.28515625" style="117" customWidth="1"/>
    <col min="14078" max="14085" width="9.140625" style="117" customWidth="1"/>
    <col min="14086" max="14087" width="9.5703125" style="117"/>
    <col min="14088" max="14088" width="6.42578125" style="117" customWidth="1"/>
    <col min="14089" max="14089" width="0" style="117" hidden="1" customWidth="1"/>
    <col min="14090" max="14090" width="45.140625" style="117" customWidth="1"/>
    <col min="14091" max="14098" width="0" style="117" hidden="1" customWidth="1"/>
    <col min="14099" max="14099" width="9.7109375" style="117" customWidth="1"/>
    <col min="14100" max="14100" width="8.5703125" style="117" customWidth="1"/>
    <col min="14101" max="14101" width="10.28515625" style="117" customWidth="1"/>
    <col min="14102" max="14103" width="0" style="117" hidden="1" customWidth="1"/>
    <col min="14104" max="14104" width="9.7109375" style="117" customWidth="1"/>
    <col min="14105" max="14105" width="10.28515625" style="117" customWidth="1"/>
    <col min="14106" max="14106" width="9.7109375" style="117" customWidth="1"/>
    <col min="14107" max="14107" width="9" style="117" customWidth="1"/>
    <col min="14108" max="14108" width="11.42578125" style="117" customWidth="1"/>
    <col min="14109" max="14110" width="0" style="117" hidden="1" customWidth="1"/>
    <col min="14111" max="14111" width="9.7109375" style="117" customWidth="1"/>
    <col min="14112" max="14112" width="10.28515625" style="117" customWidth="1"/>
    <col min="14113" max="14113" width="8.85546875" style="117" customWidth="1"/>
    <col min="14114" max="14114" width="9.7109375" style="117" customWidth="1"/>
    <col min="14115" max="14115" width="11" style="117" customWidth="1"/>
    <col min="14116" max="14117" width="0" style="117" hidden="1" customWidth="1"/>
    <col min="14118" max="14118" width="9.7109375" style="117" customWidth="1"/>
    <col min="14119" max="14119" width="10.28515625" style="117" customWidth="1"/>
    <col min="14120" max="14120" width="8.42578125" style="117" customWidth="1"/>
    <col min="14121" max="14121" width="9.7109375" style="117" customWidth="1"/>
    <col min="14122" max="14122" width="10.85546875" style="117" customWidth="1"/>
    <col min="14123" max="14124" width="0" style="117" hidden="1" customWidth="1"/>
    <col min="14125" max="14125" width="9.7109375" style="117" customWidth="1"/>
    <col min="14126" max="14126" width="10.42578125" style="117" customWidth="1"/>
    <col min="14127" max="14127" width="28.7109375" style="117" customWidth="1"/>
    <col min="14128" max="14329" width="9.140625" style="117" customWidth="1"/>
    <col min="14330" max="14330" width="5.42578125" style="117" customWidth="1"/>
    <col min="14331" max="14331" width="6.28515625" style="117" customWidth="1"/>
    <col min="14332" max="14332" width="7" style="117" customWidth="1"/>
    <col min="14333" max="14333" width="53.28515625" style="117" customWidth="1"/>
    <col min="14334" max="14341" width="9.140625" style="117" customWidth="1"/>
    <col min="14342" max="14343" width="9.5703125" style="117"/>
    <col min="14344" max="14344" width="6.42578125" style="117" customWidth="1"/>
    <col min="14345" max="14345" width="0" style="117" hidden="1" customWidth="1"/>
    <col min="14346" max="14346" width="45.140625" style="117" customWidth="1"/>
    <col min="14347" max="14354" width="0" style="117" hidden="1" customWidth="1"/>
    <col min="14355" max="14355" width="9.7109375" style="117" customWidth="1"/>
    <col min="14356" max="14356" width="8.5703125" style="117" customWidth="1"/>
    <col min="14357" max="14357" width="10.28515625" style="117" customWidth="1"/>
    <col min="14358" max="14359" width="0" style="117" hidden="1" customWidth="1"/>
    <col min="14360" max="14360" width="9.7109375" style="117" customWidth="1"/>
    <col min="14361" max="14361" width="10.28515625" style="117" customWidth="1"/>
    <col min="14362" max="14362" width="9.7109375" style="117" customWidth="1"/>
    <col min="14363" max="14363" width="9" style="117" customWidth="1"/>
    <col min="14364" max="14364" width="11.42578125" style="117" customWidth="1"/>
    <col min="14365" max="14366" width="0" style="117" hidden="1" customWidth="1"/>
    <col min="14367" max="14367" width="9.7109375" style="117" customWidth="1"/>
    <col min="14368" max="14368" width="10.28515625" style="117" customWidth="1"/>
    <col min="14369" max="14369" width="8.85546875" style="117" customWidth="1"/>
    <col min="14370" max="14370" width="9.7109375" style="117" customWidth="1"/>
    <col min="14371" max="14371" width="11" style="117" customWidth="1"/>
    <col min="14372" max="14373" width="0" style="117" hidden="1" customWidth="1"/>
    <col min="14374" max="14374" width="9.7109375" style="117" customWidth="1"/>
    <col min="14375" max="14375" width="10.28515625" style="117" customWidth="1"/>
    <col min="14376" max="14376" width="8.42578125" style="117" customWidth="1"/>
    <col min="14377" max="14377" width="9.7109375" style="117" customWidth="1"/>
    <col min="14378" max="14378" width="10.85546875" style="117" customWidth="1"/>
    <col min="14379" max="14380" width="0" style="117" hidden="1" customWidth="1"/>
    <col min="14381" max="14381" width="9.7109375" style="117" customWidth="1"/>
    <col min="14382" max="14382" width="10.42578125" style="117" customWidth="1"/>
    <col min="14383" max="14383" width="28.7109375" style="117" customWidth="1"/>
    <col min="14384" max="14585" width="9.140625" style="117" customWidth="1"/>
    <col min="14586" max="14586" width="5.42578125" style="117" customWidth="1"/>
    <col min="14587" max="14587" width="6.28515625" style="117" customWidth="1"/>
    <col min="14588" max="14588" width="7" style="117" customWidth="1"/>
    <col min="14589" max="14589" width="53.28515625" style="117" customWidth="1"/>
    <col min="14590" max="14597" width="9.140625" style="117" customWidth="1"/>
    <col min="14598" max="14599" width="9.5703125" style="117"/>
    <col min="14600" max="14600" width="6.42578125" style="117" customWidth="1"/>
    <col min="14601" max="14601" width="0" style="117" hidden="1" customWidth="1"/>
    <col min="14602" max="14602" width="45.140625" style="117" customWidth="1"/>
    <col min="14603" max="14610" width="0" style="117" hidden="1" customWidth="1"/>
    <col min="14611" max="14611" width="9.7109375" style="117" customWidth="1"/>
    <col min="14612" max="14612" width="8.5703125" style="117" customWidth="1"/>
    <col min="14613" max="14613" width="10.28515625" style="117" customWidth="1"/>
    <col min="14614" max="14615" width="0" style="117" hidden="1" customWidth="1"/>
    <col min="14616" max="14616" width="9.7109375" style="117" customWidth="1"/>
    <col min="14617" max="14617" width="10.28515625" style="117" customWidth="1"/>
    <col min="14618" max="14618" width="9.7109375" style="117" customWidth="1"/>
    <col min="14619" max="14619" width="9" style="117" customWidth="1"/>
    <col min="14620" max="14620" width="11.42578125" style="117" customWidth="1"/>
    <col min="14621" max="14622" width="0" style="117" hidden="1" customWidth="1"/>
    <col min="14623" max="14623" width="9.7109375" style="117" customWidth="1"/>
    <col min="14624" max="14624" width="10.28515625" style="117" customWidth="1"/>
    <col min="14625" max="14625" width="8.85546875" style="117" customWidth="1"/>
    <col min="14626" max="14626" width="9.7109375" style="117" customWidth="1"/>
    <col min="14627" max="14627" width="11" style="117" customWidth="1"/>
    <col min="14628" max="14629" width="0" style="117" hidden="1" customWidth="1"/>
    <col min="14630" max="14630" width="9.7109375" style="117" customWidth="1"/>
    <col min="14631" max="14631" width="10.28515625" style="117" customWidth="1"/>
    <col min="14632" max="14632" width="8.42578125" style="117" customWidth="1"/>
    <col min="14633" max="14633" width="9.7109375" style="117" customWidth="1"/>
    <col min="14634" max="14634" width="10.85546875" style="117" customWidth="1"/>
    <col min="14635" max="14636" width="0" style="117" hidden="1" customWidth="1"/>
    <col min="14637" max="14637" width="9.7109375" style="117" customWidth="1"/>
    <col min="14638" max="14638" width="10.42578125" style="117" customWidth="1"/>
    <col min="14639" max="14639" width="28.7109375" style="117" customWidth="1"/>
    <col min="14640" max="14841" width="9.140625" style="117" customWidth="1"/>
    <col min="14842" max="14842" width="5.42578125" style="117" customWidth="1"/>
    <col min="14843" max="14843" width="6.28515625" style="117" customWidth="1"/>
    <col min="14844" max="14844" width="7" style="117" customWidth="1"/>
    <col min="14845" max="14845" width="53.28515625" style="117" customWidth="1"/>
    <col min="14846" max="14853" width="9.140625" style="117" customWidth="1"/>
    <col min="14854" max="14855" width="9.5703125" style="117"/>
    <col min="14856" max="14856" width="6.42578125" style="117" customWidth="1"/>
    <col min="14857" max="14857" width="0" style="117" hidden="1" customWidth="1"/>
    <col min="14858" max="14858" width="45.140625" style="117" customWidth="1"/>
    <col min="14859" max="14866" width="0" style="117" hidden="1" customWidth="1"/>
    <col min="14867" max="14867" width="9.7109375" style="117" customWidth="1"/>
    <col min="14868" max="14868" width="8.5703125" style="117" customWidth="1"/>
    <col min="14869" max="14869" width="10.28515625" style="117" customWidth="1"/>
    <col min="14870" max="14871" width="0" style="117" hidden="1" customWidth="1"/>
    <col min="14872" max="14872" width="9.7109375" style="117" customWidth="1"/>
    <col min="14873" max="14873" width="10.28515625" style="117" customWidth="1"/>
    <col min="14874" max="14874" width="9.7109375" style="117" customWidth="1"/>
    <col min="14875" max="14875" width="9" style="117" customWidth="1"/>
    <col min="14876" max="14876" width="11.42578125" style="117" customWidth="1"/>
    <col min="14877" max="14878" width="0" style="117" hidden="1" customWidth="1"/>
    <col min="14879" max="14879" width="9.7109375" style="117" customWidth="1"/>
    <col min="14880" max="14880" width="10.28515625" style="117" customWidth="1"/>
    <col min="14881" max="14881" width="8.85546875" style="117" customWidth="1"/>
    <col min="14882" max="14882" width="9.7109375" style="117" customWidth="1"/>
    <col min="14883" max="14883" width="11" style="117" customWidth="1"/>
    <col min="14884" max="14885" width="0" style="117" hidden="1" customWidth="1"/>
    <col min="14886" max="14886" width="9.7109375" style="117" customWidth="1"/>
    <col min="14887" max="14887" width="10.28515625" style="117" customWidth="1"/>
    <col min="14888" max="14888" width="8.42578125" style="117" customWidth="1"/>
    <col min="14889" max="14889" width="9.7109375" style="117" customWidth="1"/>
    <col min="14890" max="14890" width="10.85546875" style="117" customWidth="1"/>
    <col min="14891" max="14892" width="0" style="117" hidden="1" customWidth="1"/>
    <col min="14893" max="14893" width="9.7109375" style="117" customWidth="1"/>
    <col min="14894" max="14894" width="10.42578125" style="117" customWidth="1"/>
    <col min="14895" max="14895" width="28.7109375" style="117" customWidth="1"/>
    <col min="14896" max="15097" width="9.140625" style="117" customWidth="1"/>
    <col min="15098" max="15098" width="5.42578125" style="117" customWidth="1"/>
    <col min="15099" max="15099" width="6.28515625" style="117" customWidth="1"/>
    <col min="15100" max="15100" width="7" style="117" customWidth="1"/>
    <col min="15101" max="15101" width="53.28515625" style="117" customWidth="1"/>
    <col min="15102" max="15109" width="9.140625" style="117" customWidth="1"/>
    <col min="15110" max="15111" width="9.5703125" style="117"/>
    <col min="15112" max="15112" width="6.42578125" style="117" customWidth="1"/>
    <col min="15113" max="15113" width="0" style="117" hidden="1" customWidth="1"/>
    <col min="15114" max="15114" width="45.140625" style="117" customWidth="1"/>
    <col min="15115" max="15122" width="0" style="117" hidden="1" customWidth="1"/>
    <col min="15123" max="15123" width="9.7109375" style="117" customWidth="1"/>
    <col min="15124" max="15124" width="8.5703125" style="117" customWidth="1"/>
    <col min="15125" max="15125" width="10.28515625" style="117" customWidth="1"/>
    <col min="15126" max="15127" width="0" style="117" hidden="1" customWidth="1"/>
    <col min="15128" max="15128" width="9.7109375" style="117" customWidth="1"/>
    <col min="15129" max="15129" width="10.28515625" style="117" customWidth="1"/>
    <col min="15130" max="15130" width="9.7109375" style="117" customWidth="1"/>
    <col min="15131" max="15131" width="9" style="117" customWidth="1"/>
    <col min="15132" max="15132" width="11.42578125" style="117" customWidth="1"/>
    <col min="15133" max="15134" width="0" style="117" hidden="1" customWidth="1"/>
    <col min="15135" max="15135" width="9.7109375" style="117" customWidth="1"/>
    <col min="15136" max="15136" width="10.28515625" style="117" customWidth="1"/>
    <col min="15137" max="15137" width="8.85546875" style="117" customWidth="1"/>
    <col min="15138" max="15138" width="9.7109375" style="117" customWidth="1"/>
    <col min="15139" max="15139" width="11" style="117" customWidth="1"/>
    <col min="15140" max="15141" width="0" style="117" hidden="1" customWidth="1"/>
    <col min="15142" max="15142" width="9.7109375" style="117" customWidth="1"/>
    <col min="15143" max="15143" width="10.28515625" style="117" customWidth="1"/>
    <col min="15144" max="15144" width="8.42578125" style="117" customWidth="1"/>
    <col min="15145" max="15145" width="9.7109375" style="117" customWidth="1"/>
    <col min="15146" max="15146" width="10.85546875" style="117" customWidth="1"/>
    <col min="15147" max="15148" width="0" style="117" hidden="1" customWidth="1"/>
    <col min="15149" max="15149" width="9.7109375" style="117" customWidth="1"/>
    <col min="15150" max="15150" width="10.42578125" style="117" customWidth="1"/>
    <col min="15151" max="15151" width="28.7109375" style="117" customWidth="1"/>
    <col min="15152" max="15353" width="9.140625" style="117" customWidth="1"/>
    <col min="15354" max="15354" width="5.42578125" style="117" customWidth="1"/>
    <col min="15355" max="15355" width="6.28515625" style="117" customWidth="1"/>
    <col min="15356" max="15356" width="7" style="117" customWidth="1"/>
    <col min="15357" max="15357" width="53.28515625" style="117" customWidth="1"/>
    <col min="15358" max="15365" width="9.140625" style="117" customWidth="1"/>
    <col min="15366" max="15367" width="9.5703125" style="117"/>
    <col min="15368" max="15368" width="6.42578125" style="117" customWidth="1"/>
    <col min="15369" max="15369" width="0" style="117" hidden="1" customWidth="1"/>
    <col min="15370" max="15370" width="45.140625" style="117" customWidth="1"/>
    <col min="15371" max="15378" width="0" style="117" hidden="1" customWidth="1"/>
    <col min="15379" max="15379" width="9.7109375" style="117" customWidth="1"/>
    <col min="15380" max="15380" width="8.5703125" style="117" customWidth="1"/>
    <col min="15381" max="15381" width="10.28515625" style="117" customWidth="1"/>
    <col min="15382" max="15383" width="0" style="117" hidden="1" customWidth="1"/>
    <col min="15384" max="15384" width="9.7109375" style="117" customWidth="1"/>
    <col min="15385" max="15385" width="10.28515625" style="117" customWidth="1"/>
    <col min="15386" max="15386" width="9.7109375" style="117" customWidth="1"/>
    <col min="15387" max="15387" width="9" style="117" customWidth="1"/>
    <col min="15388" max="15388" width="11.42578125" style="117" customWidth="1"/>
    <col min="15389" max="15390" width="0" style="117" hidden="1" customWidth="1"/>
    <col min="15391" max="15391" width="9.7109375" style="117" customWidth="1"/>
    <col min="15392" max="15392" width="10.28515625" style="117" customWidth="1"/>
    <col min="15393" max="15393" width="8.85546875" style="117" customWidth="1"/>
    <col min="15394" max="15394" width="9.7109375" style="117" customWidth="1"/>
    <col min="15395" max="15395" width="11" style="117" customWidth="1"/>
    <col min="15396" max="15397" width="0" style="117" hidden="1" customWidth="1"/>
    <col min="15398" max="15398" width="9.7109375" style="117" customWidth="1"/>
    <col min="15399" max="15399" width="10.28515625" style="117" customWidth="1"/>
    <col min="15400" max="15400" width="8.42578125" style="117" customWidth="1"/>
    <col min="15401" max="15401" width="9.7109375" style="117" customWidth="1"/>
    <col min="15402" max="15402" width="10.85546875" style="117" customWidth="1"/>
    <col min="15403" max="15404" width="0" style="117" hidden="1" customWidth="1"/>
    <col min="15405" max="15405" width="9.7109375" style="117" customWidth="1"/>
    <col min="15406" max="15406" width="10.42578125" style="117" customWidth="1"/>
    <col min="15407" max="15407" width="28.7109375" style="117" customWidth="1"/>
    <col min="15408" max="15609" width="9.140625" style="117" customWidth="1"/>
    <col min="15610" max="15610" width="5.42578125" style="117" customWidth="1"/>
    <col min="15611" max="15611" width="6.28515625" style="117" customWidth="1"/>
    <col min="15612" max="15612" width="7" style="117" customWidth="1"/>
    <col min="15613" max="15613" width="53.28515625" style="117" customWidth="1"/>
    <col min="15614" max="15621" width="9.140625" style="117" customWidth="1"/>
    <col min="15622" max="15623" width="9.5703125" style="117"/>
    <col min="15624" max="15624" width="6.42578125" style="117" customWidth="1"/>
    <col min="15625" max="15625" width="0" style="117" hidden="1" customWidth="1"/>
    <col min="15626" max="15626" width="45.140625" style="117" customWidth="1"/>
    <col min="15627" max="15634" width="0" style="117" hidden="1" customWidth="1"/>
    <col min="15635" max="15635" width="9.7109375" style="117" customWidth="1"/>
    <col min="15636" max="15636" width="8.5703125" style="117" customWidth="1"/>
    <col min="15637" max="15637" width="10.28515625" style="117" customWidth="1"/>
    <col min="15638" max="15639" width="0" style="117" hidden="1" customWidth="1"/>
    <col min="15640" max="15640" width="9.7109375" style="117" customWidth="1"/>
    <col min="15641" max="15641" width="10.28515625" style="117" customWidth="1"/>
    <col min="15642" max="15642" width="9.7109375" style="117" customWidth="1"/>
    <col min="15643" max="15643" width="9" style="117" customWidth="1"/>
    <col min="15644" max="15644" width="11.42578125" style="117" customWidth="1"/>
    <col min="15645" max="15646" width="0" style="117" hidden="1" customWidth="1"/>
    <col min="15647" max="15647" width="9.7109375" style="117" customWidth="1"/>
    <col min="15648" max="15648" width="10.28515625" style="117" customWidth="1"/>
    <col min="15649" max="15649" width="8.85546875" style="117" customWidth="1"/>
    <col min="15650" max="15650" width="9.7109375" style="117" customWidth="1"/>
    <col min="15651" max="15651" width="11" style="117" customWidth="1"/>
    <col min="15652" max="15653" width="0" style="117" hidden="1" customWidth="1"/>
    <col min="15654" max="15654" width="9.7109375" style="117" customWidth="1"/>
    <col min="15655" max="15655" width="10.28515625" style="117" customWidth="1"/>
    <col min="15656" max="15656" width="8.42578125" style="117" customWidth="1"/>
    <col min="15657" max="15657" width="9.7109375" style="117" customWidth="1"/>
    <col min="15658" max="15658" width="10.85546875" style="117" customWidth="1"/>
    <col min="15659" max="15660" width="0" style="117" hidden="1" customWidth="1"/>
    <col min="15661" max="15661" width="9.7109375" style="117" customWidth="1"/>
    <col min="15662" max="15662" width="10.42578125" style="117" customWidth="1"/>
    <col min="15663" max="15663" width="28.7109375" style="117" customWidth="1"/>
    <col min="15664" max="15865" width="9.140625" style="117" customWidth="1"/>
    <col min="15866" max="15866" width="5.42578125" style="117" customWidth="1"/>
    <col min="15867" max="15867" width="6.28515625" style="117" customWidth="1"/>
    <col min="15868" max="15868" width="7" style="117" customWidth="1"/>
    <col min="15869" max="15869" width="53.28515625" style="117" customWidth="1"/>
    <col min="15870" max="15877" width="9.140625" style="117" customWidth="1"/>
    <col min="15878" max="15879" width="9.5703125" style="117"/>
    <col min="15880" max="15880" width="6.42578125" style="117" customWidth="1"/>
    <col min="15881" max="15881" width="0" style="117" hidden="1" customWidth="1"/>
    <col min="15882" max="15882" width="45.140625" style="117" customWidth="1"/>
    <col min="15883" max="15890" width="0" style="117" hidden="1" customWidth="1"/>
    <col min="15891" max="15891" width="9.7109375" style="117" customWidth="1"/>
    <col min="15892" max="15892" width="8.5703125" style="117" customWidth="1"/>
    <col min="15893" max="15893" width="10.28515625" style="117" customWidth="1"/>
    <col min="15894" max="15895" width="0" style="117" hidden="1" customWidth="1"/>
    <col min="15896" max="15896" width="9.7109375" style="117" customWidth="1"/>
    <col min="15897" max="15897" width="10.28515625" style="117" customWidth="1"/>
    <col min="15898" max="15898" width="9.7109375" style="117" customWidth="1"/>
    <col min="15899" max="15899" width="9" style="117" customWidth="1"/>
    <col min="15900" max="15900" width="11.42578125" style="117" customWidth="1"/>
    <col min="15901" max="15902" width="0" style="117" hidden="1" customWidth="1"/>
    <col min="15903" max="15903" width="9.7109375" style="117" customWidth="1"/>
    <col min="15904" max="15904" width="10.28515625" style="117" customWidth="1"/>
    <col min="15905" max="15905" width="8.85546875" style="117" customWidth="1"/>
    <col min="15906" max="15906" width="9.7109375" style="117" customWidth="1"/>
    <col min="15907" max="15907" width="11" style="117" customWidth="1"/>
    <col min="15908" max="15909" width="0" style="117" hidden="1" customWidth="1"/>
    <col min="15910" max="15910" width="9.7109375" style="117" customWidth="1"/>
    <col min="15911" max="15911" width="10.28515625" style="117" customWidth="1"/>
    <col min="15912" max="15912" width="8.42578125" style="117" customWidth="1"/>
    <col min="15913" max="15913" width="9.7109375" style="117" customWidth="1"/>
    <col min="15914" max="15914" width="10.85546875" style="117" customWidth="1"/>
    <col min="15915" max="15916" width="0" style="117" hidden="1" customWidth="1"/>
    <col min="15917" max="15917" width="9.7109375" style="117" customWidth="1"/>
    <col min="15918" max="15918" width="10.42578125" style="117" customWidth="1"/>
    <col min="15919" max="15919" width="28.7109375" style="117" customWidth="1"/>
    <col min="15920" max="16121" width="9.140625" style="117" customWidth="1"/>
    <col min="16122" max="16122" width="5.42578125" style="117" customWidth="1"/>
    <col min="16123" max="16123" width="6.28515625" style="117" customWidth="1"/>
    <col min="16124" max="16124" width="7" style="117" customWidth="1"/>
    <col min="16125" max="16125" width="53.28515625" style="117" customWidth="1"/>
    <col min="16126" max="16133" width="9.140625" style="117" customWidth="1"/>
    <col min="16134" max="16135" width="9.5703125" style="117"/>
    <col min="16136" max="16136" width="6.42578125" style="117" customWidth="1"/>
    <col min="16137" max="16137" width="0" style="117" hidden="1" customWidth="1"/>
    <col min="16138" max="16138" width="45.140625" style="117" customWidth="1"/>
    <col min="16139" max="16146" width="0" style="117" hidden="1" customWidth="1"/>
    <col min="16147" max="16147" width="9.7109375" style="117" customWidth="1"/>
    <col min="16148" max="16148" width="8.5703125" style="117" customWidth="1"/>
    <col min="16149" max="16149" width="10.28515625" style="117" customWidth="1"/>
    <col min="16150" max="16151" width="0" style="117" hidden="1" customWidth="1"/>
    <col min="16152" max="16152" width="9.7109375" style="117" customWidth="1"/>
    <col min="16153" max="16153" width="10.28515625" style="117" customWidth="1"/>
    <col min="16154" max="16154" width="9.7109375" style="117" customWidth="1"/>
    <col min="16155" max="16155" width="9" style="117" customWidth="1"/>
    <col min="16156" max="16156" width="11.42578125" style="117" customWidth="1"/>
    <col min="16157" max="16158" width="0" style="117" hidden="1" customWidth="1"/>
    <col min="16159" max="16159" width="9.7109375" style="117" customWidth="1"/>
    <col min="16160" max="16160" width="10.28515625" style="117" customWidth="1"/>
    <col min="16161" max="16161" width="8.85546875" style="117" customWidth="1"/>
    <col min="16162" max="16162" width="9.7109375" style="117" customWidth="1"/>
    <col min="16163" max="16163" width="11" style="117" customWidth="1"/>
    <col min="16164" max="16165" width="0" style="117" hidden="1" customWidth="1"/>
    <col min="16166" max="16166" width="9.7109375" style="117" customWidth="1"/>
    <col min="16167" max="16167" width="10.28515625" style="117" customWidth="1"/>
    <col min="16168" max="16168" width="8.42578125" style="117" customWidth="1"/>
    <col min="16169" max="16169" width="9.7109375" style="117" customWidth="1"/>
    <col min="16170" max="16170" width="10.85546875" style="117" customWidth="1"/>
    <col min="16171" max="16172" width="0" style="117" hidden="1" customWidth="1"/>
    <col min="16173" max="16173" width="9.7109375" style="117" customWidth="1"/>
    <col min="16174" max="16174" width="10.42578125" style="117" customWidth="1"/>
    <col min="16175" max="16175" width="28.7109375" style="117" customWidth="1"/>
    <col min="16176" max="16377" width="9.140625" style="117" customWidth="1"/>
    <col min="16378" max="16378" width="5.42578125" style="117" customWidth="1"/>
    <col min="16379" max="16379" width="6.28515625" style="117" customWidth="1"/>
    <col min="16380" max="16380" width="7" style="117" customWidth="1"/>
    <col min="16381" max="16381" width="53.28515625" style="117" customWidth="1"/>
    <col min="16382" max="16384" width="9.140625" style="117" customWidth="1"/>
  </cols>
  <sheetData>
    <row r="1" spans="1:47" ht="18.75" x14ac:dyDescent="0.3">
      <c r="A1" s="36" t="s">
        <v>451</v>
      </c>
      <c r="B1" s="36" t="s">
        <v>451</v>
      </c>
      <c r="C1" s="116"/>
    </row>
    <row r="2" spans="1:47" ht="18.75" x14ac:dyDescent="0.3">
      <c r="C2" s="119"/>
      <c r="D2" s="119"/>
      <c r="E2" s="119"/>
      <c r="F2" s="119"/>
      <c r="G2" s="119"/>
      <c r="H2" s="119"/>
      <c r="I2" s="119"/>
      <c r="J2" s="119"/>
      <c r="K2" s="119"/>
      <c r="L2" s="119"/>
      <c r="M2" s="119"/>
      <c r="N2" s="119"/>
      <c r="O2" s="119"/>
      <c r="P2" s="119"/>
      <c r="Q2" s="119"/>
      <c r="R2" s="119"/>
      <c r="S2" s="119"/>
      <c r="T2" s="119"/>
      <c r="U2" s="119"/>
      <c r="V2" s="119"/>
      <c r="W2" s="119"/>
      <c r="X2" s="119"/>
      <c r="Y2" s="328" t="s">
        <v>1213</v>
      </c>
      <c r="Z2" s="119"/>
      <c r="AA2" s="119"/>
      <c r="AB2" s="119"/>
      <c r="AC2" s="119"/>
      <c r="AD2" s="119"/>
      <c r="AE2" s="119"/>
      <c r="AF2" s="119"/>
      <c r="AG2" s="119"/>
      <c r="AH2" s="119"/>
      <c r="AI2" s="119"/>
      <c r="AJ2" s="119"/>
      <c r="AK2" s="119"/>
      <c r="AL2" s="119"/>
      <c r="AM2" s="119"/>
      <c r="AN2" s="119"/>
      <c r="AO2" s="119"/>
      <c r="AP2" s="119"/>
      <c r="AQ2" s="119"/>
      <c r="AR2" s="119"/>
      <c r="AS2" s="119"/>
      <c r="AT2" s="119"/>
      <c r="AU2" s="119"/>
    </row>
    <row r="3" spans="1:47" s="120" customFormat="1" ht="15.75" x14ac:dyDescent="0.25">
      <c r="A3" s="329" t="s">
        <v>1214</v>
      </c>
      <c r="B3" s="329"/>
      <c r="C3" s="329"/>
      <c r="D3" s="329"/>
      <c r="E3" s="329"/>
      <c r="F3" s="329"/>
      <c r="G3" s="329"/>
      <c r="H3" s="329"/>
      <c r="I3" s="329"/>
      <c r="J3" s="329"/>
      <c r="K3" s="329"/>
      <c r="L3" s="329"/>
      <c r="M3" s="329"/>
      <c r="N3" s="329"/>
      <c r="O3" s="329"/>
      <c r="P3" s="329"/>
      <c r="Q3" s="329"/>
      <c r="R3" s="329"/>
      <c r="S3" s="329"/>
      <c r="T3" s="329"/>
      <c r="U3" s="329"/>
      <c r="V3" s="329"/>
      <c r="W3" s="329"/>
      <c r="X3" s="329"/>
      <c r="Y3" s="329"/>
    </row>
    <row r="4" spans="1:47" s="121" customFormat="1" ht="15.75" x14ac:dyDescent="0.25">
      <c r="A4" s="330" t="s">
        <v>1245</v>
      </c>
      <c r="B4" s="330"/>
      <c r="C4" s="330"/>
      <c r="D4" s="330"/>
      <c r="E4" s="330"/>
      <c r="F4" s="330"/>
      <c r="G4" s="330"/>
      <c r="H4" s="330"/>
      <c r="I4" s="330"/>
      <c r="J4" s="330"/>
      <c r="K4" s="330"/>
      <c r="L4" s="330"/>
      <c r="M4" s="330"/>
      <c r="N4" s="330"/>
      <c r="O4" s="330"/>
      <c r="P4" s="330"/>
      <c r="Q4" s="330"/>
      <c r="R4" s="330"/>
      <c r="S4" s="330"/>
      <c r="T4" s="330"/>
      <c r="U4" s="330"/>
      <c r="V4" s="330"/>
      <c r="W4" s="330"/>
      <c r="X4" s="330"/>
      <c r="Y4" s="330"/>
    </row>
    <row r="5" spans="1:47" s="121" customFormat="1" ht="15.75" x14ac:dyDescent="0.25">
      <c r="A5" s="122"/>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row>
    <row r="6" spans="1:47" ht="15.75" customHeight="1" x14ac:dyDescent="0.3">
      <c r="C6" s="123"/>
      <c r="D6" s="123"/>
      <c r="E6" s="123"/>
      <c r="F6" s="123"/>
      <c r="G6" s="123"/>
      <c r="H6" s="123"/>
      <c r="I6" s="123"/>
      <c r="J6" s="123"/>
      <c r="K6" s="123"/>
      <c r="L6" s="123"/>
      <c r="M6" s="123"/>
      <c r="N6" s="123"/>
      <c r="O6" s="123"/>
      <c r="P6" s="123"/>
      <c r="Q6" s="123"/>
      <c r="R6" s="123"/>
      <c r="S6" s="124"/>
      <c r="T6" s="124"/>
      <c r="U6" s="124"/>
      <c r="V6" s="124"/>
      <c r="W6" s="124"/>
      <c r="X6" s="331" t="s">
        <v>453</v>
      </c>
      <c r="Y6" s="331"/>
      <c r="Z6" s="125"/>
      <c r="AA6" s="125"/>
      <c r="AB6" s="125"/>
      <c r="AC6" s="125"/>
      <c r="AD6" s="125"/>
      <c r="AE6" s="123"/>
      <c r="AF6" s="123"/>
      <c r="AG6" s="125"/>
      <c r="AH6" s="125"/>
      <c r="AI6" s="125"/>
      <c r="AJ6" s="125"/>
      <c r="AK6" s="125"/>
      <c r="AL6" s="123"/>
      <c r="AM6" s="123"/>
      <c r="AN6" s="125"/>
      <c r="AO6" s="125"/>
      <c r="AP6" s="125"/>
      <c r="AQ6" s="125"/>
      <c r="AR6" s="125"/>
      <c r="AS6" s="123"/>
      <c r="AT6" s="123"/>
      <c r="AU6" s="126" t="s">
        <v>453</v>
      </c>
    </row>
    <row r="7" spans="1:47" ht="33" customHeight="1" x14ac:dyDescent="0.25">
      <c r="A7" s="332" t="s">
        <v>454</v>
      </c>
      <c r="B7" s="334" t="s">
        <v>1215</v>
      </c>
      <c r="C7" s="336" t="s">
        <v>455</v>
      </c>
      <c r="D7" s="127"/>
      <c r="E7" s="337" t="s">
        <v>2034</v>
      </c>
      <c r="F7" s="338"/>
      <c r="G7" s="338"/>
      <c r="H7" s="338"/>
      <c r="I7" s="339"/>
      <c r="J7" s="128"/>
      <c r="K7" s="128"/>
      <c r="L7" s="337" t="s">
        <v>3356</v>
      </c>
      <c r="M7" s="338"/>
      <c r="N7" s="338"/>
      <c r="O7" s="338"/>
      <c r="P7" s="338"/>
      <c r="Q7" s="338"/>
      <c r="R7" s="339"/>
      <c r="S7" s="337" t="s">
        <v>457</v>
      </c>
      <c r="T7" s="338"/>
      <c r="U7" s="338"/>
      <c r="V7" s="338"/>
      <c r="W7" s="338"/>
      <c r="X7" s="338"/>
      <c r="Y7" s="339"/>
      <c r="Z7" s="337" t="s">
        <v>2038</v>
      </c>
      <c r="AA7" s="338"/>
      <c r="AB7" s="338"/>
      <c r="AC7" s="338"/>
      <c r="AD7" s="339"/>
      <c r="AE7" s="128"/>
      <c r="AF7" s="128"/>
      <c r="AG7" s="337" t="s">
        <v>2040</v>
      </c>
      <c r="AH7" s="338"/>
      <c r="AI7" s="338"/>
      <c r="AJ7" s="338"/>
      <c r="AK7" s="339"/>
      <c r="AL7" s="128"/>
      <c r="AM7" s="128"/>
      <c r="AN7" s="337" t="s">
        <v>488</v>
      </c>
      <c r="AO7" s="338"/>
      <c r="AP7" s="338"/>
      <c r="AQ7" s="338"/>
      <c r="AR7" s="339"/>
      <c r="AS7" s="128"/>
      <c r="AT7" s="128"/>
      <c r="AU7" s="342" t="s">
        <v>458</v>
      </c>
    </row>
    <row r="8" spans="1:47" s="131" customFormat="1" ht="131.25" customHeight="1" x14ac:dyDescent="0.2">
      <c r="A8" s="333"/>
      <c r="B8" s="335"/>
      <c r="C8" s="336"/>
      <c r="D8" s="129" t="s">
        <v>456</v>
      </c>
      <c r="E8" s="130" t="s">
        <v>2035</v>
      </c>
      <c r="F8" s="130" t="s">
        <v>2036</v>
      </c>
      <c r="G8" s="130" t="s">
        <v>1365</v>
      </c>
      <c r="H8" s="130" t="s">
        <v>2039</v>
      </c>
      <c r="I8" s="130" t="s">
        <v>2037</v>
      </c>
      <c r="J8" s="130" t="s">
        <v>2039</v>
      </c>
      <c r="K8" s="130" t="s">
        <v>2776</v>
      </c>
      <c r="L8" s="130" t="s">
        <v>2035</v>
      </c>
      <c r="M8" s="130" t="s">
        <v>2036</v>
      </c>
      <c r="N8" s="327" t="s">
        <v>3357</v>
      </c>
      <c r="O8" s="130" t="s">
        <v>2039</v>
      </c>
      <c r="P8" s="130" t="s">
        <v>2037</v>
      </c>
      <c r="Q8" s="130" t="s">
        <v>2039</v>
      </c>
      <c r="R8" s="327" t="s">
        <v>3358</v>
      </c>
      <c r="S8" s="130" t="s">
        <v>2035</v>
      </c>
      <c r="T8" s="130" t="s">
        <v>2036</v>
      </c>
      <c r="U8" s="327" t="s">
        <v>3357</v>
      </c>
      <c r="V8" s="130" t="s">
        <v>2039</v>
      </c>
      <c r="W8" s="130" t="s">
        <v>2037</v>
      </c>
      <c r="X8" s="130" t="s">
        <v>2039</v>
      </c>
      <c r="Y8" s="327" t="s">
        <v>3358</v>
      </c>
      <c r="Z8" s="130" t="s">
        <v>2035</v>
      </c>
      <c r="AA8" s="130" t="s">
        <v>2036</v>
      </c>
      <c r="AB8" s="327" t="s">
        <v>3357</v>
      </c>
      <c r="AC8" s="130" t="s">
        <v>2039</v>
      </c>
      <c r="AD8" s="130" t="s">
        <v>2037</v>
      </c>
      <c r="AE8" s="130" t="s">
        <v>2039</v>
      </c>
      <c r="AF8" s="327" t="s">
        <v>3358</v>
      </c>
      <c r="AG8" s="130" t="s">
        <v>2035</v>
      </c>
      <c r="AH8" s="130" t="s">
        <v>2036</v>
      </c>
      <c r="AI8" s="327" t="s">
        <v>3357</v>
      </c>
      <c r="AJ8" s="130" t="s">
        <v>2039</v>
      </c>
      <c r="AK8" s="130" t="s">
        <v>2037</v>
      </c>
      <c r="AL8" s="130" t="s">
        <v>2039</v>
      </c>
      <c r="AM8" s="327" t="s">
        <v>3358</v>
      </c>
      <c r="AN8" s="130" t="s">
        <v>2035</v>
      </c>
      <c r="AO8" s="130" t="s">
        <v>2036</v>
      </c>
      <c r="AP8" s="327" t="s">
        <v>3357</v>
      </c>
      <c r="AQ8" s="130" t="s">
        <v>2039</v>
      </c>
      <c r="AR8" s="130" t="s">
        <v>2037</v>
      </c>
      <c r="AS8" s="130" t="s">
        <v>2039</v>
      </c>
      <c r="AT8" s="327" t="s">
        <v>3358</v>
      </c>
      <c r="AU8" s="343"/>
    </row>
    <row r="9" spans="1:47" s="134" customFormat="1" ht="11.25" x14ac:dyDescent="0.2">
      <c r="A9" s="132" t="s">
        <v>1366</v>
      </c>
      <c r="B9" s="132">
        <v>2</v>
      </c>
      <c r="C9" s="132" t="s">
        <v>1367</v>
      </c>
      <c r="D9" s="132">
        <v>5</v>
      </c>
      <c r="E9" s="133">
        <v>1</v>
      </c>
      <c r="F9" s="133">
        <f>E9+1</f>
        <v>2</v>
      </c>
      <c r="G9" s="133">
        <f>F9+1</f>
        <v>3</v>
      </c>
      <c r="H9" s="133">
        <f>G9+1</f>
        <v>4</v>
      </c>
      <c r="I9" s="133">
        <f>H9+1</f>
        <v>5</v>
      </c>
      <c r="J9" s="133">
        <v>3</v>
      </c>
      <c r="K9" s="133">
        <v>4</v>
      </c>
      <c r="L9" s="133">
        <v>1</v>
      </c>
      <c r="M9" s="133">
        <v>2</v>
      </c>
      <c r="N9" s="133" t="s">
        <v>3359</v>
      </c>
      <c r="O9" s="133" t="e">
        <v>#VALUE!</v>
      </c>
      <c r="P9" s="133" t="e">
        <v>#VALUE!</v>
      </c>
      <c r="Q9" s="133">
        <v>4</v>
      </c>
      <c r="R9" s="133" t="s">
        <v>3360</v>
      </c>
      <c r="S9" s="133">
        <v>6</v>
      </c>
      <c r="T9" s="133">
        <f>S9+1</f>
        <v>7</v>
      </c>
      <c r="U9" s="133" t="s">
        <v>2780</v>
      </c>
      <c r="V9" s="133" t="e">
        <f>U9+1</f>
        <v>#VALUE!</v>
      </c>
      <c r="W9" s="133" t="e">
        <f>V9+1</f>
        <v>#VALUE!</v>
      </c>
      <c r="X9" s="133">
        <v>9</v>
      </c>
      <c r="Y9" s="133" t="s">
        <v>2781</v>
      </c>
      <c r="Z9" s="133">
        <v>11</v>
      </c>
      <c r="AA9" s="133">
        <f>Z9+1</f>
        <v>12</v>
      </c>
      <c r="AB9" s="133" t="s">
        <v>2782</v>
      </c>
      <c r="AC9" s="133" t="e">
        <f>AB9+1</f>
        <v>#VALUE!</v>
      </c>
      <c r="AD9" s="133" t="e">
        <f>AC9+1</f>
        <v>#VALUE!</v>
      </c>
      <c r="AE9" s="133">
        <v>14</v>
      </c>
      <c r="AF9" s="133" t="s">
        <v>2783</v>
      </c>
      <c r="AG9" s="133">
        <v>16</v>
      </c>
      <c r="AH9" s="133">
        <f>AG9+1</f>
        <v>17</v>
      </c>
      <c r="AI9" s="133" t="s">
        <v>2784</v>
      </c>
      <c r="AJ9" s="133" t="e">
        <f>AI9+1</f>
        <v>#VALUE!</v>
      </c>
      <c r="AK9" s="133" t="e">
        <f>AJ9+1</f>
        <v>#VALUE!</v>
      </c>
      <c r="AL9" s="133">
        <v>19</v>
      </c>
      <c r="AM9" s="133" t="s">
        <v>2785</v>
      </c>
      <c r="AN9" s="133">
        <v>21</v>
      </c>
      <c r="AO9" s="133">
        <f>AN9+1</f>
        <v>22</v>
      </c>
      <c r="AP9" s="133" t="s">
        <v>2786</v>
      </c>
      <c r="AQ9" s="133" t="e">
        <f>AP9+1</f>
        <v>#VALUE!</v>
      </c>
      <c r="AR9" s="133" t="e">
        <f>AQ9+1</f>
        <v>#VALUE!</v>
      </c>
      <c r="AS9" s="133">
        <v>24</v>
      </c>
      <c r="AT9" s="133" t="s">
        <v>2787</v>
      </c>
      <c r="AU9" s="133">
        <v>26</v>
      </c>
    </row>
    <row r="10" spans="1:47" s="131" customFormat="1" ht="24" customHeight="1" x14ac:dyDescent="0.25">
      <c r="A10" s="135"/>
      <c r="B10" s="135">
        <v>1</v>
      </c>
      <c r="C10" s="136" t="s">
        <v>1216</v>
      </c>
      <c r="D10" s="137"/>
      <c r="E10" s="138"/>
      <c r="F10" s="138"/>
      <c r="G10" s="139"/>
      <c r="H10" s="138"/>
      <c r="I10" s="139"/>
      <c r="J10" s="138"/>
      <c r="K10" s="139"/>
      <c r="L10" s="139"/>
      <c r="M10" s="139"/>
      <c r="N10" s="139"/>
      <c r="O10" s="139"/>
      <c r="P10" s="139"/>
      <c r="Q10" s="139"/>
      <c r="R10" s="139"/>
      <c r="S10" s="138"/>
      <c r="T10" s="138"/>
      <c r="U10" s="139"/>
      <c r="V10" s="138"/>
      <c r="W10" s="139"/>
      <c r="X10" s="138"/>
      <c r="Y10" s="139"/>
      <c r="Z10" s="138"/>
      <c r="AA10" s="138"/>
      <c r="AB10" s="139"/>
      <c r="AC10" s="138"/>
      <c r="AD10" s="139"/>
      <c r="AE10" s="138"/>
      <c r="AF10" s="139"/>
      <c r="AG10" s="138"/>
      <c r="AH10" s="138"/>
      <c r="AI10" s="139"/>
      <c r="AJ10" s="138"/>
      <c r="AK10" s="139"/>
      <c r="AL10" s="138"/>
      <c r="AM10" s="139"/>
      <c r="AN10" s="138"/>
      <c r="AO10" s="138"/>
      <c r="AP10" s="139"/>
      <c r="AQ10" s="138"/>
      <c r="AR10" s="139"/>
      <c r="AS10" s="138"/>
      <c r="AT10" s="139"/>
      <c r="AU10" s="140"/>
    </row>
    <row r="11" spans="1:47" s="131" customFormat="1" ht="18.75" x14ac:dyDescent="0.2">
      <c r="A11" s="11">
        <v>1</v>
      </c>
      <c r="B11" s="141" t="s">
        <v>1217</v>
      </c>
      <c r="C11" s="56" t="s">
        <v>2042</v>
      </c>
      <c r="D11" s="142">
        <v>20000</v>
      </c>
      <c r="E11" s="138">
        <v>20000</v>
      </c>
      <c r="F11" s="138"/>
      <c r="G11" s="139">
        <f>F11+E11</f>
        <v>20000</v>
      </c>
      <c r="H11" s="138">
        <f>E11/1000*1000</f>
        <v>20000</v>
      </c>
      <c r="I11" s="139">
        <f>H11+$G11</f>
        <v>40000</v>
      </c>
      <c r="J11" s="138">
        <v>19931</v>
      </c>
      <c r="K11" s="139">
        <f>J11+$G11</f>
        <v>39931</v>
      </c>
      <c r="L11" s="139">
        <v>20000</v>
      </c>
      <c r="M11" s="139"/>
      <c r="N11" s="139">
        <v>20000</v>
      </c>
      <c r="O11" s="139">
        <v>20000</v>
      </c>
      <c r="P11" s="139">
        <v>40000</v>
      </c>
      <c r="Q11" s="139">
        <v>20340</v>
      </c>
      <c r="R11" s="139">
        <v>40300</v>
      </c>
      <c r="S11" s="138">
        <v>20000</v>
      </c>
      <c r="T11" s="138"/>
      <c r="U11" s="139">
        <f>T11+S11</f>
        <v>20000</v>
      </c>
      <c r="V11" s="138">
        <f>S11/1000*1000</f>
        <v>20000</v>
      </c>
      <c r="W11" s="139">
        <f>V11+U11</f>
        <v>40000</v>
      </c>
      <c r="X11" s="138">
        <v>20340</v>
      </c>
      <c r="Y11" s="139">
        <f>ROUND((X11+$U11),-2)</f>
        <v>40300</v>
      </c>
      <c r="Z11" s="138">
        <v>15000</v>
      </c>
      <c r="AA11" s="138"/>
      <c r="AB11" s="139">
        <f>AA11+Z11</f>
        <v>15000</v>
      </c>
      <c r="AC11" s="138">
        <f>Z11/1000*1600</f>
        <v>24000</v>
      </c>
      <c r="AD11" s="139">
        <f>AC11+AB11</f>
        <v>39000</v>
      </c>
      <c r="AE11" s="138">
        <v>24658</v>
      </c>
      <c r="AF11" s="139">
        <f>ROUND((AE11+$AB11),-2)</f>
        <v>39700</v>
      </c>
      <c r="AG11" s="138">
        <v>10000</v>
      </c>
      <c r="AH11" s="138"/>
      <c r="AI11" s="139">
        <f>AH11+AG11</f>
        <v>10000</v>
      </c>
      <c r="AJ11" s="138">
        <v>24000</v>
      </c>
      <c r="AK11" s="139">
        <f>AJ11+AI11</f>
        <v>34000</v>
      </c>
      <c r="AL11" s="138">
        <v>24120</v>
      </c>
      <c r="AM11" s="139">
        <f>ROUND((AL11+$AI11),-2)</f>
        <v>34100</v>
      </c>
      <c r="AN11" s="138">
        <v>7000</v>
      </c>
      <c r="AO11" s="138"/>
      <c r="AP11" s="139">
        <f>AO11+AN11</f>
        <v>7000</v>
      </c>
      <c r="AQ11" s="138">
        <v>24000</v>
      </c>
      <c r="AR11" s="139">
        <f>AQ11+AP11</f>
        <v>31000</v>
      </c>
      <c r="AS11" s="138">
        <v>24355</v>
      </c>
      <c r="AT11" s="139">
        <f>ROUND((AS11+$AP11),-2)</f>
        <v>31400</v>
      </c>
      <c r="AU11" s="143"/>
    </row>
    <row r="12" spans="1:47" s="131" customFormat="1" ht="63" x14ac:dyDescent="0.2">
      <c r="A12" s="11">
        <f>A11+1</f>
        <v>2</v>
      </c>
      <c r="B12" s="141" t="s">
        <v>1218</v>
      </c>
      <c r="C12" s="37" t="s">
        <v>1219</v>
      </c>
      <c r="D12" s="12">
        <v>200000</v>
      </c>
      <c r="E12" s="138"/>
      <c r="F12" s="138"/>
      <c r="G12" s="139">
        <v>200000</v>
      </c>
      <c r="H12" s="138"/>
      <c r="I12" s="139">
        <f t="shared" ref="I12:I25" si="0">H12+$G12</f>
        <v>200000</v>
      </c>
      <c r="J12" s="138"/>
      <c r="K12" s="139">
        <f>J12+$G12</f>
        <v>200000</v>
      </c>
      <c r="L12" s="139"/>
      <c r="M12" s="139"/>
      <c r="N12" s="139">
        <v>200000</v>
      </c>
      <c r="O12" s="139"/>
      <c r="P12" s="139">
        <v>200000</v>
      </c>
      <c r="Q12" s="139"/>
      <c r="R12" s="139">
        <v>200000</v>
      </c>
      <c r="S12" s="138"/>
      <c r="T12" s="138"/>
      <c r="U12" s="139">
        <v>200000</v>
      </c>
      <c r="V12" s="138"/>
      <c r="W12" s="139">
        <f>V12+U12</f>
        <v>200000</v>
      </c>
      <c r="X12" s="138"/>
      <c r="Y12" s="139">
        <f t="shared" ref="Y12:Y25" si="1">ROUND((X12+$U12),-2)</f>
        <v>200000</v>
      </c>
      <c r="Z12" s="138"/>
      <c r="AA12" s="138"/>
      <c r="AB12" s="139">
        <v>150000</v>
      </c>
      <c r="AC12" s="138"/>
      <c r="AD12" s="139">
        <f>AC12+AB12</f>
        <v>150000</v>
      </c>
      <c r="AE12" s="138"/>
      <c r="AF12" s="139">
        <f t="shared" ref="AF12:AF25" si="2">ROUND((AE12+$AB12),-2)</f>
        <v>150000</v>
      </c>
      <c r="AG12" s="138"/>
      <c r="AH12" s="138"/>
      <c r="AI12" s="139">
        <v>150000</v>
      </c>
      <c r="AJ12" s="138"/>
      <c r="AK12" s="139">
        <f>AJ12+AI12</f>
        <v>150000</v>
      </c>
      <c r="AL12" s="138"/>
      <c r="AM12" s="139">
        <f t="shared" ref="AM12:AM25" si="3">ROUND((AL12+$AI12),-2)</f>
        <v>150000</v>
      </c>
      <c r="AN12" s="138"/>
      <c r="AO12" s="138"/>
      <c r="AP12" s="139">
        <v>150000</v>
      </c>
      <c r="AQ12" s="138"/>
      <c r="AR12" s="139">
        <f>AQ12+AP12</f>
        <v>150000</v>
      </c>
      <c r="AS12" s="138"/>
      <c r="AT12" s="139">
        <f t="shared" ref="AT12:AT25" si="4">ROUND((AS12+$AP12),-2)</f>
        <v>150000</v>
      </c>
      <c r="AU12" s="144" t="s">
        <v>2041</v>
      </c>
    </row>
    <row r="13" spans="1:47" s="131" customFormat="1" ht="22.5" customHeight="1" x14ac:dyDescent="0.2">
      <c r="A13" s="11">
        <v>3</v>
      </c>
      <c r="B13" s="141"/>
      <c r="C13" s="37" t="s">
        <v>2043</v>
      </c>
      <c r="D13" s="12"/>
      <c r="E13" s="138"/>
      <c r="F13" s="138"/>
      <c r="G13" s="139"/>
      <c r="H13" s="138"/>
      <c r="I13" s="139"/>
      <c r="J13" s="138"/>
      <c r="K13" s="139"/>
      <c r="L13" s="139"/>
      <c r="M13" s="139"/>
      <c r="N13" s="139"/>
      <c r="O13" s="139"/>
      <c r="P13" s="139"/>
      <c r="Q13" s="139"/>
      <c r="R13" s="139"/>
      <c r="S13" s="138"/>
      <c r="T13" s="138"/>
      <c r="U13" s="139"/>
      <c r="V13" s="138"/>
      <c r="W13" s="139"/>
      <c r="X13" s="138"/>
      <c r="Y13" s="139"/>
      <c r="Z13" s="138"/>
      <c r="AA13" s="138"/>
      <c r="AB13" s="139"/>
      <c r="AC13" s="138"/>
      <c r="AD13" s="139"/>
      <c r="AE13" s="138"/>
      <c r="AF13" s="139"/>
      <c r="AG13" s="138"/>
      <c r="AH13" s="138"/>
      <c r="AI13" s="139"/>
      <c r="AJ13" s="138"/>
      <c r="AK13" s="139"/>
      <c r="AL13" s="138"/>
      <c r="AM13" s="139"/>
      <c r="AN13" s="138">
        <v>5000</v>
      </c>
      <c r="AO13" s="138"/>
      <c r="AP13" s="139">
        <v>10000</v>
      </c>
      <c r="AQ13" s="138"/>
      <c r="AR13" s="139">
        <f>AQ13+AP13</f>
        <v>10000</v>
      </c>
      <c r="AS13" s="138"/>
      <c r="AT13" s="139">
        <f t="shared" si="4"/>
        <v>10000</v>
      </c>
      <c r="AU13" s="144"/>
    </row>
    <row r="14" spans="1:47" s="131" customFormat="1" ht="21" customHeight="1" x14ac:dyDescent="0.2">
      <c r="A14" s="11"/>
      <c r="B14" s="145">
        <v>2</v>
      </c>
      <c r="C14" s="146" t="s">
        <v>1220</v>
      </c>
      <c r="D14" s="38"/>
      <c r="E14" s="138"/>
      <c r="F14" s="138"/>
      <c r="G14" s="139"/>
      <c r="H14" s="138"/>
      <c r="I14" s="139"/>
      <c r="J14" s="138"/>
      <c r="K14" s="139"/>
      <c r="L14" s="139"/>
      <c r="M14" s="139"/>
      <c r="N14" s="139"/>
      <c r="O14" s="139"/>
      <c r="P14" s="139"/>
      <c r="Q14" s="139"/>
      <c r="R14" s="139"/>
      <c r="S14" s="138"/>
      <c r="T14" s="138"/>
      <c r="U14" s="139"/>
      <c r="V14" s="138"/>
      <c r="W14" s="139"/>
      <c r="X14" s="138"/>
      <c r="Y14" s="139"/>
      <c r="Z14" s="138"/>
      <c r="AA14" s="138"/>
      <c r="AB14" s="139"/>
      <c r="AC14" s="138"/>
      <c r="AD14" s="139"/>
      <c r="AE14" s="138"/>
      <c r="AF14" s="139"/>
      <c r="AG14" s="138"/>
      <c r="AH14" s="138"/>
      <c r="AI14" s="139"/>
      <c r="AJ14" s="138"/>
      <c r="AK14" s="139"/>
      <c r="AL14" s="138"/>
      <c r="AM14" s="139"/>
      <c r="AN14" s="138"/>
      <c r="AO14" s="138"/>
      <c r="AP14" s="139"/>
      <c r="AQ14" s="138"/>
      <c r="AR14" s="139"/>
      <c r="AS14" s="138"/>
      <c r="AT14" s="139"/>
      <c r="AU14" s="147"/>
    </row>
    <row r="15" spans="1:47" s="131" customFormat="1" ht="47.25" x14ac:dyDescent="0.2">
      <c r="A15" s="11">
        <v>3</v>
      </c>
      <c r="B15" s="141" t="s">
        <v>1221</v>
      </c>
      <c r="C15" s="31" t="s">
        <v>1222</v>
      </c>
      <c r="D15" s="12">
        <v>335000</v>
      </c>
      <c r="E15" s="138">
        <v>335000</v>
      </c>
      <c r="F15" s="138">
        <v>19000</v>
      </c>
      <c r="G15" s="139">
        <f t="shared" ref="G15:G25" si="5">F15+E15</f>
        <v>354000</v>
      </c>
      <c r="H15" s="138">
        <f>E15*0.5</f>
        <v>167500</v>
      </c>
      <c r="I15" s="139">
        <f t="shared" si="0"/>
        <v>521500</v>
      </c>
      <c r="J15" s="138">
        <v>250876</v>
      </c>
      <c r="K15" s="139">
        <f>J15+$G15</f>
        <v>604876</v>
      </c>
      <c r="L15" s="139">
        <v>335000</v>
      </c>
      <c r="M15" s="139">
        <v>19000</v>
      </c>
      <c r="N15" s="139">
        <v>354000</v>
      </c>
      <c r="O15" s="139">
        <v>167500</v>
      </c>
      <c r="P15" s="139">
        <v>521500</v>
      </c>
      <c r="Q15" s="139">
        <v>279911</v>
      </c>
      <c r="R15" s="139">
        <v>633900</v>
      </c>
      <c r="S15" s="138">
        <v>335000</v>
      </c>
      <c r="T15" s="138">
        <v>19000</v>
      </c>
      <c r="U15" s="139">
        <f t="shared" ref="U15:U25" si="6">T15+S15</f>
        <v>354000</v>
      </c>
      <c r="V15" s="138">
        <f>S15*0.5</f>
        <v>167500</v>
      </c>
      <c r="W15" s="139">
        <f t="shared" ref="W15:W25" si="7">V15+U15</f>
        <v>521500</v>
      </c>
      <c r="X15" s="138">
        <v>279911</v>
      </c>
      <c r="Y15" s="139">
        <f t="shared" si="1"/>
        <v>633900</v>
      </c>
      <c r="Z15" s="138">
        <v>335000</v>
      </c>
      <c r="AA15" s="138">
        <v>15000</v>
      </c>
      <c r="AB15" s="139">
        <f t="shared" ref="AB15:AB25" si="8">AA15+Z15</f>
        <v>350000</v>
      </c>
      <c r="AC15" s="138">
        <f>Z15*0.5</f>
        <v>167500</v>
      </c>
      <c r="AD15" s="139">
        <f t="shared" ref="AD15:AD25" si="9">AC15+AB15</f>
        <v>517500</v>
      </c>
      <c r="AE15" s="138">
        <v>226045</v>
      </c>
      <c r="AF15" s="139">
        <f t="shared" si="2"/>
        <v>576000</v>
      </c>
      <c r="AG15" s="138"/>
      <c r="AH15" s="138"/>
      <c r="AI15" s="139"/>
      <c r="AJ15" s="138"/>
      <c r="AK15" s="139"/>
      <c r="AL15" s="138"/>
      <c r="AM15" s="139"/>
      <c r="AN15" s="138"/>
      <c r="AO15" s="148"/>
      <c r="AP15" s="139"/>
      <c r="AQ15" s="148"/>
      <c r="AR15" s="139"/>
      <c r="AS15" s="138"/>
      <c r="AT15" s="139"/>
      <c r="AU15" s="149" t="s">
        <v>1223</v>
      </c>
    </row>
    <row r="16" spans="1:47" s="131" customFormat="1" ht="31.5" customHeight="1" x14ac:dyDescent="0.2">
      <c r="A16" s="11">
        <v>4</v>
      </c>
      <c r="B16" s="141" t="s">
        <v>1224</v>
      </c>
      <c r="C16" s="31" t="s">
        <v>1311</v>
      </c>
      <c r="D16" s="12">
        <v>150000</v>
      </c>
      <c r="E16" s="138">
        <v>150000</v>
      </c>
      <c r="F16" s="138">
        <v>19000</v>
      </c>
      <c r="G16" s="139">
        <f t="shared" si="5"/>
        <v>169000</v>
      </c>
      <c r="H16" s="138">
        <f>E16*0.5</f>
        <v>75000</v>
      </c>
      <c r="I16" s="139">
        <f t="shared" si="0"/>
        <v>244000</v>
      </c>
      <c r="J16" s="138">
        <v>200701</v>
      </c>
      <c r="K16" s="139">
        <f>J16+$G16</f>
        <v>369701</v>
      </c>
      <c r="L16" s="139">
        <v>150000</v>
      </c>
      <c r="M16" s="139">
        <v>19000</v>
      </c>
      <c r="N16" s="139">
        <v>169000</v>
      </c>
      <c r="O16" s="139">
        <v>75000</v>
      </c>
      <c r="P16" s="139">
        <v>244000</v>
      </c>
      <c r="Q16" s="139">
        <v>209934</v>
      </c>
      <c r="R16" s="139">
        <v>378900</v>
      </c>
      <c r="S16" s="138">
        <v>150000</v>
      </c>
      <c r="T16" s="138">
        <v>19000</v>
      </c>
      <c r="U16" s="139">
        <f t="shared" si="6"/>
        <v>169000</v>
      </c>
      <c r="V16" s="138">
        <f>S16*0.5</f>
        <v>75000</v>
      </c>
      <c r="W16" s="139">
        <f t="shared" si="7"/>
        <v>244000</v>
      </c>
      <c r="X16" s="138">
        <v>209934</v>
      </c>
      <c r="Y16" s="139">
        <f t="shared" si="1"/>
        <v>378900</v>
      </c>
      <c r="Z16" s="138">
        <v>100000</v>
      </c>
      <c r="AA16" s="138">
        <v>15000</v>
      </c>
      <c r="AB16" s="139">
        <f t="shared" si="8"/>
        <v>115000</v>
      </c>
      <c r="AC16" s="138">
        <f>Z16/1000*1000</f>
        <v>100000</v>
      </c>
      <c r="AD16" s="139">
        <f t="shared" si="9"/>
        <v>215000</v>
      </c>
      <c r="AE16" s="138">
        <v>169534</v>
      </c>
      <c r="AF16" s="139">
        <f t="shared" si="2"/>
        <v>284500</v>
      </c>
      <c r="AG16" s="138">
        <v>70000</v>
      </c>
      <c r="AH16" s="138">
        <v>11000</v>
      </c>
      <c r="AI16" s="139">
        <f t="shared" ref="AI16:AI25" si="10">AH16+AG16</f>
        <v>81000</v>
      </c>
      <c r="AJ16" s="138">
        <f>AG16/1000*1500</f>
        <v>105000</v>
      </c>
      <c r="AK16" s="139">
        <f t="shared" ref="AK16:AK25" si="11">AJ16+AI16</f>
        <v>186000</v>
      </c>
      <c r="AL16" s="138">
        <v>159847</v>
      </c>
      <c r="AM16" s="139">
        <f t="shared" si="3"/>
        <v>240800</v>
      </c>
      <c r="AN16" s="138">
        <v>70000</v>
      </c>
      <c r="AO16" s="138">
        <v>10000</v>
      </c>
      <c r="AP16" s="139">
        <f t="shared" ref="AP16:AP28" si="12">AO16+AN16</f>
        <v>80000</v>
      </c>
      <c r="AQ16" s="138">
        <f>AN16/1000*1500</f>
        <v>105000</v>
      </c>
      <c r="AR16" s="139">
        <f t="shared" ref="AR16:AR28" si="13">AQ16+AP16</f>
        <v>185000</v>
      </c>
      <c r="AS16" s="138">
        <v>157049</v>
      </c>
      <c r="AT16" s="139">
        <f t="shared" si="4"/>
        <v>237000</v>
      </c>
      <c r="AU16" s="344" t="s">
        <v>824</v>
      </c>
    </row>
    <row r="17" spans="1:47" s="131" customFormat="1" ht="21" customHeight="1" x14ac:dyDescent="0.2">
      <c r="A17" s="55">
        <v>5</v>
      </c>
      <c r="B17" s="141" t="s">
        <v>1225</v>
      </c>
      <c r="C17" s="39" t="s">
        <v>1226</v>
      </c>
      <c r="D17" s="38"/>
      <c r="E17" s="138"/>
      <c r="F17" s="138"/>
      <c r="G17" s="139"/>
      <c r="H17" s="138"/>
      <c r="I17" s="139"/>
      <c r="J17" s="138"/>
      <c r="K17" s="139"/>
      <c r="L17" s="139"/>
      <c r="M17" s="139"/>
      <c r="N17" s="139"/>
      <c r="O17" s="139"/>
      <c r="P17" s="139"/>
      <c r="Q17" s="139"/>
      <c r="R17" s="139"/>
      <c r="S17" s="138"/>
      <c r="T17" s="138"/>
      <c r="U17" s="139"/>
      <c r="V17" s="138"/>
      <c r="W17" s="139"/>
      <c r="X17" s="138"/>
      <c r="Y17" s="139"/>
      <c r="Z17" s="138"/>
      <c r="AA17" s="138"/>
      <c r="AB17" s="139"/>
      <c r="AC17" s="138"/>
      <c r="AD17" s="139"/>
      <c r="AE17" s="138"/>
      <c r="AF17" s="139"/>
      <c r="AG17" s="150"/>
      <c r="AH17" s="150"/>
      <c r="AI17" s="139"/>
      <c r="AJ17" s="150"/>
      <c r="AK17" s="139"/>
      <c r="AL17" s="138"/>
      <c r="AM17" s="139"/>
      <c r="AN17" s="150"/>
      <c r="AO17" s="151"/>
      <c r="AP17" s="139"/>
      <c r="AQ17" s="151"/>
      <c r="AR17" s="139"/>
      <c r="AS17" s="138"/>
      <c r="AT17" s="139"/>
      <c r="AU17" s="345"/>
    </row>
    <row r="18" spans="1:47" s="131" customFormat="1" ht="51" customHeight="1" x14ac:dyDescent="0.2">
      <c r="A18" s="152" t="s">
        <v>1257</v>
      </c>
      <c r="B18" s="145" t="s">
        <v>1227</v>
      </c>
      <c r="C18" s="39" t="s">
        <v>1312</v>
      </c>
      <c r="D18" s="12">
        <v>80000</v>
      </c>
      <c r="E18" s="138">
        <v>80000</v>
      </c>
      <c r="F18" s="138">
        <v>19000</v>
      </c>
      <c r="G18" s="139">
        <f t="shared" si="5"/>
        <v>99000</v>
      </c>
      <c r="H18" s="138">
        <f>E18*0.5</f>
        <v>40000</v>
      </c>
      <c r="I18" s="139">
        <f t="shared" si="0"/>
        <v>139000</v>
      </c>
      <c r="J18" s="138">
        <v>150526</v>
      </c>
      <c r="K18" s="139">
        <f>J18+$G18</f>
        <v>249526</v>
      </c>
      <c r="L18" s="139">
        <v>80000</v>
      </c>
      <c r="M18" s="139">
        <v>19000</v>
      </c>
      <c r="N18" s="139">
        <v>99000</v>
      </c>
      <c r="O18" s="139">
        <v>40000</v>
      </c>
      <c r="P18" s="139">
        <v>139000</v>
      </c>
      <c r="Q18" s="139">
        <v>125960</v>
      </c>
      <c r="R18" s="139">
        <v>225000</v>
      </c>
      <c r="S18" s="138">
        <v>80000</v>
      </c>
      <c r="T18" s="138">
        <v>19000</v>
      </c>
      <c r="U18" s="139">
        <f t="shared" si="6"/>
        <v>99000</v>
      </c>
      <c r="V18" s="138">
        <f>S18*0.5</f>
        <v>40000</v>
      </c>
      <c r="W18" s="139">
        <f t="shared" si="7"/>
        <v>139000</v>
      </c>
      <c r="X18" s="138">
        <v>125960</v>
      </c>
      <c r="Y18" s="139">
        <f t="shared" si="1"/>
        <v>225000</v>
      </c>
      <c r="Z18" s="138">
        <v>65000</v>
      </c>
      <c r="AA18" s="138">
        <v>15000</v>
      </c>
      <c r="AB18" s="139">
        <f t="shared" si="8"/>
        <v>80000</v>
      </c>
      <c r="AC18" s="138">
        <f>Z18/1000*1000-10000</f>
        <v>55000</v>
      </c>
      <c r="AD18" s="139">
        <f t="shared" si="9"/>
        <v>135000</v>
      </c>
      <c r="AE18" s="138">
        <v>101720</v>
      </c>
      <c r="AF18" s="139">
        <f t="shared" si="2"/>
        <v>181700</v>
      </c>
      <c r="AG18" s="138">
        <v>60000</v>
      </c>
      <c r="AH18" s="138">
        <v>11000</v>
      </c>
      <c r="AI18" s="139">
        <f t="shared" si="10"/>
        <v>71000</v>
      </c>
      <c r="AJ18" s="138">
        <f>AG18/1000*1500-30000</f>
        <v>60000</v>
      </c>
      <c r="AK18" s="139">
        <f t="shared" si="11"/>
        <v>131000</v>
      </c>
      <c r="AL18" s="138">
        <v>95908</v>
      </c>
      <c r="AM18" s="139">
        <f t="shared" si="3"/>
        <v>166900</v>
      </c>
      <c r="AN18" s="138">
        <v>55000</v>
      </c>
      <c r="AO18" s="138">
        <v>10000</v>
      </c>
      <c r="AP18" s="139">
        <f t="shared" si="12"/>
        <v>65000</v>
      </c>
      <c r="AQ18" s="138">
        <f>AN18/1000*1500-20000</f>
        <v>62500</v>
      </c>
      <c r="AR18" s="139">
        <f t="shared" si="13"/>
        <v>127500</v>
      </c>
      <c r="AS18" s="138">
        <v>94230</v>
      </c>
      <c r="AT18" s="139">
        <f t="shared" si="4"/>
        <v>159200</v>
      </c>
      <c r="AU18" s="345"/>
    </row>
    <row r="19" spans="1:47" s="131" customFormat="1" ht="78.75" customHeight="1" x14ac:dyDescent="0.2">
      <c r="A19" s="153" t="s">
        <v>1258</v>
      </c>
      <c r="B19" s="145" t="s">
        <v>1228</v>
      </c>
      <c r="C19" s="39" t="s">
        <v>1313</v>
      </c>
      <c r="D19" s="12">
        <v>70000</v>
      </c>
      <c r="E19" s="138">
        <v>70000</v>
      </c>
      <c r="F19" s="138">
        <v>19000</v>
      </c>
      <c r="G19" s="139">
        <f t="shared" si="5"/>
        <v>89000</v>
      </c>
      <c r="H19" s="138">
        <f>E19*0.5</f>
        <v>35000</v>
      </c>
      <c r="I19" s="139">
        <f t="shared" si="0"/>
        <v>124000</v>
      </c>
      <c r="J19" s="138">
        <v>133801</v>
      </c>
      <c r="K19" s="139">
        <f>J19+$G19</f>
        <v>222801</v>
      </c>
      <c r="L19" s="139">
        <v>70000</v>
      </c>
      <c r="M19" s="139">
        <v>19000</v>
      </c>
      <c r="N19" s="139">
        <v>89000</v>
      </c>
      <c r="O19" s="139">
        <v>35000</v>
      </c>
      <c r="P19" s="139">
        <v>124000</v>
      </c>
      <c r="Q19" s="139">
        <v>111965</v>
      </c>
      <c r="R19" s="139">
        <v>201000</v>
      </c>
      <c r="S19" s="154">
        <v>70000</v>
      </c>
      <c r="T19" s="155">
        <v>19000</v>
      </c>
      <c r="U19" s="139">
        <f t="shared" si="6"/>
        <v>89000</v>
      </c>
      <c r="V19" s="155">
        <f>S19*0.5</f>
        <v>35000</v>
      </c>
      <c r="W19" s="139">
        <f t="shared" si="7"/>
        <v>124000</v>
      </c>
      <c r="X19" s="138">
        <v>111965</v>
      </c>
      <c r="Y19" s="139">
        <f t="shared" si="1"/>
        <v>201000</v>
      </c>
      <c r="Z19" s="138">
        <v>60000</v>
      </c>
      <c r="AA19" s="138">
        <v>15000</v>
      </c>
      <c r="AB19" s="139">
        <f t="shared" si="8"/>
        <v>75000</v>
      </c>
      <c r="AC19" s="138">
        <f>Z19/1000*1000-15000</f>
        <v>45000</v>
      </c>
      <c r="AD19" s="139">
        <f t="shared" si="9"/>
        <v>120000</v>
      </c>
      <c r="AE19" s="138">
        <v>90418</v>
      </c>
      <c r="AF19" s="139">
        <f t="shared" si="2"/>
        <v>165400</v>
      </c>
      <c r="AG19" s="138">
        <v>50000</v>
      </c>
      <c r="AH19" s="138">
        <v>11000</v>
      </c>
      <c r="AI19" s="139">
        <f t="shared" si="10"/>
        <v>61000</v>
      </c>
      <c r="AJ19" s="138">
        <f>AG19/1000*1500-20000</f>
        <v>55000</v>
      </c>
      <c r="AK19" s="139">
        <f t="shared" si="11"/>
        <v>116000</v>
      </c>
      <c r="AL19" s="138">
        <v>85252</v>
      </c>
      <c r="AM19" s="139">
        <f t="shared" si="3"/>
        <v>146300</v>
      </c>
      <c r="AN19" s="138">
        <v>45000</v>
      </c>
      <c r="AO19" s="138">
        <v>10000</v>
      </c>
      <c r="AP19" s="139">
        <f t="shared" si="12"/>
        <v>55000</v>
      </c>
      <c r="AQ19" s="138">
        <f>AN19/1000*1500-10000</f>
        <v>57500</v>
      </c>
      <c r="AR19" s="139">
        <f t="shared" si="13"/>
        <v>112500</v>
      </c>
      <c r="AS19" s="138">
        <v>83760</v>
      </c>
      <c r="AT19" s="139">
        <f t="shared" si="4"/>
        <v>138800</v>
      </c>
      <c r="AU19" s="346"/>
    </row>
    <row r="20" spans="1:47" s="131" customFormat="1" ht="24" customHeight="1" x14ac:dyDescent="0.25">
      <c r="A20" s="153" t="s">
        <v>1259</v>
      </c>
      <c r="B20" s="145" t="s">
        <v>1229</v>
      </c>
      <c r="C20" s="39" t="s">
        <v>1230</v>
      </c>
      <c r="D20" s="12">
        <v>50000</v>
      </c>
      <c r="E20" s="138">
        <v>50000</v>
      </c>
      <c r="F20" s="138">
        <v>19000</v>
      </c>
      <c r="G20" s="139">
        <f t="shared" si="5"/>
        <v>69000</v>
      </c>
      <c r="H20" s="138">
        <f>E20*0.5</f>
        <v>25000</v>
      </c>
      <c r="I20" s="139">
        <f t="shared" si="0"/>
        <v>94000</v>
      </c>
      <c r="J20" s="138">
        <v>117076</v>
      </c>
      <c r="K20" s="139">
        <f>J20+$G20</f>
        <v>186076</v>
      </c>
      <c r="L20" s="139">
        <v>50000</v>
      </c>
      <c r="M20" s="139">
        <v>19000</v>
      </c>
      <c r="N20" s="139">
        <v>69000</v>
      </c>
      <c r="O20" s="139">
        <v>25000</v>
      </c>
      <c r="P20" s="139">
        <v>94000</v>
      </c>
      <c r="Q20" s="139">
        <v>97969</v>
      </c>
      <c r="R20" s="139">
        <v>167000</v>
      </c>
      <c r="S20" s="138">
        <v>50000</v>
      </c>
      <c r="T20" s="138">
        <v>19000</v>
      </c>
      <c r="U20" s="139">
        <f t="shared" si="6"/>
        <v>69000</v>
      </c>
      <c r="V20" s="138">
        <f>S20*0.5</f>
        <v>25000</v>
      </c>
      <c r="W20" s="139">
        <f t="shared" si="7"/>
        <v>94000</v>
      </c>
      <c r="X20" s="138">
        <v>97969</v>
      </c>
      <c r="Y20" s="139">
        <f t="shared" si="1"/>
        <v>167000</v>
      </c>
      <c r="Z20" s="138">
        <v>40000</v>
      </c>
      <c r="AA20" s="138">
        <v>15000</v>
      </c>
      <c r="AB20" s="139">
        <f t="shared" si="8"/>
        <v>55000</v>
      </c>
      <c r="AC20" s="138">
        <f>Z20/1000*1000-5000</f>
        <v>35000</v>
      </c>
      <c r="AD20" s="139">
        <f t="shared" si="9"/>
        <v>90000</v>
      </c>
      <c r="AE20" s="138">
        <v>79116</v>
      </c>
      <c r="AF20" s="139">
        <f t="shared" si="2"/>
        <v>134100</v>
      </c>
      <c r="AG20" s="138">
        <v>35000</v>
      </c>
      <c r="AH20" s="138">
        <v>11000</v>
      </c>
      <c r="AI20" s="139">
        <f t="shared" si="10"/>
        <v>46000</v>
      </c>
      <c r="AJ20" s="138">
        <f>AG20/1000*1500-10000</f>
        <v>42500</v>
      </c>
      <c r="AK20" s="139">
        <f t="shared" si="11"/>
        <v>88500</v>
      </c>
      <c r="AL20" s="138">
        <v>74595</v>
      </c>
      <c r="AM20" s="139">
        <f t="shared" si="3"/>
        <v>120600</v>
      </c>
      <c r="AN20" s="138">
        <v>30000</v>
      </c>
      <c r="AO20" s="138">
        <v>10000</v>
      </c>
      <c r="AP20" s="139">
        <f t="shared" si="12"/>
        <v>40000</v>
      </c>
      <c r="AQ20" s="138">
        <f>AN20/1000*1500</f>
        <v>45000</v>
      </c>
      <c r="AR20" s="139">
        <f t="shared" si="13"/>
        <v>85000</v>
      </c>
      <c r="AS20" s="138">
        <v>73290</v>
      </c>
      <c r="AT20" s="139">
        <f t="shared" si="4"/>
        <v>113300</v>
      </c>
      <c r="AU20" s="156"/>
    </row>
    <row r="21" spans="1:47" s="131" customFormat="1" ht="21.75" customHeight="1" x14ac:dyDescent="0.25">
      <c r="A21" s="55">
        <v>6</v>
      </c>
      <c r="B21" s="141" t="s">
        <v>1231</v>
      </c>
      <c r="C21" s="39" t="s">
        <v>1232</v>
      </c>
      <c r="D21" s="12"/>
      <c r="E21" s="138"/>
      <c r="F21" s="138"/>
      <c r="G21" s="139"/>
      <c r="H21" s="138"/>
      <c r="I21" s="139"/>
      <c r="J21" s="138"/>
      <c r="K21" s="139"/>
      <c r="L21" s="139"/>
      <c r="M21" s="139"/>
      <c r="N21" s="139"/>
      <c r="O21" s="139"/>
      <c r="P21" s="139"/>
      <c r="Q21" s="139"/>
      <c r="R21" s="139"/>
      <c r="S21" s="138"/>
      <c r="T21" s="138"/>
      <c r="U21" s="139"/>
      <c r="V21" s="138"/>
      <c r="W21" s="139"/>
      <c r="X21" s="138"/>
      <c r="Y21" s="139"/>
      <c r="Z21" s="138"/>
      <c r="AA21" s="138"/>
      <c r="AB21" s="139"/>
      <c r="AC21" s="138"/>
      <c r="AD21" s="139"/>
      <c r="AE21" s="138"/>
      <c r="AF21" s="139"/>
      <c r="AG21" s="138"/>
      <c r="AH21" s="138"/>
      <c r="AI21" s="139"/>
      <c r="AJ21" s="138"/>
      <c r="AK21" s="139"/>
      <c r="AL21" s="138"/>
      <c r="AM21" s="139"/>
      <c r="AN21" s="138"/>
      <c r="AO21" s="138"/>
      <c r="AP21" s="139"/>
      <c r="AQ21" s="138"/>
      <c r="AR21" s="139"/>
      <c r="AS21" s="138"/>
      <c r="AT21" s="139"/>
      <c r="AU21" s="156"/>
    </row>
    <row r="22" spans="1:47" s="131" customFormat="1" ht="31.5" x14ac:dyDescent="0.25">
      <c r="A22" s="153" t="s">
        <v>1260</v>
      </c>
      <c r="B22" s="145" t="s">
        <v>1233</v>
      </c>
      <c r="C22" s="39" t="s">
        <v>1234</v>
      </c>
      <c r="D22" s="12">
        <v>145000</v>
      </c>
      <c r="E22" s="138">
        <v>145000</v>
      </c>
      <c r="F22" s="138">
        <v>19000</v>
      </c>
      <c r="G22" s="139">
        <f t="shared" si="5"/>
        <v>164000</v>
      </c>
      <c r="H22" s="138">
        <f>E22*0.5</f>
        <v>72500</v>
      </c>
      <c r="I22" s="139">
        <f t="shared" si="0"/>
        <v>236500</v>
      </c>
      <c r="J22" s="138">
        <v>183976</v>
      </c>
      <c r="K22" s="139">
        <f>J22+$G22</f>
        <v>347976</v>
      </c>
      <c r="L22" s="139">
        <v>145000</v>
      </c>
      <c r="M22" s="139">
        <v>19000</v>
      </c>
      <c r="N22" s="139">
        <v>164000</v>
      </c>
      <c r="O22" s="139">
        <v>72500</v>
      </c>
      <c r="P22" s="139">
        <v>236500</v>
      </c>
      <c r="Q22" s="139">
        <v>153951</v>
      </c>
      <c r="R22" s="139">
        <v>318000</v>
      </c>
      <c r="S22" s="138">
        <v>145000</v>
      </c>
      <c r="T22" s="138">
        <v>19000</v>
      </c>
      <c r="U22" s="139">
        <f t="shared" si="6"/>
        <v>164000</v>
      </c>
      <c r="V22" s="138">
        <f>S22*0.5</f>
        <v>72500</v>
      </c>
      <c r="W22" s="139">
        <f t="shared" si="7"/>
        <v>236500</v>
      </c>
      <c r="X22" s="138">
        <v>153951</v>
      </c>
      <c r="Y22" s="139">
        <f t="shared" si="1"/>
        <v>318000</v>
      </c>
      <c r="Z22" s="138">
        <v>130000</v>
      </c>
      <c r="AA22" s="138">
        <v>15000</v>
      </c>
      <c r="AB22" s="139">
        <f t="shared" si="8"/>
        <v>145000</v>
      </c>
      <c r="AC22" s="138">
        <f>Z22/1000*1000-45000</f>
        <v>85000</v>
      </c>
      <c r="AD22" s="139">
        <f t="shared" si="9"/>
        <v>230000</v>
      </c>
      <c r="AE22" s="138">
        <v>124325</v>
      </c>
      <c r="AF22" s="139">
        <f t="shared" si="2"/>
        <v>269300</v>
      </c>
      <c r="AG22" s="138"/>
      <c r="AH22" s="138"/>
      <c r="AI22" s="139"/>
      <c r="AJ22" s="138"/>
      <c r="AK22" s="139"/>
      <c r="AL22" s="138"/>
      <c r="AM22" s="139"/>
      <c r="AN22" s="138"/>
      <c r="AO22" s="138"/>
      <c r="AP22" s="139"/>
      <c r="AQ22" s="138"/>
      <c r="AR22" s="139"/>
      <c r="AS22" s="138"/>
      <c r="AT22" s="139"/>
      <c r="AU22" s="156"/>
    </row>
    <row r="23" spans="1:47" s="131" customFormat="1" ht="31.5" x14ac:dyDescent="0.25">
      <c r="A23" s="152" t="s">
        <v>1261</v>
      </c>
      <c r="B23" s="145" t="s">
        <v>1235</v>
      </c>
      <c r="C23" s="39" t="s">
        <v>1236</v>
      </c>
      <c r="D23" s="12">
        <v>120000</v>
      </c>
      <c r="E23" s="138">
        <v>120000</v>
      </c>
      <c r="F23" s="138">
        <v>19000</v>
      </c>
      <c r="G23" s="139">
        <f t="shared" si="5"/>
        <v>139000</v>
      </c>
      <c r="H23" s="138">
        <f>E23*0.5</f>
        <v>60000</v>
      </c>
      <c r="I23" s="139">
        <f t="shared" si="0"/>
        <v>199000</v>
      </c>
      <c r="J23" s="138">
        <v>167251</v>
      </c>
      <c r="K23" s="139">
        <f>J23+$G23</f>
        <v>306251</v>
      </c>
      <c r="L23" s="139">
        <v>120000</v>
      </c>
      <c r="M23" s="139">
        <v>19000</v>
      </c>
      <c r="N23" s="139">
        <v>139000</v>
      </c>
      <c r="O23" s="139">
        <v>60000</v>
      </c>
      <c r="P23" s="139">
        <v>199000</v>
      </c>
      <c r="Q23" s="139">
        <v>139956</v>
      </c>
      <c r="R23" s="139">
        <v>279000</v>
      </c>
      <c r="S23" s="138">
        <v>120000</v>
      </c>
      <c r="T23" s="138">
        <v>19000</v>
      </c>
      <c r="U23" s="139">
        <f t="shared" si="6"/>
        <v>139000</v>
      </c>
      <c r="V23" s="138">
        <f>S23*0.5</f>
        <v>60000</v>
      </c>
      <c r="W23" s="139">
        <f t="shared" si="7"/>
        <v>199000</v>
      </c>
      <c r="X23" s="138">
        <v>139956</v>
      </c>
      <c r="Y23" s="139">
        <f t="shared" si="1"/>
        <v>279000</v>
      </c>
      <c r="Z23" s="138">
        <v>100000</v>
      </c>
      <c r="AA23" s="138">
        <v>15000</v>
      </c>
      <c r="AB23" s="139">
        <f t="shared" si="8"/>
        <v>115000</v>
      </c>
      <c r="AC23" s="138">
        <f>Z23/1000*1000-20000</f>
        <v>80000</v>
      </c>
      <c r="AD23" s="139">
        <f t="shared" si="9"/>
        <v>195000</v>
      </c>
      <c r="AE23" s="138">
        <v>113023</v>
      </c>
      <c r="AF23" s="139">
        <f t="shared" si="2"/>
        <v>228000</v>
      </c>
      <c r="AG23" s="138">
        <v>70000</v>
      </c>
      <c r="AH23" s="138">
        <v>11000</v>
      </c>
      <c r="AI23" s="139">
        <f t="shared" si="10"/>
        <v>81000</v>
      </c>
      <c r="AJ23" s="138">
        <f>AG23/1000*1500</f>
        <v>105000</v>
      </c>
      <c r="AK23" s="139">
        <f t="shared" si="11"/>
        <v>186000</v>
      </c>
      <c r="AL23" s="138">
        <v>106565</v>
      </c>
      <c r="AM23" s="139">
        <f t="shared" si="3"/>
        <v>187600</v>
      </c>
      <c r="AN23" s="138">
        <v>65000</v>
      </c>
      <c r="AO23" s="138">
        <v>10000</v>
      </c>
      <c r="AP23" s="139">
        <f t="shared" si="12"/>
        <v>75000</v>
      </c>
      <c r="AQ23" s="138">
        <f>AN23/1000*1500</f>
        <v>97500</v>
      </c>
      <c r="AR23" s="139">
        <f t="shared" si="13"/>
        <v>172500</v>
      </c>
      <c r="AS23" s="138">
        <v>104699</v>
      </c>
      <c r="AT23" s="139">
        <f t="shared" si="4"/>
        <v>179700</v>
      </c>
      <c r="AU23" s="156"/>
    </row>
    <row r="24" spans="1:47" s="131" customFormat="1" ht="47.25" x14ac:dyDescent="0.25">
      <c r="A24" s="153" t="s">
        <v>1262</v>
      </c>
      <c r="B24" s="145" t="s">
        <v>1237</v>
      </c>
      <c r="C24" s="39" t="s">
        <v>1238</v>
      </c>
      <c r="D24" s="12">
        <v>95000</v>
      </c>
      <c r="E24" s="138">
        <v>95000</v>
      </c>
      <c r="F24" s="138">
        <v>19000</v>
      </c>
      <c r="G24" s="139">
        <f t="shared" si="5"/>
        <v>114000</v>
      </c>
      <c r="H24" s="138">
        <f>E24*0.5</f>
        <v>47500</v>
      </c>
      <c r="I24" s="139">
        <f t="shared" si="0"/>
        <v>161500</v>
      </c>
      <c r="J24" s="138">
        <v>150526</v>
      </c>
      <c r="K24" s="139">
        <f>J24+$G24</f>
        <v>264526</v>
      </c>
      <c r="L24" s="139">
        <v>95000</v>
      </c>
      <c r="M24" s="139">
        <v>19000</v>
      </c>
      <c r="N24" s="139">
        <v>114000</v>
      </c>
      <c r="O24" s="139">
        <v>47500</v>
      </c>
      <c r="P24" s="139">
        <v>161500</v>
      </c>
      <c r="Q24" s="139">
        <v>125960</v>
      </c>
      <c r="R24" s="139">
        <v>240000</v>
      </c>
      <c r="S24" s="138">
        <v>95000</v>
      </c>
      <c r="T24" s="138">
        <v>19000</v>
      </c>
      <c r="U24" s="139">
        <f t="shared" si="6"/>
        <v>114000</v>
      </c>
      <c r="V24" s="138">
        <f>S24*0.5</f>
        <v>47500</v>
      </c>
      <c r="W24" s="139">
        <f t="shared" si="7"/>
        <v>161500</v>
      </c>
      <c r="X24" s="138">
        <v>125960</v>
      </c>
      <c r="Y24" s="139">
        <f t="shared" si="1"/>
        <v>240000</v>
      </c>
      <c r="Z24" s="138">
        <v>75000</v>
      </c>
      <c r="AA24" s="138">
        <v>15000</v>
      </c>
      <c r="AB24" s="139">
        <f t="shared" si="8"/>
        <v>90000</v>
      </c>
      <c r="AC24" s="138">
        <f>Z24/1000*1000-15000</f>
        <v>60000</v>
      </c>
      <c r="AD24" s="139">
        <f t="shared" si="9"/>
        <v>150000</v>
      </c>
      <c r="AE24" s="138">
        <v>101720</v>
      </c>
      <c r="AF24" s="139">
        <f t="shared" si="2"/>
        <v>191700</v>
      </c>
      <c r="AG24" s="138">
        <v>65000</v>
      </c>
      <c r="AH24" s="138">
        <v>11000</v>
      </c>
      <c r="AI24" s="139">
        <f t="shared" si="10"/>
        <v>76000</v>
      </c>
      <c r="AJ24" s="138">
        <f>AG24/1000*1500-25000</f>
        <v>72500</v>
      </c>
      <c r="AK24" s="139">
        <f t="shared" si="11"/>
        <v>148500</v>
      </c>
      <c r="AL24" s="138">
        <v>95908</v>
      </c>
      <c r="AM24" s="139">
        <f t="shared" si="3"/>
        <v>171900</v>
      </c>
      <c r="AN24" s="138">
        <v>60000</v>
      </c>
      <c r="AO24" s="138">
        <v>10000</v>
      </c>
      <c r="AP24" s="139">
        <f t="shared" si="12"/>
        <v>70000</v>
      </c>
      <c r="AQ24" s="138">
        <f>AN24/1000*1500-15000</f>
        <v>75000</v>
      </c>
      <c r="AR24" s="139">
        <f t="shared" si="13"/>
        <v>145000</v>
      </c>
      <c r="AS24" s="138">
        <v>94230</v>
      </c>
      <c r="AT24" s="139">
        <f t="shared" si="4"/>
        <v>164200</v>
      </c>
      <c r="AU24" s="156"/>
    </row>
    <row r="25" spans="1:47" s="131" customFormat="1" ht="31.5" x14ac:dyDescent="0.25">
      <c r="A25" s="153" t="s">
        <v>1263</v>
      </c>
      <c r="B25" s="145" t="s">
        <v>1239</v>
      </c>
      <c r="C25" s="39" t="s">
        <v>1240</v>
      </c>
      <c r="D25" s="142">
        <v>75000</v>
      </c>
      <c r="E25" s="138">
        <v>75000</v>
      </c>
      <c r="F25" s="138">
        <v>19000</v>
      </c>
      <c r="G25" s="139">
        <f t="shared" si="5"/>
        <v>94000</v>
      </c>
      <c r="H25" s="138">
        <f>E25*0.5</f>
        <v>37500</v>
      </c>
      <c r="I25" s="139">
        <f t="shared" si="0"/>
        <v>131500</v>
      </c>
      <c r="J25" s="138">
        <v>133801</v>
      </c>
      <c r="K25" s="139">
        <f>J25+$G25</f>
        <v>227801</v>
      </c>
      <c r="L25" s="139">
        <v>75000</v>
      </c>
      <c r="M25" s="139">
        <v>19000</v>
      </c>
      <c r="N25" s="139">
        <v>94000</v>
      </c>
      <c r="O25" s="139">
        <v>37500</v>
      </c>
      <c r="P25" s="139">
        <v>131500</v>
      </c>
      <c r="Q25" s="139">
        <v>111965</v>
      </c>
      <c r="R25" s="139">
        <v>206000</v>
      </c>
      <c r="S25" s="138">
        <v>75000</v>
      </c>
      <c r="T25" s="138">
        <v>19000</v>
      </c>
      <c r="U25" s="139">
        <f t="shared" si="6"/>
        <v>94000</v>
      </c>
      <c r="V25" s="138">
        <f>S25*0.5</f>
        <v>37500</v>
      </c>
      <c r="W25" s="139">
        <f t="shared" si="7"/>
        <v>131500</v>
      </c>
      <c r="X25" s="138">
        <v>111965</v>
      </c>
      <c r="Y25" s="139">
        <f t="shared" si="1"/>
        <v>206000</v>
      </c>
      <c r="Z25" s="138">
        <v>65000</v>
      </c>
      <c r="AA25" s="138">
        <v>15000</v>
      </c>
      <c r="AB25" s="139">
        <f t="shared" si="8"/>
        <v>80000</v>
      </c>
      <c r="AC25" s="138">
        <f>Z25/1000*1000-15000</f>
        <v>50000</v>
      </c>
      <c r="AD25" s="139">
        <f t="shared" si="9"/>
        <v>130000</v>
      </c>
      <c r="AE25" s="138">
        <v>90418</v>
      </c>
      <c r="AF25" s="139">
        <f t="shared" si="2"/>
        <v>170400</v>
      </c>
      <c r="AG25" s="138">
        <v>60000</v>
      </c>
      <c r="AH25" s="138">
        <v>11000</v>
      </c>
      <c r="AI25" s="139">
        <f t="shared" si="10"/>
        <v>71000</v>
      </c>
      <c r="AJ25" s="138">
        <f>AG25/1000*1500-33000</f>
        <v>57000</v>
      </c>
      <c r="AK25" s="139">
        <f t="shared" si="11"/>
        <v>128000</v>
      </c>
      <c r="AL25" s="138">
        <v>85252</v>
      </c>
      <c r="AM25" s="139">
        <f t="shared" si="3"/>
        <v>156300</v>
      </c>
      <c r="AN25" s="138">
        <v>55000</v>
      </c>
      <c r="AO25" s="138">
        <v>10000</v>
      </c>
      <c r="AP25" s="139">
        <f t="shared" si="12"/>
        <v>65000</v>
      </c>
      <c r="AQ25" s="138">
        <f>AN25/1000*1500-22000</f>
        <v>60500</v>
      </c>
      <c r="AR25" s="139">
        <f t="shared" si="13"/>
        <v>125500</v>
      </c>
      <c r="AS25" s="138">
        <v>83760</v>
      </c>
      <c r="AT25" s="139">
        <f t="shared" si="4"/>
        <v>148800</v>
      </c>
      <c r="AU25" s="156"/>
    </row>
    <row r="26" spans="1:47" s="131" customFormat="1" ht="47.25" x14ac:dyDescent="0.2">
      <c r="A26" s="55">
        <v>7</v>
      </c>
      <c r="B26" s="141" t="s">
        <v>1241</v>
      </c>
      <c r="C26" s="39" t="s">
        <v>1242</v>
      </c>
      <c r="D26" s="12"/>
      <c r="E26" s="138"/>
      <c r="F26" s="138"/>
      <c r="G26" s="139"/>
      <c r="H26" s="138"/>
      <c r="I26" s="139"/>
      <c r="J26" s="138"/>
      <c r="K26" s="139"/>
      <c r="L26" s="139"/>
      <c r="M26" s="139"/>
      <c r="N26" s="139"/>
      <c r="O26" s="139"/>
      <c r="P26" s="139"/>
      <c r="Q26" s="139"/>
      <c r="R26" s="139"/>
      <c r="S26" s="138"/>
      <c r="T26" s="138"/>
      <c r="U26" s="139"/>
      <c r="V26" s="138"/>
      <c r="W26" s="139"/>
      <c r="X26" s="138"/>
      <c r="Y26" s="139"/>
      <c r="Z26" s="138"/>
      <c r="AA26" s="138"/>
      <c r="AB26" s="138"/>
      <c r="AC26" s="138"/>
      <c r="AD26" s="139"/>
      <c r="AE26" s="138"/>
      <c r="AF26" s="139"/>
      <c r="AG26" s="138"/>
      <c r="AH26" s="138"/>
      <c r="AI26" s="138"/>
      <c r="AJ26" s="138"/>
      <c r="AK26" s="139"/>
      <c r="AL26" s="138"/>
      <c r="AM26" s="139"/>
      <c r="AN26" s="138"/>
      <c r="AO26" s="138"/>
      <c r="AP26" s="138"/>
      <c r="AQ26" s="138"/>
      <c r="AR26" s="139"/>
      <c r="AS26" s="138"/>
      <c r="AT26" s="139"/>
      <c r="AU26" s="40" t="s">
        <v>1318</v>
      </c>
    </row>
    <row r="27" spans="1:47" s="131" customFormat="1" ht="33.75" customHeight="1" x14ac:dyDescent="0.2">
      <c r="A27" s="157">
        <v>8</v>
      </c>
      <c r="B27" s="158"/>
      <c r="C27" s="159" t="s">
        <v>2044</v>
      </c>
      <c r="D27" s="160"/>
      <c r="E27" s="148"/>
      <c r="F27" s="148"/>
      <c r="G27" s="161"/>
      <c r="H27" s="148"/>
      <c r="I27" s="161"/>
      <c r="J27" s="148"/>
      <c r="K27" s="161"/>
      <c r="L27" s="161"/>
      <c r="M27" s="161"/>
      <c r="N27" s="161"/>
      <c r="O27" s="161"/>
      <c r="P27" s="161"/>
      <c r="Q27" s="161"/>
      <c r="R27" s="161"/>
      <c r="S27" s="148"/>
      <c r="T27" s="148"/>
      <c r="U27" s="161"/>
      <c r="V27" s="148"/>
      <c r="W27" s="161"/>
      <c r="X27" s="148"/>
      <c r="Y27" s="161"/>
      <c r="Z27" s="148"/>
      <c r="AA27" s="148"/>
      <c r="AB27" s="148"/>
      <c r="AC27" s="148"/>
      <c r="AD27" s="161"/>
      <c r="AE27" s="148"/>
      <c r="AF27" s="161"/>
      <c r="AG27" s="148"/>
      <c r="AH27" s="148"/>
      <c r="AI27" s="148"/>
      <c r="AJ27" s="148"/>
      <c r="AK27" s="161"/>
      <c r="AL27" s="148"/>
      <c r="AM27" s="161"/>
      <c r="AN27" s="138">
        <v>30000</v>
      </c>
      <c r="AO27" s="138">
        <v>10000</v>
      </c>
      <c r="AP27" s="139">
        <f t="shared" si="12"/>
        <v>40000</v>
      </c>
      <c r="AQ27" s="138">
        <f>AN27/1000*1500</f>
        <v>45000</v>
      </c>
      <c r="AR27" s="139">
        <f t="shared" si="13"/>
        <v>85000</v>
      </c>
      <c r="AS27" s="148">
        <v>45000</v>
      </c>
      <c r="AT27" s="139">
        <f t="shared" ref="AT27:AT28" si="14">AS27+$AP27</f>
        <v>85000</v>
      </c>
      <c r="AU27" s="162"/>
    </row>
    <row r="28" spans="1:47" s="131" customFormat="1" ht="25.5" customHeight="1" x14ac:dyDescent="0.2">
      <c r="A28" s="157">
        <v>9</v>
      </c>
      <c r="B28" s="158"/>
      <c r="C28" s="159" t="s">
        <v>487</v>
      </c>
      <c r="D28" s="160"/>
      <c r="E28" s="148"/>
      <c r="F28" s="148"/>
      <c r="G28" s="161"/>
      <c r="H28" s="148"/>
      <c r="I28" s="161"/>
      <c r="J28" s="148"/>
      <c r="K28" s="161"/>
      <c r="L28" s="161"/>
      <c r="M28" s="161"/>
      <c r="N28" s="161"/>
      <c r="O28" s="161"/>
      <c r="P28" s="161"/>
      <c r="Q28" s="161"/>
      <c r="R28" s="161"/>
      <c r="S28" s="148"/>
      <c r="T28" s="148"/>
      <c r="U28" s="161"/>
      <c r="V28" s="148"/>
      <c r="W28" s="161"/>
      <c r="X28" s="148"/>
      <c r="Y28" s="161"/>
      <c r="Z28" s="148"/>
      <c r="AA28" s="148"/>
      <c r="AB28" s="148"/>
      <c r="AC28" s="148"/>
      <c r="AD28" s="161"/>
      <c r="AE28" s="148"/>
      <c r="AF28" s="161"/>
      <c r="AG28" s="148"/>
      <c r="AH28" s="148"/>
      <c r="AI28" s="148"/>
      <c r="AJ28" s="148"/>
      <c r="AK28" s="161"/>
      <c r="AL28" s="148"/>
      <c r="AM28" s="161"/>
      <c r="AN28" s="148">
        <v>30000</v>
      </c>
      <c r="AO28" s="148"/>
      <c r="AP28" s="139">
        <f t="shared" si="12"/>
        <v>30000</v>
      </c>
      <c r="AQ28" s="148"/>
      <c r="AR28" s="139">
        <f t="shared" si="13"/>
        <v>30000</v>
      </c>
      <c r="AS28" s="148"/>
      <c r="AT28" s="139">
        <f t="shared" si="14"/>
        <v>30000</v>
      </c>
      <c r="AU28" s="162"/>
    </row>
    <row r="29" spans="1:47" s="131" customFormat="1" ht="18.75" x14ac:dyDescent="0.3">
      <c r="A29" s="163"/>
      <c r="B29" s="163"/>
      <c r="C29" s="164"/>
      <c r="D29" s="165"/>
      <c r="E29" s="166"/>
      <c r="F29" s="166"/>
      <c r="G29" s="167"/>
      <c r="H29" s="166"/>
      <c r="I29" s="166"/>
      <c r="J29" s="166"/>
      <c r="K29" s="166"/>
      <c r="L29" s="166"/>
      <c r="M29" s="166"/>
      <c r="N29" s="166"/>
      <c r="O29" s="166"/>
      <c r="P29" s="166"/>
      <c r="Q29" s="166"/>
      <c r="R29" s="166"/>
      <c r="S29" s="166"/>
      <c r="T29" s="166"/>
      <c r="U29" s="167"/>
      <c r="V29" s="166"/>
      <c r="W29" s="166"/>
      <c r="X29" s="166"/>
      <c r="Y29" s="166"/>
      <c r="Z29" s="166"/>
      <c r="AA29" s="166"/>
      <c r="AB29" s="166"/>
      <c r="AC29" s="166"/>
      <c r="AD29" s="166"/>
      <c r="AE29" s="166"/>
      <c r="AF29" s="166"/>
      <c r="AG29" s="166"/>
      <c r="AH29" s="166"/>
      <c r="AI29" s="166"/>
      <c r="AJ29" s="166"/>
      <c r="AK29" s="167"/>
      <c r="AL29" s="166"/>
      <c r="AM29" s="166"/>
      <c r="AN29" s="166"/>
      <c r="AO29" s="166"/>
      <c r="AP29" s="166"/>
      <c r="AQ29" s="166"/>
      <c r="AR29" s="167"/>
      <c r="AS29" s="166"/>
      <c r="AT29" s="166"/>
      <c r="AU29" s="168"/>
    </row>
    <row r="30" spans="1:47" ht="25.5" customHeight="1" x14ac:dyDescent="0.25">
      <c r="A30" s="120" t="s">
        <v>1243</v>
      </c>
      <c r="C30" s="169"/>
      <c r="D30" s="169"/>
      <c r="E30" s="170">
        <f>SUM(E15:E27)</f>
        <v>1120000</v>
      </c>
      <c r="F30" s="171"/>
      <c r="G30" s="171"/>
      <c r="H30" s="170">
        <f>SUM(H15:H27)</f>
        <v>560000</v>
      </c>
      <c r="I30" s="171">
        <f>H30/E30*1000</f>
        <v>500</v>
      </c>
      <c r="J30" s="170">
        <f>SUM(J15:J27)</f>
        <v>1488534</v>
      </c>
      <c r="K30" s="171" t="e">
        <f>J30/G30*1000</f>
        <v>#DIV/0!</v>
      </c>
      <c r="L30" s="171"/>
      <c r="M30" s="171"/>
      <c r="N30" s="171"/>
      <c r="O30" s="171"/>
      <c r="P30" s="171"/>
      <c r="Q30" s="171"/>
      <c r="R30" s="171"/>
      <c r="S30" s="172">
        <f>SUM(S15:S27)</f>
        <v>1120000</v>
      </c>
      <c r="T30" s="173"/>
      <c r="U30" s="174"/>
      <c r="V30" s="175">
        <f>SUM(V15:V27)</f>
        <v>560000</v>
      </c>
      <c r="W30" s="174">
        <f>V30/S30*1000</f>
        <v>500</v>
      </c>
      <c r="X30" s="172">
        <f>SUM(X15:X27)</f>
        <v>1357571</v>
      </c>
      <c r="Y30" s="173" t="e">
        <f>X30/U30*1000</f>
        <v>#DIV/0!</v>
      </c>
      <c r="Z30" s="175">
        <f>SUM(Z15:Z27)</f>
        <v>970000</v>
      </c>
      <c r="AA30" s="174"/>
      <c r="AB30" s="174"/>
      <c r="AC30" s="175">
        <f>SUM(AC15:AC27)</f>
        <v>677500</v>
      </c>
      <c r="AD30" s="175">
        <f>AC30/Z30*1000</f>
        <v>698.45360824742261</v>
      </c>
      <c r="AE30" s="172">
        <f>SUM(AE15:AE27)</f>
        <v>1096319</v>
      </c>
      <c r="AF30" s="173" t="e">
        <f>AE30/AB30*1000</f>
        <v>#DIV/0!</v>
      </c>
      <c r="AG30" s="175">
        <f>SUM(AG15:AG27)</f>
        <v>410000</v>
      </c>
      <c r="AH30" s="174"/>
      <c r="AI30" s="174"/>
      <c r="AJ30" s="175">
        <f>SUM(AJ15:AJ27)</f>
        <v>497000</v>
      </c>
      <c r="AK30" s="175">
        <f>AJ30/AG30*1000</f>
        <v>1212.1951219512196</v>
      </c>
      <c r="AL30" s="172">
        <f>SUM(AL15:AL27)</f>
        <v>703327</v>
      </c>
      <c r="AM30" s="173" t="e">
        <f>AL30/AI30*1000</f>
        <v>#DIV/0!</v>
      </c>
      <c r="AN30" s="175">
        <f>SUM(AN15:AN25)</f>
        <v>380000</v>
      </c>
      <c r="AO30" s="174"/>
      <c r="AP30" s="174"/>
      <c r="AQ30" s="175">
        <f>SUM(AQ15:AQ25)</f>
        <v>503000</v>
      </c>
      <c r="AR30" s="175">
        <f>AQ30/AN30*1000</f>
        <v>1323.6842105263158</v>
      </c>
      <c r="AS30" s="172">
        <f>SUM(AS15:AS27)</f>
        <v>736018</v>
      </c>
      <c r="AT30" s="173" t="e">
        <f>AS30/AP30*1000</f>
        <v>#DIV/0!</v>
      </c>
      <c r="AU30" s="169"/>
    </row>
    <row r="31" spans="1:47" ht="54" customHeight="1" x14ac:dyDescent="0.25">
      <c r="A31" s="169"/>
      <c r="C31" s="347" t="s">
        <v>2796</v>
      </c>
      <c r="D31" s="347"/>
      <c r="E31" s="347"/>
      <c r="F31" s="347"/>
      <c r="G31" s="347"/>
      <c r="H31" s="347"/>
      <c r="I31" s="347"/>
      <c r="J31" s="347"/>
      <c r="K31" s="347"/>
      <c r="L31" s="347"/>
      <c r="M31" s="347"/>
      <c r="N31" s="347"/>
      <c r="O31" s="347"/>
      <c r="P31" s="347"/>
      <c r="Q31" s="347"/>
      <c r="R31" s="347"/>
      <c r="S31" s="347"/>
      <c r="T31" s="347"/>
      <c r="U31" s="347"/>
      <c r="V31" s="347"/>
      <c r="W31" s="347"/>
      <c r="X31" s="347"/>
      <c r="Y31" s="347"/>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row>
    <row r="32" spans="1:47" ht="27.75" customHeight="1" x14ac:dyDescent="0.25">
      <c r="A32" s="176"/>
      <c r="B32" s="176"/>
      <c r="C32" s="340"/>
      <c r="D32" s="341"/>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1"/>
      <c r="AM32" s="341"/>
      <c r="AN32" s="341"/>
      <c r="AO32" s="341"/>
      <c r="AP32" s="341"/>
      <c r="AQ32" s="341"/>
      <c r="AR32" s="341"/>
      <c r="AS32" s="341"/>
      <c r="AT32" s="341"/>
      <c r="AU32" s="341"/>
    </row>
    <row r="33" spans="1:47" ht="15.75" x14ac:dyDescent="0.25">
      <c r="A33" s="177"/>
      <c r="B33" s="177"/>
      <c r="C33" s="340"/>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c r="AK33" s="341"/>
      <c r="AL33" s="341"/>
      <c r="AM33" s="341"/>
      <c r="AN33" s="341"/>
      <c r="AO33" s="341"/>
      <c r="AP33" s="341"/>
      <c r="AQ33" s="341"/>
      <c r="AR33" s="341"/>
      <c r="AS33" s="341"/>
      <c r="AT33" s="341"/>
      <c r="AU33" s="341"/>
    </row>
    <row r="34" spans="1:47" ht="18" hidden="1" customHeight="1" x14ac:dyDescent="0.25">
      <c r="A34" s="169" t="s">
        <v>1316</v>
      </c>
      <c r="C34" s="178"/>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row>
    <row r="35" spans="1:47" ht="17.25" hidden="1" customHeight="1" x14ac:dyDescent="0.25">
      <c r="C35" s="340" t="s">
        <v>825</v>
      </c>
      <c r="D35" s="341"/>
      <c r="E35" s="341"/>
      <c r="F35" s="341"/>
      <c r="G35" s="341"/>
      <c r="H35" s="341"/>
      <c r="I35" s="341"/>
      <c r="J35" s="34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c r="AJ35" s="341"/>
      <c r="AK35" s="341"/>
      <c r="AL35" s="341"/>
      <c r="AM35" s="341"/>
      <c r="AN35" s="341"/>
      <c r="AO35" s="341"/>
      <c r="AP35" s="341"/>
      <c r="AQ35" s="341"/>
      <c r="AR35" s="341"/>
      <c r="AS35" s="341"/>
      <c r="AT35" s="341"/>
      <c r="AU35" s="341"/>
    </row>
    <row r="36" spans="1:47" ht="15.75" hidden="1" x14ac:dyDescent="0.25">
      <c r="C36" s="340" t="s">
        <v>1317</v>
      </c>
      <c r="D36" s="341"/>
      <c r="E36" s="341"/>
      <c r="F36" s="341"/>
      <c r="G36" s="341"/>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row>
    <row r="37" spans="1:47" ht="15.75" x14ac:dyDescent="0.25">
      <c r="C37" s="169"/>
      <c r="D37" s="169"/>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69"/>
      <c r="AH37" s="169"/>
      <c r="AI37" s="169"/>
      <c r="AJ37" s="169"/>
      <c r="AK37" s="169"/>
      <c r="AL37" s="120"/>
      <c r="AM37" s="120"/>
      <c r="AN37" s="169"/>
      <c r="AO37" s="169"/>
      <c r="AP37" s="169"/>
      <c r="AQ37" s="169"/>
      <c r="AR37" s="169"/>
      <c r="AS37" s="120"/>
      <c r="AT37" s="120"/>
      <c r="AU37" s="169"/>
    </row>
    <row r="38" spans="1:47" ht="15.75" x14ac:dyDescent="0.25">
      <c r="C38" s="169"/>
      <c r="D38" s="169"/>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69"/>
      <c r="AH38" s="169"/>
      <c r="AI38" s="169"/>
      <c r="AJ38" s="169"/>
      <c r="AK38" s="169"/>
      <c r="AL38" s="120"/>
      <c r="AM38" s="120"/>
      <c r="AN38" s="169"/>
      <c r="AO38" s="169"/>
      <c r="AP38" s="169"/>
      <c r="AQ38" s="169"/>
      <c r="AR38" s="169"/>
      <c r="AS38" s="120"/>
      <c r="AT38" s="120"/>
      <c r="AU38" s="169"/>
    </row>
    <row r="39" spans="1:47" ht="15.75" x14ac:dyDescent="0.25">
      <c r="C39" s="169"/>
      <c r="D39" s="169"/>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69"/>
      <c r="AH39" s="169"/>
      <c r="AI39" s="169"/>
      <c r="AJ39" s="169"/>
      <c r="AK39" s="169"/>
      <c r="AL39" s="120"/>
      <c r="AM39" s="120"/>
      <c r="AN39" s="169"/>
      <c r="AO39" s="169"/>
      <c r="AP39" s="169"/>
      <c r="AQ39" s="169"/>
      <c r="AR39" s="169"/>
      <c r="AS39" s="120"/>
      <c r="AT39" s="120"/>
      <c r="AU39" s="169"/>
    </row>
    <row r="40" spans="1:47" ht="15.75" x14ac:dyDescent="0.25">
      <c r="C40" s="169"/>
      <c r="D40" s="169"/>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69"/>
      <c r="AH40" s="169"/>
      <c r="AI40" s="169"/>
      <c r="AJ40" s="169"/>
      <c r="AK40" s="169"/>
      <c r="AL40" s="120"/>
      <c r="AM40" s="120"/>
      <c r="AN40" s="169"/>
      <c r="AO40" s="169"/>
      <c r="AP40" s="169"/>
      <c r="AQ40" s="169"/>
      <c r="AR40" s="169"/>
      <c r="AS40" s="120"/>
      <c r="AT40" s="120"/>
      <c r="AU40" s="169"/>
    </row>
    <row r="41" spans="1:47" ht="15.75" x14ac:dyDescent="0.25">
      <c r="C41" s="169"/>
      <c r="D41" s="169"/>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69"/>
      <c r="AH41" s="169"/>
      <c r="AI41" s="169"/>
      <c r="AJ41" s="169"/>
      <c r="AK41" s="169"/>
      <c r="AL41" s="120"/>
      <c r="AM41" s="120"/>
      <c r="AN41" s="169"/>
      <c r="AO41" s="169"/>
      <c r="AP41" s="169"/>
      <c r="AQ41" s="169"/>
      <c r="AR41" s="169"/>
      <c r="AS41" s="120"/>
      <c r="AT41" s="120"/>
      <c r="AU41" s="169"/>
    </row>
    <row r="42" spans="1:47" ht="15.75" x14ac:dyDescent="0.25">
      <c r="C42" s="169"/>
      <c r="D42" s="169"/>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69"/>
      <c r="AH42" s="169"/>
      <c r="AI42" s="169"/>
      <c r="AJ42" s="169"/>
      <c r="AK42" s="169"/>
      <c r="AL42" s="120"/>
      <c r="AM42" s="120"/>
      <c r="AN42" s="169"/>
      <c r="AO42" s="169"/>
      <c r="AP42" s="169"/>
      <c r="AQ42" s="169"/>
      <c r="AR42" s="169"/>
      <c r="AS42" s="120"/>
      <c r="AT42" s="120"/>
      <c r="AU42" s="169"/>
    </row>
    <row r="43" spans="1:47" ht="15.75" x14ac:dyDescent="0.25">
      <c r="C43" s="169"/>
      <c r="D43" s="169"/>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69"/>
      <c r="AH43" s="169"/>
      <c r="AI43" s="169"/>
      <c r="AJ43" s="169"/>
      <c r="AK43" s="169"/>
      <c r="AL43" s="120"/>
      <c r="AM43" s="120"/>
      <c r="AN43" s="169"/>
      <c r="AO43" s="169"/>
      <c r="AP43" s="169"/>
      <c r="AQ43" s="169"/>
      <c r="AR43" s="169"/>
      <c r="AS43" s="120"/>
      <c r="AT43" s="120"/>
      <c r="AU43" s="169"/>
    </row>
    <row r="44" spans="1:47" ht="15.75" x14ac:dyDescent="0.25">
      <c r="C44" s="169"/>
      <c r="D44" s="169"/>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69"/>
      <c r="AH44" s="169"/>
      <c r="AI44" s="169"/>
      <c r="AJ44" s="169"/>
      <c r="AK44" s="169"/>
      <c r="AL44" s="120"/>
      <c r="AM44" s="120"/>
      <c r="AN44" s="169"/>
      <c r="AO44" s="169"/>
      <c r="AP44" s="169"/>
      <c r="AQ44" s="169"/>
      <c r="AR44" s="169"/>
      <c r="AS44" s="120"/>
      <c r="AT44" s="120"/>
      <c r="AU44" s="169"/>
    </row>
    <row r="45" spans="1:47" ht="15.75" x14ac:dyDescent="0.25">
      <c r="C45" s="169"/>
      <c r="D45" s="169"/>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69"/>
      <c r="AH45" s="169"/>
      <c r="AI45" s="169"/>
      <c r="AJ45" s="169"/>
      <c r="AK45" s="169"/>
      <c r="AL45" s="120"/>
      <c r="AM45" s="120"/>
      <c r="AN45" s="169"/>
      <c r="AO45" s="169"/>
      <c r="AP45" s="169"/>
      <c r="AQ45" s="169"/>
      <c r="AR45" s="169"/>
      <c r="AS45" s="120"/>
      <c r="AT45" s="120"/>
      <c r="AU45" s="169"/>
    </row>
    <row r="46" spans="1:47" ht="15.75" x14ac:dyDescent="0.25">
      <c r="C46" s="169"/>
      <c r="D46" s="169"/>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69"/>
      <c r="AH46" s="169"/>
      <c r="AI46" s="169"/>
      <c r="AJ46" s="169"/>
      <c r="AK46" s="169"/>
      <c r="AL46" s="120"/>
      <c r="AM46" s="120"/>
      <c r="AN46" s="169"/>
      <c r="AO46" s="169"/>
      <c r="AP46" s="169"/>
      <c r="AQ46" s="169"/>
      <c r="AR46" s="169"/>
      <c r="AS46" s="120"/>
      <c r="AT46" s="120"/>
      <c r="AU46" s="169"/>
    </row>
    <row r="47" spans="1:47" ht="15.75" x14ac:dyDescent="0.25">
      <c r="C47" s="169"/>
      <c r="D47" s="169"/>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69"/>
      <c r="AH47" s="169"/>
      <c r="AI47" s="169"/>
      <c r="AJ47" s="169"/>
      <c r="AK47" s="169"/>
      <c r="AL47" s="120"/>
      <c r="AM47" s="120"/>
      <c r="AN47" s="169"/>
      <c r="AO47" s="169"/>
      <c r="AP47" s="169"/>
      <c r="AQ47" s="169"/>
      <c r="AR47" s="169"/>
      <c r="AS47" s="120"/>
      <c r="AT47" s="120"/>
      <c r="AU47" s="169"/>
    </row>
    <row r="48" spans="1:47" ht="15.75" x14ac:dyDescent="0.25">
      <c r="C48" s="169"/>
      <c r="D48" s="169"/>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69"/>
      <c r="AH48" s="169"/>
      <c r="AI48" s="169"/>
      <c r="AJ48" s="169"/>
      <c r="AK48" s="169"/>
      <c r="AL48" s="120"/>
      <c r="AM48" s="120"/>
      <c r="AN48" s="169"/>
      <c r="AO48" s="169"/>
      <c r="AP48" s="169"/>
      <c r="AQ48" s="169"/>
      <c r="AR48" s="169"/>
      <c r="AS48" s="120"/>
      <c r="AT48" s="120"/>
      <c r="AU48" s="169"/>
    </row>
    <row r="49" spans="3:47" ht="15.75" x14ac:dyDescent="0.25">
      <c r="C49" s="169"/>
      <c r="D49" s="169"/>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69"/>
      <c r="AH49" s="169"/>
      <c r="AI49" s="169"/>
      <c r="AJ49" s="169"/>
      <c r="AK49" s="169"/>
      <c r="AL49" s="120"/>
      <c r="AM49" s="120"/>
      <c r="AN49" s="169"/>
      <c r="AO49" s="169"/>
      <c r="AP49" s="169"/>
      <c r="AQ49" s="169"/>
      <c r="AR49" s="169"/>
      <c r="AS49" s="120"/>
      <c r="AT49" s="120"/>
      <c r="AU49" s="169"/>
    </row>
    <row r="50" spans="3:47" ht="15.75" x14ac:dyDescent="0.25">
      <c r="C50" s="169"/>
      <c r="D50" s="169"/>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69"/>
      <c r="AH50" s="169"/>
      <c r="AI50" s="169"/>
      <c r="AJ50" s="169"/>
      <c r="AK50" s="169"/>
      <c r="AL50" s="120"/>
      <c r="AM50" s="120"/>
      <c r="AN50" s="169"/>
      <c r="AO50" s="169"/>
      <c r="AP50" s="169"/>
      <c r="AQ50" s="169"/>
      <c r="AR50" s="169"/>
      <c r="AS50" s="120"/>
      <c r="AT50" s="120"/>
      <c r="AU50" s="169"/>
    </row>
    <row r="51" spans="3:47" ht="15.75" x14ac:dyDescent="0.25">
      <c r="C51" s="169"/>
      <c r="D51" s="169"/>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69"/>
      <c r="AH51" s="169"/>
      <c r="AI51" s="169"/>
      <c r="AJ51" s="169"/>
      <c r="AK51" s="169"/>
      <c r="AL51" s="120"/>
      <c r="AM51" s="120"/>
      <c r="AN51" s="169"/>
      <c r="AO51" s="169"/>
      <c r="AP51" s="169"/>
      <c r="AQ51" s="169"/>
      <c r="AR51" s="169"/>
      <c r="AS51" s="120"/>
      <c r="AT51" s="120"/>
      <c r="AU51" s="169"/>
    </row>
    <row r="52" spans="3:47" ht="15.75" x14ac:dyDescent="0.25">
      <c r="C52" s="169"/>
      <c r="D52" s="169"/>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69"/>
      <c r="AH52" s="169"/>
      <c r="AI52" s="169"/>
      <c r="AJ52" s="169"/>
      <c r="AK52" s="169"/>
      <c r="AL52" s="120"/>
      <c r="AM52" s="120"/>
      <c r="AN52" s="169"/>
      <c r="AO52" s="169"/>
      <c r="AP52" s="169"/>
      <c r="AQ52" s="169"/>
      <c r="AR52" s="169"/>
      <c r="AS52" s="120"/>
      <c r="AT52" s="120"/>
      <c r="AU52" s="169"/>
    </row>
    <row r="53" spans="3:47" ht="15.75" x14ac:dyDescent="0.25">
      <c r="C53" s="169"/>
      <c r="D53" s="169"/>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69"/>
      <c r="AH53" s="169"/>
      <c r="AI53" s="169"/>
      <c r="AJ53" s="169"/>
      <c r="AK53" s="169"/>
      <c r="AL53" s="120"/>
      <c r="AM53" s="120"/>
      <c r="AN53" s="169"/>
      <c r="AO53" s="169"/>
      <c r="AP53" s="169"/>
      <c r="AQ53" s="169"/>
      <c r="AR53" s="169"/>
      <c r="AS53" s="120"/>
      <c r="AT53" s="120"/>
      <c r="AU53" s="169"/>
    </row>
    <row r="54" spans="3:47" ht="15.75" x14ac:dyDescent="0.25">
      <c r="C54" s="169"/>
      <c r="D54" s="169"/>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69"/>
      <c r="AH54" s="169"/>
      <c r="AI54" s="169"/>
      <c r="AJ54" s="169"/>
      <c r="AK54" s="169"/>
      <c r="AL54" s="120"/>
      <c r="AM54" s="120"/>
      <c r="AN54" s="169"/>
      <c r="AO54" s="169"/>
      <c r="AP54" s="169"/>
      <c r="AQ54" s="169"/>
      <c r="AR54" s="169"/>
      <c r="AS54" s="120"/>
      <c r="AT54" s="120"/>
      <c r="AU54" s="169"/>
    </row>
    <row r="55" spans="3:47" ht="15.75" x14ac:dyDescent="0.25">
      <c r="C55" s="169"/>
      <c r="D55" s="169"/>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69"/>
      <c r="AH55" s="169"/>
      <c r="AI55" s="169"/>
      <c r="AJ55" s="169"/>
      <c r="AK55" s="169"/>
      <c r="AL55" s="120"/>
      <c r="AM55" s="120"/>
      <c r="AN55" s="169"/>
      <c r="AO55" s="169"/>
      <c r="AP55" s="169"/>
      <c r="AQ55" s="169"/>
      <c r="AR55" s="169"/>
      <c r="AS55" s="120"/>
      <c r="AT55" s="120"/>
      <c r="AU55" s="169"/>
    </row>
    <row r="56" spans="3:47" ht="15.75" x14ac:dyDescent="0.25">
      <c r="C56" s="169"/>
      <c r="D56" s="169"/>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69"/>
      <c r="AH56" s="169"/>
      <c r="AI56" s="169"/>
      <c r="AJ56" s="169"/>
      <c r="AK56" s="169"/>
      <c r="AL56" s="120"/>
      <c r="AM56" s="120"/>
      <c r="AN56" s="169"/>
      <c r="AO56" s="169"/>
      <c r="AP56" s="169"/>
      <c r="AQ56" s="169"/>
      <c r="AR56" s="169"/>
      <c r="AS56" s="120"/>
      <c r="AT56" s="120"/>
      <c r="AU56" s="169"/>
    </row>
    <row r="57" spans="3:47" ht="15.75" x14ac:dyDescent="0.25">
      <c r="C57" s="169"/>
      <c r="D57" s="169"/>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69"/>
      <c r="AH57" s="169"/>
      <c r="AI57" s="169"/>
      <c r="AJ57" s="169"/>
      <c r="AK57" s="169"/>
      <c r="AL57" s="120"/>
      <c r="AM57" s="120"/>
      <c r="AN57" s="169"/>
      <c r="AO57" s="169"/>
      <c r="AP57" s="169"/>
      <c r="AQ57" s="169"/>
      <c r="AR57" s="169"/>
      <c r="AS57" s="120"/>
      <c r="AT57" s="120"/>
      <c r="AU57" s="169"/>
    </row>
    <row r="58" spans="3:47" ht="15.75" x14ac:dyDescent="0.25">
      <c r="C58" s="169"/>
      <c r="D58" s="169"/>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69"/>
      <c r="AH58" s="169"/>
      <c r="AI58" s="169"/>
      <c r="AJ58" s="169"/>
      <c r="AK58" s="169"/>
      <c r="AL58" s="120"/>
      <c r="AM58" s="120"/>
      <c r="AN58" s="169"/>
      <c r="AO58" s="169"/>
      <c r="AP58" s="169"/>
      <c r="AQ58" s="169"/>
      <c r="AR58" s="169"/>
      <c r="AS58" s="120"/>
      <c r="AT58" s="120"/>
      <c r="AU58" s="169"/>
    </row>
    <row r="59" spans="3:47" ht="15.75" x14ac:dyDescent="0.25">
      <c r="C59" s="169"/>
      <c r="D59" s="169"/>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69"/>
      <c r="AH59" s="169"/>
      <c r="AI59" s="169"/>
      <c r="AJ59" s="169"/>
      <c r="AK59" s="169"/>
      <c r="AL59" s="120"/>
      <c r="AM59" s="120"/>
      <c r="AN59" s="169"/>
      <c r="AO59" s="169"/>
      <c r="AP59" s="169"/>
      <c r="AQ59" s="169"/>
      <c r="AR59" s="169"/>
      <c r="AS59" s="120"/>
      <c r="AT59" s="120"/>
      <c r="AU59" s="169"/>
    </row>
    <row r="60" spans="3:47" ht="15.75" x14ac:dyDescent="0.25">
      <c r="C60" s="169"/>
      <c r="D60" s="169"/>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69"/>
      <c r="AH60" s="169"/>
      <c r="AI60" s="169"/>
      <c r="AJ60" s="169"/>
      <c r="AK60" s="169"/>
      <c r="AL60" s="120"/>
      <c r="AM60" s="120"/>
      <c r="AN60" s="169"/>
      <c r="AO60" s="169"/>
      <c r="AP60" s="169"/>
      <c r="AQ60" s="169"/>
      <c r="AR60" s="169"/>
      <c r="AS60" s="120"/>
      <c r="AT60" s="120"/>
      <c r="AU60" s="169"/>
    </row>
    <row r="61" spans="3:47" ht="15.75" x14ac:dyDescent="0.25">
      <c r="C61" s="169"/>
      <c r="D61" s="169"/>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69"/>
      <c r="AH61" s="169"/>
      <c r="AI61" s="169"/>
      <c r="AJ61" s="169"/>
      <c r="AK61" s="169"/>
      <c r="AL61" s="120"/>
      <c r="AM61" s="120"/>
      <c r="AN61" s="169"/>
      <c r="AO61" s="169"/>
      <c r="AP61" s="169"/>
      <c r="AQ61" s="169"/>
      <c r="AR61" s="169"/>
      <c r="AS61" s="120"/>
      <c r="AT61" s="120"/>
      <c r="AU61" s="169"/>
    </row>
    <row r="62" spans="3:47" ht="15.75" x14ac:dyDescent="0.25">
      <c r="C62" s="169"/>
      <c r="D62" s="169"/>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69"/>
      <c r="AH62" s="169"/>
      <c r="AI62" s="169"/>
      <c r="AJ62" s="169"/>
      <c r="AK62" s="169"/>
      <c r="AL62" s="120"/>
      <c r="AM62" s="120"/>
      <c r="AN62" s="169"/>
      <c r="AO62" s="169"/>
      <c r="AP62" s="169"/>
      <c r="AQ62" s="169"/>
      <c r="AR62" s="169"/>
      <c r="AS62" s="120"/>
      <c r="AT62" s="120"/>
      <c r="AU62" s="169"/>
    </row>
    <row r="63" spans="3:47" ht="15.75" x14ac:dyDescent="0.25">
      <c r="C63" s="169"/>
      <c r="D63" s="169"/>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69"/>
      <c r="AH63" s="169"/>
      <c r="AI63" s="169"/>
      <c r="AJ63" s="169"/>
      <c r="AK63" s="169"/>
      <c r="AL63" s="120"/>
      <c r="AM63" s="120"/>
      <c r="AN63" s="169"/>
      <c r="AO63" s="169"/>
      <c r="AP63" s="169"/>
      <c r="AQ63" s="169"/>
      <c r="AR63" s="169"/>
      <c r="AS63" s="120"/>
      <c r="AT63" s="120"/>
      <c r="AU63" s="169"/>
    </row>
    <row r="64" spans="3:47" ht="15.75" x14ac:dyDescent="0.25">
      <c r="C64" s="169"/>
      <c r="D64" s="169"/>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69"/>
      <c r="AH64" s="169"/>
      <c r="AI64" s="169"/>
      <c r="AJ64" s="169"/>
      <c r="AK64" s="169"/>
      <c r="AL64" s="120"/>
      <c r="AM64" s="120"/>
      <c r="AN64" s="169"/>
      <c r="AO64" s="169"/>
      <c r="AP64" s="169"/>
      <c r="AQ64" s="169"/>
      <c r="AR64" s="169"/>
      <c r="AS64" s="120"/>
      <c r="AT64" s="120"/>
      <c r="AU64" s="169"/>
    </row>
    <row r="65" spans="3:47" ht="15.75" x14ac:dyDescent="0.25">
      <c r="C65" s="169"/>
      <c r="D65" s="169"/>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69"/>
      <c r="AH65" s="169"/>
      <c r="AI65" s="169"/>
      <c r="AJ65" s="169"/>
      <c r="AK65" s="169"/>
      <c r="AL65" s="120"/>
      <c r="AM65" s="120"/>
      <c r="AN65" s="169"/>
      <c r="AO65" s="169"/>
      <c r="AP65" s="169"/>
      <c r="AQ65" s="169"/>
      <c r="AR65" s="169"/>
      <c r="AS65" s="120"/>
      <c r="AT65" s="120"/>
      <c r="AU65" s="169"/>
    </row>
    <row r="66" spans="3:47" ht="15.75" x14ac:dyDescent="0.25">
      <c r="C66" s="169"/>
      <c r="D66" s="169"/>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69"/>
      <c r="AH66" s="169"/>
      <c r="AI66" s="169"/>
      <c r="AJ66" s="169"/>
      <c r="AK66" s="169"/>
      <c r="AL66" s="120"/>
      <c r="AM66" s="120"/>
      <c r="AN66" s="169"/>
      <c r="AO66" s="169"/>
      <c r="AP66" s="169"/>
      <c r="AQ66" s="169"/>
      <c r="AR66" s="169"/>
      <c r="AS66" s="120"/>
      <c r="AT66" s="120"/>
      <c r="AU66" s="169"/>
    </row>
    <row r="67" spans="3:47" ht="15.75" x14ac:dyDescent="0.25">
      <c r="C67" s="169"/>
      <c r="D67" s="169"/>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69"/>
      <c r="AH67" s="169"/>
      <c r="AI67" s="169"/>
      <c r="AJ67" s="169"/>
      <c r="AK67" s="169"/>
      <c r="AL67" s="120"/>
      <c r="AM67" s="120"/>
      <c r="AN67" s="169"/>
      <c r="AO67" s="169"/>
      <c r="AP67" s="169"/>
      <c r="AQ67" s="169"/>
      <c r="AR67" s="169"/>
      <c r="AS67" s="120"/>
      <c r="AT67" s="120"/>
      <c r="AU67" s="169"/>
    </row>
    <row r="68" spans="3:47" ht="15.75" x14ac:dyDescent="0.25">
      <c r="C68" s="169"/>
      <c r="D68" s="169"/>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69"/>
      <c r="AH68" s="169"/>
      <c r="AI68" s="169"/>
      <c r="AJ68" s="169"/>
      <c r="AK68" s="169"/>
      <c r="AL68" s="120"/>
      <c r="AM68" s="120"/>
      <c r="AN68" s="169"/>
      <c r="AO68" s="169"/>
      <c r="AP68" s="169"/>
      <c r="AQ68" s="169"/>
      <c r="AR68" s="169"/>
      <c r="AS68" s="120"/>
      <c r="AT68" s="120"/>
      <c r="AU68" s="169"/>
    </row>
    <row r="69" spans="3:47" ht="15.75" x14ac:dyDescent="0.25">
      <c r="C69" s="169"/>
      <c r="D69" s="169"/>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69"/>
      <c r="AH69" s="169"/>
      <c r="AI69" s="169"/>
      <c r="AJ69" s="169"/>
      <c r="AK69" s="169"/>
      <c r="AL69" s="120"/>
      <c r="AM69" s="120"/>
      <c r="AN69" s="169"/>
      <c r="AO69" s="169"/>
      <c r="AP69" s="169"/>
      <c r="AQ69" s="169"/>
      <c r="AR69" s="169"/>
      <c r="AS69" s="120"/>
      <c r="AT69" s="120"/>
      <c r="AU69" s="169"/>
    </row>
    <row r="70" spans="3:47" ht="15.75" x14ac:dyDescent="0.25">
      <c r="C70" s="169"/>
      <c r="D70" s="169"/>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69"/>
      <c r="AH70" s="169"/>
      <c r="AI70" s="169"/>
      <c r="AJ70" s="169"/>
      <c r="AK70" s="169"/>
      <c r="AL70" s="120"/>
      <c r="AM70" s="120"/>
      <c r="AN70" s="169"/>
      <c r="AO70" s="169"/>
      <c r="AP70" s="169"/>
      <c r="AQ70" s="169"/>
      <c r="AR70" s="169"/>
      <c r="AS70" s="120"/>
      <c r="AT70" s="120"/>
      <c r="AU70" s="169"/>
    </row>
    <row r="71" spans="3:47" ht="15.75" x14ac:dyDescent="0.25">
      <c r="C71" s="169"/>
      <c r="D71" s="169"/>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69"/>
      <c r="AH71" s="169"/>
      <c r="AI71" s="169"/>
      <c r="AJ71" s="169"/>
      <c r="AK71" s="169"/>
      <c r="AL71" s="120"/>
      <c r="AM71" s="120"/>
      <c r="AN71" s="169"/>
      <c r="AO71" s="169"/>
      <c r="AP71" s="169"/>
      <c r="AQ71" s="169"/>
      <c r="AR71" s="169"/>
      <c r="AS71" s="120"/>
      <c r="AT71" s="120"/>
      <c r="AU71" s="169"/>
    </row>
    <row r="72" spans="3:47" ht="15.75" x14ac:dyDescent="0.25">
      <c r="C72" s="169"/>
      <c r="D72" s="169"/>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69"/>
      <c r="AH72" s="169"/>
      <c r="AI72" s="169"/>
      <c r="AJ72" s="169"/>
      <c r="AK72" s="169"/>
      <c r="AL72" s="120"/>
      <c r="AM72" s="120"/>
      <c r="AN72" s="169"/>
      <c r="AO72" s="169"/>
      <c r="AP72" s="169"/>
      <c r="AQ72" s="169"/>
      <c r="AR72" s="169"/>
      <c r="AS72" s="120"/>
      <c r="AT72" s="120"/>
      <c r="AU72" s="169"/>
    </row>
    <row r="73" spans="3:47" ht="15.75" x14ac:dyDescent="0.25">
      <c r="C73" s="169"/>
      <c r="D73" s="169"/>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69"/>
      <c r="AH73" s="169"/>
      <c r="AI73" s="169"/>
      <c r="AJ73" s="169"/>
      <c r="AK73" s="169"/>
      <c r="AL73" s="120"/>
      <c r="AM73" s="120"/>
      <c r="AN73" s="169"/>
      <c r="AO73" s="169"/>
      <c r="AP73" s="169"/>
      <c r="AQ73" s="169"/>
      <c r="AR73" s="169"/>
      <c r="AS73" s="120"/>
      <c r="AT73" s="120"/>
      <c r="AU73" s="169"/>
    </row>
    <row r="74" spans="3:47" ht="15.75" x14ac:dyDescent="0.25">
      <c r="C74" s="169"/>
      <c r="D74" s="169"/>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69"/>
      <c r="AH74" s="169"/>
      <c r="AI74" s="169"/>
      <c r="AJ74" s="169"/>
      <c r="AK74" s="169"/>
      <c r="AL74" s="120"/>
      <c r="AM74" s="120"/>
      <c r="AN74" s="169"/>
      <c r="AO74" s="169"/>
      <c r="AP74" s="169"/>
      <c r="AQ74" s="169"/>
      <c r="AR74" s="169"/>
      <c r="AS74" s="120"/>
      <c r="AT74" s="120"/>
      <c r="AU74" s="169"/>
    </row>
    <row r="75" spans="3:47" ht="15.75" x14ac:dyDescent="0.25">
      <c r="C75" s="169"/>
      <c r="D75" s="169"/>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69"/>
      <c r="AH75" s="169"/>
      <c r="AI75" s="169"/>
      <c r="AJ75" s="169"/>
      <c r="AK75" s="169"/>
      <c r="AL75" s="120"/>
      <c r="AM75" s="120"/>
      <c r="AN75" s="169"/>
      <c r="AO75" s="169"/>
      <c r="AP75" s="169"/>
      <c r="AQ75" s="169"/>
      <c r="AR75" s="169"/>
      <c r="AS75" s="120"/>
      <c r="AT75" s="120"/>
      <c r="AU75" s="169"/>
    </row>
    <row r="76" spans="3:47" ht="15.75" x14ac:dyDescent="0.25">
      <c r="C76" s="169"/>
      <c r="D76" s="169"/>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69"/>
      <c r="AH76" s="169"/>
      <c r="AI76" s="169"/>
      <c r="AJ76" s="169"/>
      <c r="AK76" s="169"/>
      <c r="AL76" s="120"/>
      <c r="AM76" s="120"/>
      <c r="AN76" s="169"/>
      <c r="AO76" s="169"/>
      <c r="AP76" s="169"/>
      <c r="AQ76" s="169"/>
      <c r="AR76" s="169"/>
      <c r="AS76" s="120"/>
      <c r="AT76" s="120"/>
      <c r="AU76" s="169"/>
    </row>
    <row r="77" spans="3:47" ht="15.75" x14ac:dyDescent="0.25">
      <c r="C77" s="169"/>
      <c r="D77" s="169"/>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69"/>
      <c r="AH77" s="169"/>
      <c r="AI77" s="169"/>
      <c r="AJ77" s="169"/>
      <c r="AK77" s="169"/>
      <c r="AL77" s="120"/>
      <c r="AM77" s="120"/>
      <c r="AN77" s="169"/>
      <c r="AO77" s="169"/>
      <c r="AP77" s="169"/>
      <c r="AQ77" s="169"/>
      <c r="AR77" s="169"/>
      <c r="AS77" s="120"/>
      <c r="AT77" s="120"/>
      <c r="AU77" s="169"/>
    </row>
    <row r="78" spans="3:47" ht="15.75" x14ac:dyDescent="0.25">
      <c r="C78" s="169"/>
      <c r="D78" s="169"/>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69"/>
      <c r="AH78" s="169"/>
      <c r="AI78" s="169"/>
      <c r="AJ78" s="169"/>
      <c r="AK78" s="169"/>
      <c r="AL78" s="120"/>
      <c r="AM78" s="120"/>
      <c r="AN78" s="169"/>
      <c r="AO78" s="169"/>
      <c r="AP78" s="169"/>
      <c r="AQ78" s="169"/>
      <c r="AR78" s="169"/>
      <c r="AS78" s="120"/>
      <c r="AT78" s="120"/>
      <c r="AU78" s="169"/>
    </row>
    <row r="79" spans="3:47" ht="15.75" x14ac:dyDescent="0.25">
      <c r="C79" s="169"/>
      <c r="D79" s="169"/>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69"/>
      <c r="AH79" s="169"/>
      <c r="AI79" s="169"/>
      <c r="AJ79" s="169"/>
      <c r="AK79" s="169"/>
      <c r="AL79" s="120"/>
      <c r="AM79" s="120"/>
      <c r="AN79" s="169"/>
      <c r="AO79" s="169"/>
      <c r="AP79" s="169"/>
      <c r="AQ79" s="169"/>
      <c r="AR79" s="169"/>
      <c r="AS79" s="120"/>
      <c r="AT79" s="120"/>
      <c r="AU79" s="169"/>
    </row>
    <row r="80" spans="3:47" ht="15.75" x14ac:dyDescent="0.25">
      <c r="C80" s="169"/>
      <c r="D80" s="169"/>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69"/>
      <c r="AH80" s="169"/>
      <c r="AI80" s="169"/>
      <c r="AJ80" s="169"/>
      <c r="AK80" s="169"/>
      <c r="AL80" s="120"/>
      <c r="AM80" s="120"/>
      <c r="AN80" s="169"/>
      <c r="AO80" s="169"/>
      <c r="AP80" s="169"/>
      <c r="AQ80" s="169"/>
      <c r="AR80" s="169"/>
      <c r="AS80" s="120"/>
      <c r="AT80" s="120"/>
      <c r="AU80" s="169"/>
    </row>
    <row r="81" spans="3:47" ht="15.75" x14ac:dyDescent="0.25">
      <c r="C81" s="169"/>
      <c r="D81" s="169"/>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69"/>
      <c r="AH81" s="169"/>
      <c r="AI81" s="169"/>
      <c r="AJ81" s="169"/>
      <c r="AK81" s="169"/>
      <c r="AL81" s="120"/>
      <c r="AM81" s="120"/>
      <c r="AN81" s="169"/>
      <c r="AO81" s="169"/>
      <c r="AP81" s="169"/>
      <c r="AQ81" s="169"/>
      <c r="AR81" s="169"/>
      <c r="AS81" s="120"/>
      <c r="AT81" s="120"/>
      <c r="AU81" s="169"/>
    </row>
    <row r="82" spans="3:47" ht="15.75" x14ac:dyDescent="0.25">
      <c r="C82" s="169"/>
      <c r="D82" s="169"/>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69"/>
      <c r="AH82" s="169"/>
      <c r="AI82" s="169"/>
      <c r="AJ82" s="169"/>
      <c r="AK82" s="169"/>
      <c r="AL82" s="120"/>
      <c r="AM82" s="120"/>
      <c r="AN82" s="169"/>
      <c r="AO82" s="169"/>
      <c r="AP82" s="169"/>
      <c r="AQ82" s="169"/>
      <c r="AR82" s="169"/>
      <c r="AS82" s="120"/>
      <c r="AT82" s="120"/>
      <c r="AU82" s="169"/>
    </row>
    <row r="83" spans="3:47" ht="15.75" x14ac:dyDescent="0.25">
      <c r="C83" s="169"/>
      <c r="D83" s="169"/>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69"/>
      <c r="AH83" s="169"/>
      <c r="AI83" s="169"/>
      <c r="AJ83" s="169"/>
      <c r="AK83" s="169"/>
      <c r="AL83" s="120"/>
      <c r="AM83" s="120"/>
      <c r="AN83" s="169"/>
      <c r="AO83" s="169"/>
      <c r="AP83" s="169"/>
      <c r="AQ83" s="169"/>
      <c r="AR83" s="169"/>
      <c r="AS83" s="120"/>
      <c r="AT83" s="120"/>
      <c r="AU83" s="169"/>
    </row>
    <row r="84" spans="3:47" ht="15.75" x14ac:dyDescent="0.25">
      <c r="C84" s="169"/>
      <c r="D84" s="169"/>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69"/>
      <c r="AH84" s="169"/>
      <c r="AI84" s="169"/>
      <c r="AJ84" s="169"/>
      <c r="AK84" s="169"/>
      <c r="AL84" s="120"/>
      <c r="AM84" s="120"/>
      <c r="AN84" s="169"/>
      <c r="AO84" s="169"/>
      <c r="AP84" s="169"/>
      <c r="AQ84" s="169"/>
      <c r="AR84" s="169"/>
      <c r="AS84" s="120"/>
      <c r="AT84" s="120"/>
      <c r="AU84" s="169"/>
    </row>
    <row r="85" spans="3:47" ht="15.75" x14ac:dyDescent="0.25">
      <c r="C85" s="169"/>
      <c r="D85" s="169"/>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69"/>
      <c r="AH85" s="169"/>
      <c r="AI85" s="169"/>
      <c r="AJ85" s="169"/>
      <c r="AK85" s="169"/>
      <c r="AL85" s="120"/>
      <c r="AM85" s="120"/>
      <c r="AN85" s="169"/>
      <c r="AO85" s="169"/>
      <c r="AP85" s="169"/>
      <c r="AQ85" s="169"/>
      <c r="AR85" s="169"/>
      <c r="AS85" s="120"/>
      <c r="AT85" s="120"/>
      <c r="AU85" s="169"/>
    </row>
    <row r="86" spans="3:47" ht="15.75" x14ac:dyDescent="0.25">
      <c r="C86" s="169"/>
      <c r="D86" s="169"/>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69"/>
      <c r="AH86" s="169"/>
      <c r="AI86" s="169"/>
      <c r="AJ86" s="169"/>
      <c r="AK86" s="169"/>
      <c r="AL86" s="120"/>
      <c r="AM86" s="120"/>
      <c r="AN86" s="169"/>
      <c r="AO86" s="169"/>
      <c r="AP86" s="169"/>
      <c r="AQ86" s="169"/>
      <c r="AR86" s="169"/>
      <c r="AS86" s="120"/>
      <c r="AT86" s="120"/>
      <c r="AU86" s="169"/>
    </row>
    <row r="87" spans="3:47" ht="15.75" x14ac:dyDescent="0.25">
      <c r="C87" s="169"/>
      <c r="D87" s="169"/>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69"/>
      <c r="AH87" s="169"/>
      <c r="AI87" s="169"/>
      <c r="AJ87" s="169"/>
      <c r="AK87" s="169"/>
      <c r="AL87" s="120"/>
      <c r="AM87" s="120"/>
      <c r="AN87" s="169"/>
      <c r="AO87" s="169"/>
      <c r="AP87" s="169"/>
      <c r="AQ87" s="169"/>
      <c r="AR87" s="169"/>
      <c r="AS87" s="120"/>
      <c r="AT87" s="120"/>
      <c r="AU87" s="169"/>
    </row>
    <row r="88" spans="3:47" ht="15.75" x14ac:dyDescent="0.25">
      <c r="C88" s="169"/>
      <c r="D88" s="169"/>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69"/>
      <c r="AH88" s="169"/>
      <c r="AI88" s="169"/>
      <c r="AJ88" s="169"/>
      <c r="AK88" s="169"/>
      <c r="AL88" s="120"/>
      <c r="AM88" s="120"/>
      <c r="AN88" s="169"/>
      <c r="AO88" s="169"/>
      <c r="AP88" s="169"/>
      <c r="AQ88" s="169"/>
      <c r="AR88" s="169"/>
      <c r="AS88" s="120"/>
      <c r="AT88" s="120"/>
      <c r="AU88" s="169"/>
    </row>
    <row r="89" spans="3:47" ht="15.75" x14ac:dyDescent="0.25">
      <c r="C89" s="169"/>
      <c r="D89" s="169"/>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69"/>
      <c r="AH89" s="169"/>
      <c r="AI89" s="169"/>
      <c r="AJ89" s="169"/>
      <c r="AK89" s="169"/>
      <c r="AL89" s="120"/>
      <c r="AM89" s="120"/>
      <c r="AN89" s="169"/>
      <c r="AO89" s="169"/>
      <c r="AP89" s="169"/>
      <c r="AQ89" s="169"/>
      <c r="AR89" s="169"/>
      <c r="AS89" s="120"/>
      <c r="AT89" s="120"/>
      <c r="AU89" s="169"/>
    </row>
    <row r="90" spans="3:47" ht="15.75" x14ac:dyDescent="0.25">
      <c r="C90" s="169"/>
      <c r="D90" s="169"/>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69"/>
      <c r="AH90" s="169"/>
      <c r="AI90" s="169"/>
      <c r="AJ90" s="169"/>
      <c r="AK90" s="169"/>
      <c r="AL90" s="120"/>
      <c r="AM90" s="120"/>
      <c r="AN90" s="169"/>
      <c r="AO90" s="169"/>
      <c r="AP90" s="169"/>
      <c r="AQ90" s="169"/>
      <c r="AR90" s="169"/>
      <c r="AS90" s="120"/>
      <c r="AT90" s="120"/>
      <c r="AU90" s="169"/>
    </row>
    <row r="91" spans="3:47" ht="15.75" x14ac:dyDescent="0.25">
      <c r="C91" s="169"/>
      <c r="D91" s="169"/>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69"/>
      <c r="AH91" s="169"/>
      <c r="AI91" s="169"/>
      <c r="AJ91" s="169"/>
      <c r="AK91" s="169"/>
      <c r="AL91" s="120"/>
      <c r="AM91" s="120"/>
      <c r="AN91" s="169"/>
      <c r="AO91" s="169"/>
      <c r="AP91" s="169"/>
      <c r="AQ91" s="169"/>
      <c r="AR91" s="169"/>
      <c r="AS91" s="120"/>
      <c r="AT91" s="120"/>
      <c r="AU91" s="169"/>
    </row>
    <row r="92" spans="3:47" ht="15.75" x14ac:dyDescent="0.25">
      <c r="C92" s="169"/>
      <c r="D92" s="16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69"/>
      <c r="AH92" s="169"/>
      <c r="AI92" s="169"/>
      <c r="AJ92" s="169"/>
      <c r="AK92" s="169"/>
      <c r="AL92" s="120"/>
      <c r="AM92" s="120"/>
      <c r="AN92" s="169"/>
      <c r="AO92" s="169"/>
      <c r="AP92" s="169"/>
      <c r="AQ92" s="169"/>
      <c r="AR92" s="169"/>
      <c r="AS92" s="120"/>
      <c r="AT92" s="120"/>
      <c r="AU92" s="169"/>
    </row>
    <row r="93" spans="3:47" ht="15.75" x14ac:dyDescent="0.25">
      <c r="C93" s="169"/>
      <c r="D93" s="16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69"/>
      <c r="AH93" s="169"/>
      <c r="AI93" s="169"/>
      <c r="AJ93" s="169"/>
      <c r="AK93" s="169"/>
      <c r="AL93" s="120"/>
      <c r="AM93" s="120"/>
      <c r="AN93" s="169"/>
      <c r="AO93" s="169"/>
      <c r="AP93" s="169"/>
      <c r="AQ93" s="169"/>
      <c r="AR93" s="169"/>
      <c r="AS93" s="120"/>
      <c r="AT93" s="120"/>
      <c r="AU93" s="169"/>
    </row>
    <row r="94" spans="3:47" ht="15.75" x14ac:dyDescent="0.25">
      <c r="C94" s="169"/>
      <c r="D94" s="16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69"/>
      <c r="AH94" s="169"/>
      <c r="AI94" s="169"/>
      <c r="AJ94" s="169"/>
      <c r="AK94" s="169"/>
      <c r="AL94" s="120"/>
      <c r="AM94" s="120"/>
      <c r="AN94" s="169"/>
      <c r="AO94" s="169"/>
      <c r="AP94" s="169"/>
      <c r="AQ94" s="169"/>
      <c r="AR94" s="169"/>
      <c r="AS94" s="120"/>
      <c r="AT94" s="120"/>
      <c r="AU94" s="169"/>
    </row>
    <row r="95" spans="3:47" ht="15.75" x14ac:dyDescent="0.25">
      <c r="C95" s="169"/>
      <c r="D95" s="16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69"/>
      <c r="AH95" s="169"/>
      <c r="AI95" s="169"/>
      <c r="AJ95" s="169"/>
      <c r="AK95" s="169"/>
      <c r="AL95" s="120"/>
      <c r="AM95" s="120"/>
      <c r="AN95" s="169"/>
      <c r="AO95" s="169"/>
      <c r="AP95" s="169"/>
      <c r="AQ95" s="169"/>
      <c r="AR95" s="169"/>
      <c r="AS95" s="120"/>
      <c r="AT95" s="120"/>
      <c r="AU95" s="169"/>
    </row>
    <row r="96" spans="3:47" ht="15.75" x14ac:dyDescent="0.25">
      <c r="C96" s="169"/>
      <c r="D96" s="16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69"/>
      <c r="AH96" s="169"/>
      <c r="AI96" s="169"/>
      <c r="AJ96" s="169"/>
      <c r="AK96" s="169"/>
      <c r="AL96" s="120"/>
      <c r="AM96" s="120"/>
      <c r="AN96" s="169"/>
      <c r="AO96" s="169"/>
      <c r="AP96" s="169"/>
      <c r="AQ96" s="169"/>
      <c r="AR96" s="169"/>
      <c r="AS96" s="120"/>
      <c r="AT96" s="120"/>
      <c r="AU96" s="169"/>
    </row>
    <row r="97" spans="3:47" ht="15.75" x14ac:dyDescent="0.25">
      <c r="C97" s="169"/>
      <c r="D97" s="16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69"/>
      <c r="AH97" s="169"/>
      <c r="AI97" s="169"/>
      <c r="AJ97" s="169"/>
      <c r="AK97" s="169"/>
      <c r="AL97" s="120"/>
      <c r="AM97" s="120"/>
      <c r="AN97" s="169"/>
      <c r="AO97" s="169"/>
      <c r="AP97" s="169"/>
      <c r="AQ97" s="169"/>
      <c r="AR97" s="169"/>
      <c r="AS97" s="120"/>
      <c r="AT97" s="120"/>
      <c r="AU97" s="169"/>
    </row>
    <row r="98" spans="3:47" ht="15.75" x14ac:dyDescent="0.25">
      <c r="C98" s="169"/>
      <c r="D98" s="16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69"/>
      <c r="AH98" s="169"/>
      <c r="AI98" s="169"/>
      <c r="AJ98" s="169"/>
      <c r="AK98" s="169"/>
      <c r="AL98" s="120"/>
      <c r="AM98" s="120"/>
      <c r="AN98" s="169"/>
      <c r="AO98" s="169"/>
      <c r="AP98" s="169"/>
      <c r="AQ98" s="169"/>
      <c r="AR98" s="169"/>
      <c r="AS98" s="120"/>
      <c r="AT98" s="120"/>
      <c r="AU98" s="169"/>
    </row>
    <row r="99" spans="3:47" ht="15.75" x14ac:dyDescent="0.25">
      <c r="C99" s="169"/>
      <c r="D99" s="16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69"/>
      <c r="AH99" s="169"/>
      <c r="AI99" s="169"/>
      <c r="AJ99" s="169"/>
      <c r="AK99" s="169"/>
      <c r="AL99" s="120"/>
      <c r="AM99" s="120"/>
      <c r="AN99" s="169"/>
      <c r="AO99" s="169"/>
      <c r="AP99" s="169"/>
      <c r="AQ99" s="169"/>
      <c r="AR99" s="169"/>
      <c r="AS99" s="120"/>
      <c r="AT99" s="120"/>
      <c r="AU99" s="169"/>
    </row>
    <row r="100" spans="3:47" ht="15.75" x14ac:dyDescent="0.25">
      <c r="C100" s="169"/>
      <c r="D100" s="16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69"/>
      <c r="AH100" s="169"/>
      <c r="AI100" s="169"/>
      <c r="AJ100" s="169"/>
      <c r="AK100" s="169"/>
      <c r="AL100" s="120"/>
      <c r="AM100" s="120"/>
      <c r="AN100" s="169"/>
      <c r="AO100" s="169"/>
      <c r="AP100" s="169"/>
      <c r="AQ100" s="169"/>
      <c r="AR100" s="169"/>
      <c r="AS100" s="120"/>
      <c r="AT100" s="120"/>
      <c r="AU100" s="169"/>
    </row>
    <row r="101" spans="3:47" ht="15.75" x14ac:dyDescent="0.25">
      <c r="C101" s="169"/>
      <c r="D101" s="16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69"/>
      <c r="AH101" s="169"/>
      <c r="AI101" s="169"/>
      <c r="AJ101" s="169"/>
      <c r="AK101" s="169"/>
      <c r="AL101" s="120"/>
      <c r="AM101" s="120"/>
      <c r="AN101" s="169"/>
      <c r="AO101" s="169"/>
      <c r="AP101" s="169"/>
      <c r="AQ101" s="169"/>
      <c r="AR101" s="169"/>
      <c r="AS101" s="120"/>
      <c r="AT101" s="120"/>
      <c r="AU101" s="169"/>
    </row>
    <row r="102" spans="3:47" ht="15.75" x14ac:dyDescent="0.25">
      <c r="C102" s="169"/>
      <c r="D102" s="16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69"/>
      <c r="AH102" s="169"/>
      <c r="AI102" s="169"/>
      <c r="AJ102" s="169"/>
      <c r="AK102" s="169"/>
      <c r="AL102" s="120"/>
      <c r="AM102" s="120"/>
      <c r="AN102" s="169"/>
      <c r="AO102" s="169"/>
      <c r="AP102" s="169"/>
      <c r="AQ102" s="169"/>
      <c r="AR102" s="169"/>
      <c r="AS102" s="120"/>
      <c r="AT102" s="120"/>
      <c r="AU102" s="169"/>
    </row>
    <row r="103" spans="3:47" ht="15.75" x14ac:dyDescent="0.25">
      <c r="C103" s="169"/>
      <c r="D103" s="16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69"/>
      <c r="AH103" s="169"/>
      <c r="AI103" s="169"/>
      <c r="AJ103" s="169"/>
      <c r="AK103" s="169"/>
      <c r="AL103" s="120"/>
      <c r="AM103" s="120"/>
      <c r="AN103" s="169"/>
      <c r="AO103" s="169"/>
      <c r="AP103" s="169"/>
      <c r="AQ103" s="169"/>
      <c r="AR103" s="169"/>
      <c r="AS103" s="120"/>
      <c r="AT103" s="120"/>
      <c r="AU103" s="169"/>
    </row>
    <row r="104" spans="3:47" ht="15.75" x14ac:dyDescent="0.25">
      <c r="C104" s="169"/>
      <c r="D104" s="16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69"/>
      <c r="AH104" s="169"/>
      <c r="AI104" s="169"/>
      <c r="AJ104" s="169"/>
      <c r="AK104" s="169"/>
      <c r="AL104" s="120"/>
      <c r="AM104" s="120"/>
      <c r="AN104" s="169"/>
      <c r="AO104" s="169"/>
      <c r="AP104" s="169"/>
      <c r="AQ104" s="169"/>
      <c r="AR104" s="169"/>
      <c r="AS104" s="120"/>
      <c r="AT104" s="120"/>
      <c r="AU104" s="169"/>
    </row>
    <row r="105" spans="3:47" ht="15.75" x14ac:dyDescent="0.25">
      <c r="C105" s="169"/>
      <c r="D105" s="16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69"/>
      <c r="AH105" s="169"/>
      <c r="AI105" s="169"/>
      <c r="AJ105" s="169"/>
      <c r="AK105" s="169"/>
      <c r="AL105" s="120"/>
      <c r="AM105" s="120"/>
      <c r="AN105" s="169"/>
      <c r="AO105" s="169"/>
      <c r="AP105" s="169"/>
      <c r="AQ105" s="169"/>
      <c r="AR105" s="169"/>
      <c r="AS105" s="120"/>
      <c r="AT105" s="120"/>
      <c r="AU105" s="169"/>
    </row>
    <row r="106" spans="3:47" ht="15.75" x14ac:dyDescent="0.25">
      <c r="C106" s="169"/>
      <c r="D106" s="16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69"/>
      <c r="AH106" s="169"/>
      <c r="AI106" s="169"/>
      <c r="AJ106" s="169"/>
      <c r="AK106" s="169"/>
      <c r="AL106" s="120"/>
      <c r="AM106" s="120"/>
      <c r="AN106" s="169"/>
      <c r="AO106" s="169"/>
      <c r="AP106" s="169"/>
      <c r="AQ106" s="169"/>
      <c r="AR106" s="169"/>
      <c r="AS106" s="120"/>
      <c r="AT106" s="120"/>
      <c r="AU106" s="169"/>
    </row>
    <row r="107" spans="3:47" ht="15.75" x14ac:dyDescent="0.25">
      <c r="C107" s="169"/>
      <c r="D107" s="16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69"/>
      <c r="AH107" s="169"/>
      <c r="AI107" s="169"/>
      <c r="AJ107" s="169"/>
      <c r="AK107" s="169"/>
      <c r="AL107" s="120"/>
      <c r="AM107" s="120"/>
      <c r="AN107" s="169"/>
      <c r="AO107" s="169"/>
      <c r="AP107" s="169"/>
      <c r="AQ107" s="169"/>
      <c r="AR107" s="169"/>
      <c r="AS107" s="120"/>
      <c r="AT107" s="120"/>
      <c r="AU107" s="169"/>
    </row>
    <row r="108" spans="3:47" ht="15.75" x14ac:dyDescent="0.25">
      <c r="C108" s="169"/>
      <c r="D108" s="16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69"/>
      <c r="AH108" s="169"/>
      <c r="AI108" s="169"/>
      <c r="AJ108" s="169"/>
      <c r="AK108" s="169"/>
      <c r="AL108" s="120"/>
      <c r="AM108" s="120"/>
      <c r="AN108" s="169"/>
      <c r="AO108" s="169"/>
      <c r="AP108" s="169"/>
      <c r="AQ108" s="169"/>
      <c r="AR108" s="169"/>
      <c r="AS108" s="120"/>
      <c r="AT108" s="120"/>
      <c r="AU108" s="169"/>
    </row>
    <row r="109" spans="3:47" ht="15.75" x14ac:dyDescent="0.25">
      <c r="C109" s="169"/>
      <c r="D109" s="16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69"/>
      <c r="AH109" s="169"/>
      <c r="AI109" s="169"/>
      <c r="AJ109" s="169"/>
      <c r="AK109" s="169"/>
      <c r="AL109" s="120"/>
      <c r="AM109" s="120"/>
      <c r="AN109" s="169"/>
      <c r="AO109" s="169"/>
      <c r="AP109" s="169"/>
      <c r="AQ109" s="169"/>
      <c r="AR109" s="169"/>
      <c r="AS109" s="120"/>
      <c r="AT109" s="120"/>
      <c r="AU109" s="169"/>
    </row>
    <row r="110" spans="3:47" ht="15.75" x14ac:dyDescent="0.25">
      <c r="C110" s="169"/>
      <c r="D110" s="16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69"/>
      <c r="AH110" s="169"/>
      <c r="AI110" s="169"/>
      <c r="AJ110" s="169"/>
      <c r="AK110" s="169"/>
      <c r="AL110" s="120"/>
      <c r="AM110" s="120"/>
      <c r="AN110" s="169"/>
      <c r="AO110" s="169"/>
      <c r="AP110" s="169"/>
      <c r="AQ110" s="169"/>
      <c r="AR110" s="169"/>
      <c r="AS110" s="120"/>
      <c r="AT110" s="120"/>
      <c r="AU110" s="169"/>
    </row>
    <row r="111" spans="3:47" ht="15.75" x14ac:dyDescent="0.25">
      <c r="C111" s="169"/>
      <c r="D111" s="16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69"/>
      <c r="AH111" s="169"/>
      <c r="AI111" s="169"/>
      <c r="AJ111" s="169"/>
      <c r="AK111" s="169"/>
      <c r="AL111" s="120"/>
      <c r="AM111" s="120"/>
      <c r="AN111" s="169"/>
      <c r="AO111" s="169"/>
      <c r="AP111" s="169"/>
      <c r="AQ111" s="169"/>
      <c r="AR111" s="169"/>
      <c r="AS111" s="120"/>
      <c r="AT111" s="120"/>
      <c r="AU111" s="169"/>
    </row>
    <row r="112" spans="3:47" ht="15.75" x14ac:dyDescent="0.25">
      <c r="C112" s="169"/>
      <c r="D112" s="16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69"/>
      <c r="AH112" s="169"/>
      <c r="AI112" s="169"/>
      <c r="AJ112" s="169"/>
      <c r="AK112" s="169"/>
      <c r="AL112" s="120"/>
      <c r="AM112" s="120"/>
      <c r="AN112" s="169"/>
      <c r="AO112" s="169"/>
      <c r="AP112" s="169"/>
      <c r="AQ112" s="169"/>
      <c r="AR112" s="169"/>
      <c r="AS112" s="120"/>
      <c r="AT112" s="120"/>
      <c r="AU112" s="169"/>
    </row>
    <row r="113" spans="3:47" ht="15.75" x14ac:dyDescent="0.25">
      <c r="C113" s="169"/>
      <c r="D113" s="16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69"/>
      <c r="AH113" s="169"/>
      <c r="AI113" s="169"/>
      <c r="AJ113" s="169"/>
      <c r="AK113" s="169"/>
      <c r="AL113" s="120"/>
      <c r="AM113" s="120"/>
      <c r="AN113" s="169"/>
      <c r="AO113" s="169"/>
      <c r="AP113" s="169"/>
      <c r="AQ113" s="169"/>
      <c r="AR113" s="169"/>
      <c r="AS113" s="120"/>
      <c r="AT113" s="120"/>
      <c r="AU113" s="169"/>
    </row>
    <row r="114" spans="3:47" ht="15.75" x14ac:dyDescent="0.25">
      <c r="C114" s="169"/>
      <c r="D114" s="16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69"/>
      <c r="AH114" s="169"/>
      <c r="AI114" s="169"/>
      <c r="AJ114" s="169"/>
      <c r="AK114" s="169"/>
      <c r="AL114" s="120"/>
      <c r="AM114" s="120"/>
      <c r="AN114" s="169"/>
      <c r="AO114" s="169"/>
      <c r="AP114" s="169"/>
      <c r="AQ114" s="169"/>
      <c r="AR114" s="169"/>
      <c r="AS114" s="120"/>
      <c r="AT114" s="120"/>
      <c r="AU114" s="169"/>
    </row>
    <row r="115" spans="3:47" ht="15.75" x14ac:dyDescent="0.25">
      <c r="C115" s="169"/>
      <c r="D115" s="16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69"/>
      <c r="AH115" s="169"/>
      <c r="AI115" s="169"/>
      <c r="AJ115" s="169"/>
      <c r="AK115" s="169"/>
      <c r="AL115" s="120"/>
      <c r="AM115" s="120"/>
      <c r="AN115" s="169"/>
      <c r="AO115" s="169"/>
      <c r="AP115" s="169"/>
      <c r="AQ115" s="169"/>
      <c r="AR115" s="169"/>
      <c r="AS115" s="120"/>
      <c r="AT115" s="120"/>
      <c r="AU115" s="169"/>
    </row>
    <row r="116" spans="3:47" ht="15.75" x14ac:dyDescent="0.25">
      <c r="C116" s="169"/>
      <c r="D116" s="16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69"/>
      <c r="AH116" s="169"/>
      <c r="AI116" s="169"/>
      <c r="AJ116" s="169"/>
      <c r="AK116" s="169"/>
      <c r="AL116" s="120"/>
      <c r="AM116" s="120"/>
      <c r="AN116" s="169"/>
      <c r="AO116" s="169"/>
      <c r="AP116" s="169"/>
      <c r="AQ116" s="169"/>
      <c r="AR116" s="169"/>
      <c r="AS116" s="120"/>
      <c r="AT116" s="120"/>
      <c r="AU116" s="169"/>
    </row>
    <row r="117" spans="3:47" ht="15.75" x14ac:dyDescent="0.25">
      <c r="C117" s="169"/>
      <c r="D117" s="169"/>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69"/>
      <c r="AH117" s="169"/>
      <c r="AI117" s="169"/>
      <c r="AJ117" s="169"/>
      <c r="AK117" s="169"/>
      <c r="AL117" s="120"/>
      <c r="AM117" s="120"/>
      <c r="AN117" s="169"/>
      <c r="AO117" s="169"/>
      <c r="AP117" s="169"/>
      <c r="AQ117" s="169"/>
      <c r="AR117" s="169"/>
      <c r="AS117" s="120"/>
      <c r="AT117" s="120"/>
      <c r="AU117" s="169"/>
    </row>
    <row r="118" spans="3:47" ht="15.75" x14ac:dyDescent="0.25">
      <c r="C118" s="169"/>
      <c r="D118" s="169"/>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69"/>
      <c r="AH118" s="169"/>
      <c r="AI118" s="169"/>
      <c r="AJ118" s="169"/>
      <c r="AK118" s="169"/>
      <c r="AL118" s="120"/>
      <c r="AM118" s="120"/>
      <c r="AN118" s="169"/>
      <c r="AO118" s="169"/>
      <c r="AP118" s="169"/>
      <c r="AQ118" s="169"/>
      <c r="AR118" s="169"/>
      <c r="AS118" s="120"/>
      <c r="AT118" s="120"/>
      <c r="AU118" s="169"/>
    </row>
    <row r="119" spans="3:47" ht="15.75" x14ac:dyDescent="0.25">
      <c r="C119" s="169"/>
      <c r="D119" s="169"/>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69"/>
      <c r="AH119" s="169"/>
      <c r="AI119" s="169"/>
      <c r="AJ119" s="169"/>
      <c r="AK119" s="169"/>
      <c r="AL119" s="120"/>
      <c r="AM119" s="120"/>
      <c r="AN119" s="169"/>
      <c r="AO119" s="169"/>
      <c r="AP119" s="169"/>
      <c r="AQ119" s="169"/>
      <c r="AR119" s="169"/>
      <c r="AS119" s="120"/>
      <c r="AT119" s="120"/>
      <c r="AU119" s="169"/>
    </row>
    <row r="121" spans="3:47" x14ac:dyDescent="0.2">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L121" s="117"/>
      <c r="AM121" s="117"/>
      <c r="AS121" s="117"/>
      <c r="AT121" s="117"/>
    </row>
    <row r="122" spans="3:47" x14ac:dyDescent="0.2">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L122" s="117"/>
      <c r="AM122" s="117"/>
      <c r="AS122" s="117"/>
      <c r="AT122" s="117"/>
    </row>
    <row r="123" spans="3:47" x14ac:dyDescent="0.2">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L123" s="117"/>
      <c r="AM123" s="117"/>
      <c r="AS123" s="117"/>
      <c r="AT123" s="117"/>
    </row>
    <row r="124" spans="3:47" x14ac:dyDescent="0.2">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L124" s="117"/>
      <c r="AM124" s="117"/>
      <c r="AS124" s="117"/>
      <c r="AT124" s="117"/>
    </row>
    <row r="125" spans="3:47" x14ac:dyDescent="0.2">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L125" s="117"/>
      <c r="AM125" s="117"/>
      <c r="AS125" s="117"/>
      <c r="AT125" s="117"/>
    </row>
    <row r="126" spans="3:47" x14ac:dyDescent="0.2">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L126" s="117"/>
      <c r="AM126" s="117"/>
      <c r="AS126" s="117"/>
      <c r="AT126" s="117"/>
    </row>
    <row r="127" spans="3:47" x14ac:dyDescent="0.2">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L127" s="117"/>
      <c r="AM127" s="117"/>
      <c r="AS127" s="117"/>
      <c r="AT127" s="117"/>
    </row>
    <row r="128" spans="3:47" x14ac:dyDescent="0.2">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L128" s="117"/>
      <c r="AM128" s="117"/>
      <c r="AS128" s="117"/>
      <c r="AT128" s="117"/>
    </row>
    <row r="129" spans="5:46" x14ac:dyDescent="0.2">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L129" s="117"/>
      <c r="AM129" s="117"/>
      <c r="AS129" s="117"/>
      <c r="AT129" s="117"/>
    </row>
    <row r="130" spans="5:46" x14ac:dyDescent="0.2">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L130" s="117"/>
      <c r="AM130" s="117"/>
      <c r="AS130" s="117"/>
      <c r="AT130" s="117"/>
    </row>
    <row r="131" spans="5:46" x14ac:dyDescent="0.2">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L131" s="117"/>
      <c r="AM131" s="117"/>
      <c r="AS131" s="117"/>
      <c r="AT131" s="117"/>
    </row>
    <row r="132" spans="5:46" x14ac:dyDescent="0.2">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L132" s="117"/>
      <c r="AM132" s="117"/>
      <c r="AS132" s="117"/>
      <c r="AT132" s="117"/>
    </row>
    <row r="133" spans="5:46" x14ac:dyDescent="0.2">
      <c r="E133" s="117"/>
      <c r="F133" s="117"/>
      <c r="G133" s="117"/>
      <c r="H133" s="117"/>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c r="AL133" s="117"/>
      <c r="AM133" s="117"/>
      <c r="AS133" s="117"/>
      <c r="AT133" s="117"/>
    </row>
    <row r="134" spans="5:46" x14ac:dyDescent="0.2">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L134" s="117"/>
      <c r="AM134" s="117"/>
      <c r="AS134" s="117"/>
      <c r="AT134" s="117"/>
    </row>
    <row r="135" spans="5:46" x14ac:dyDescent="0.2">
      <c r="E135" s="117"/>
      <c r="F135" s="117"/>
      <c r="G135" s="117"/>
      <c r="H135" s="117"/>
      <c r="I135" s="117"/>
      <c r="J135" s="117"/>
      <c r="K135" s="117"/>
      <c r="L135" s="117"/>
      <c r="M135" s="117"/>
      <c r="N135" s="117"/>
      <c r="O135" s="117"/>
      <c r="P135" s="117"/>
      <c r="Q135" s="117"/>
      <c r="R135" s="117"/>
      <c r="S135" s="117"/>
      <c r="T135" s="117"/>
      <c r="U135" s="117"/>
      <c r="V135" s="117"/>
      <c r="W135" s="117"/>
      <c r="X135" s="117"/>
      <c r="Y135" s="117"/>
      <c r="Z135" s="117"/>
      <c r="AA135" s="117"/>
      <c r="AB135" s="117"/>
      <c r="AC135" s="117"/>
      <c r="AD135" s="117"/>
      <c r="AE135" s="117"/>
      <c r="AF135" s="117"/>
      <c r="AL135" s="117"/>
      <c r="AM135" s="117"/>
      <c r="AS135" s="117"/>
      <c r="AT135" s="117"/>
    </row>
    <row r="136" spans="5:46" x14ac:dyDescent="0.2">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c r="AL136" s="117"/>
      <c r="AM136" s="117"/>
      <c r="AS136" s="117"/>
      <c r="AT136" s="117"/>
    </row>
    <row r="137" spans="5:46" x14ac:dyDescent="0.2">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L137" s="117"/>
      <c r="AM137" s="117"/>
      <c r="AS137" s="117"/>
      <c r="AT137" s="117"/>
    </row>
    <row r="138" spans="5:46" x14ac:dyDescent="0.2">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L138" s="117"/>
      <c r="AM138" s="117"/>
      <c r="AS138" s="117"/>
      <c r="AT138" s="117"/>
    </row>
    <row r="139" spans="5:46" x14ac:dyDescent="0.2">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L139" s="117"/>
      <c r="AM139" s="117"/>
      <c r="AS139" s="117"/>
      <c r="AT139" s="117"/>
    </row>
    <row r="140" spans="5:46" x14ac:dyDescent="0.2">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L140" s="117"/>
      <c r="AM140" s="117"/>
      <c r="AS140" s="117"/>
      <c r="AT140" s="117"/>
    </row>
    <row r="141" spans="5:46" x14ac:dyDescent="0.2">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L141" s="117"/>
      <c r="AM141" s="117"/>
      <c r="AS141" s="117"/>
      <c r="AT141" s="117"/>
    </row>
    <row r="142" spans="5:46" x14ac:dyDescent="0.2">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L142" s="117"/>
      <c r="AM142" s="117"/>
      <c r="AS142" s="117"/>
      <c r="AT142" s="117"/>
    </row>
    <row r="143" spans="5:46" x14ac:dyDescent="0.2">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L143" s="117"/>
      <c r="AM143" s="117"/>
      <c r="AS143" s="117"/>
      <c r="AT143" s="117"/>
    </row>
    <row r="144" spans="5:46" x14ac:dyDescent="0.2">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L144" s="117"/>
      <c r="AM144" s="117"/>
      <c r="AS144" s="117"/>
      <c r="AT144" s="117"/>
    </row>
    <row r="145" spans="5:46" x14ac:dyDescent="0.2">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L145" s="117"/>
      <c r="AM145" s="117"/>
      <c r="AS145" s="117"/>
      <c r="AT145" s="117"/>
    </row>
    <row r="146" spans="5:46" x14ac:dyDescent="0.2">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L146" s="117"/>
      <c r="AM146" s="117"/>
      <c r="AS146" s="117"/>
      <c r="AT146" s="117"/>
    </row>
    <row r="147" spans="5:46" x14ac:dyDescent="0.2">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L147" s="117"/>
      <c r="AM147" s="117"/>
      <c r="AS147" s="117"/>
      <c r="AT147" s="117"/>
    </row>
    <row r="148" spans="5:46" x14ac:dyDescent="0.2">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L148" s="117"/>
      <c r="AM148" s="117"/>
      <c r="AS148" s="117"/>
      <c r="AT148" s="117"/>
    </row>
    <row r="149" spans="5:46" x14ac:dyDescent="0.2">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L149" s="117"/>
      <c r="AM149" s="117"/>
      <c r="AS149" s="117"/>
      <c r="AT149" s="117"/>
    </row>
    <row r="150" spans="5:46" x14ac:dyDescent="0.2">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L150" s="117"/>
      <c r="AM150" s="117"/>
      <c r="AS150" s="117"/>
      <c r="AT150" s="117"/>
    </row>
    <row r="151" spans="5:46" x14ac:dyDescent="0.2">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L151" s="117"/>
      <c r="AM151" s="117"/>
      <c r="AS151" s="117"/>
      <c r="AT151" s="117"/>
    </row>
    <row r="152" spans="5:46" x14ac:dyDescent="0.2">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L152" s="117"/>
      <c r="AM152" s="117"/>
      <c r="AS152" s="117"/>
      <c r="AT152" s="117"/>
    </row>
    <row r="153" spans="5:46" x14ac:dyDescent="0.2">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L153" s="117"/>
      <c r="AM153" s="117"/>
      <c r="AS153" s="117"/>
      <c r="AT153" s="117"/>
    </row>
    <row r="154" spans="5:46" x14ac:dyDescent="0.2">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L154" s="117"/>
      <c r="AM154" s="117"/>
      <c r="AS154" s="117"/>
      <c r="AT154" s="117"/>
    </row>
    <row r="155" spans="5:46" x14ac:dyDescent="0.2">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L155" s="117"/>
      <c r="AM155" s="117"/>
      <c r="AS155" s="117"/>
      <c r="AT155" s="117"/>
    </row>
    <row r="156" spans="5:46" x14ac:dyDescent="0.2">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L156" s="117"/>
      <c r="AM156" s="117"/>
      <c r="AS156" s="117"/>
      <c r="AT156" s="117"/>
    </row>
    <row r="157" spans="5:46" x14ac:dyDescent="0.2">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L157" s="117"/>
      <c r="AM157" s="117"/>
      <c r="AS157" s="117"/>
      <c r="AT157" s="117"/>
    </row>
    <row r="158" spans="5:46" x14ac:dyDescent="0.2">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L158" s="117"/>
      <c r="AM158" s="117"/>
      <c r="AS158" s="117"/>
      <c r="AT158" s="117"/>
    </row>
    <row r="159" spans="5:46" x14ac:dyDescent="0.2">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L159" s="117"/>
      <c r="AM159" s="117"/>
      <c r="AS159" s="117"/>
      <c r="AT159" s="117"/>
    </row>
    <row r="160" spans="5:46" x14ac:dyDescent="0.2">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L160" s="117"/>
      <c r="AM160" s="117"/>
      <c r="AS160" s="117"/>
      <c r="AT160" s="117"/>
    </row>
    <row r="161" spans="5:46" x14ac:dyDescent="0.2">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L161" s="117"/>
      <c r="AM161" s="117"/>
      <c r="AS161" s="117"/>
      <c r="AT161" s="117"/>
    </row>
    <row r="162" spans="5:46" x14ac:dyDescent="0.2">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L162" s="117"/>
      <c r="AM162" s="117"/>
      <c r="AS162" s="117"/>
      <c r="AT162" s="117"/>
    </row>
    <row r="163" spans="5:46" x14ac:dyDescent="0.2">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L163" s="117"/>
      <c r="AM163" s="117"/>
      <c r="AS163" s="117"/>
      <c r="AT163" s="117"/>
    </row>
    <row r="164" spans="5:46" x14ac:dyDescent="0.2">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L164" s="117"/>
      <c r="AM164" s="117"/>
      <c r="AS164" s="117"/>
      <c r="AT164" s="117"/>
    </row>
    <row r="165" spans="5:46" x14ac:dyDescent="0.2">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L165" s="117"/>
      <c r="AM165" s="117"/>
      <c r="AS165" s="117"/>
      <c r="AT165" s="117"/>
    </row>
    <row r="166" spans="5:46" x14ac:dyDescent="0.2">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L166" s="117"/>
      <c r="AM166" s="117"/>
      <c r="AS166" s="117"/>
      <c r="AT166" s="117"/>
    </row>
    <row r="167" spans="5:46" x14ac:dyDescent="0.2">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L167" s="117"/>
      <c r="AM167" s="117"/>
      <c r="AS167" s="117"/>
      <c r="AT167" s="117"/>
    </row>
    <row r="168" spans="5:46" x14ac:dyDescent="0.2">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L168" s="117"/>
      <c r="AM168" s="117"/>
      <c r="AS168" s="117"/>
      <c r="AT168" s="117"/>
    </row>
    <row r="169" spans="5:46" x14ac:dyDescent="0.2">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L169" s="117"/>
      <c r="AM169" s="117"/>
      <c r="AS169" s="117"/>
      <c r="AT169" s="117"/>
    </row>
    <row r="170" spans="5:46" x14ac:dyDescent="0.2">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L170" s="117"/>
      <c r="AM170" s="117"/>
      <c r="AS170" s="117"/>
      <c r="AT170" s="117"/>
    </row>
    <row r="171" spans="5:46" x14ac:dyDescent="0.2">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L171" s="117"/>
      <c r="AM171" s="117"/>
      <c r="AS171" s="117"/>
      <c r="AT171" s="117"/>
    </row>
    <row r="172" spans="5:46" x14ac:dyDescent="0.2">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L172" s="117"/>
      <c r="AM172" s="117"/>
      <c r="AS172" s="117"/>
      <c r="AT172" s="117"/>
    </row>
    <row r="173" spans="5:46" x14ac:dyDescent="0.2">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L173" s="117"/>
      <c r="AM173" s="117"/>
      <c r="AS173" s="117"/>
      <c r="AT173" s="117"/>
    </row>
    <row r="174" spans="5:46" x14ac:dyDescent="0.2">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L174" s="117"/>
      <c r="AM174" s="117"/>
      <c r="AS174" s="117"/>
      <c r="AT174" s="117"/>
    </row>
    <row r="175" spans="5:46" x14ac:dyDescent="0.2">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L175" s="117"/>
      <c r="AM175" s="117"/>
      <c r="AS175" s="117"/>
      <c r="AT175" s="117"/>
    </row>
    <row r="176" spans="5:46" x14ac:dyDescent="0.2">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L176" s="117"/>
      <c r="AM176" s="117"/>
      <c r="AS176" s="117"/>
      <c r="AT176" s="117"/>
    </row>
    <row r="177" spans="5:46" x14ac:dyDescent="0.2">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L177" s="117"/>
      <c r="AM177" s="117"/>
      <c r="AS177" s="117"/>
      <c r="AT177" s="117"/>
    </row>
    <row r="178" spans="5:46" x14ac:dyDescent="0.2">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L178" s="117"/>
      <c r="AM178" s="117"/>
      <c r="AS178" s="117"/>
      <c r="AT178" s="117"/>
    </row>
    <row r="179" spans="5:46" x14ac:dyDescent="0.2">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L179" s="117"/>
      <c r="AM179" s="117"/>
      <c r="AS179" s="117"/>
      <c r="AT179" s="117"/>
    </row>
    <row r="180" spans="5:46" x14ac:dyDescent="0.2">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L180" s="117"/>
      <c r="AM180" s="117"/>
      <c r="AS180" s="117"/>
      <c r="AT180" s="117"/>
    </row>
    <row r="181" spans="5:46" x14ac:dyDescent="0.2">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L181" s="117"/>
      <c r="AM181" s="117"/>
      <c r="AS181" s="117"/>
      <c r="AT181" s="117"/>
    </row>
    <row r="182" spans="5:46" x14ac:dyDescent="0.2">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L182" s="117"/>
      <c r="AM182" s="117"/>
      <c r="AS182" s="117"/>
      <c r="AT182" s="117"/>
    </row>
    <row r="183" spans="5:46" x14ac:dyDescent="0.2">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L183" s="117"/>
      <c r="AM183" s="117"/>
      <c r="AS183" s="117"/>
      <c r="AT183" s="117"/>
    </row>
    <row r="184" spans="5:46" x14ac:dyDescent="0.2">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L184" s="117"/>
      <c r="AM184" s="117"/>
      <c r="AS184" s="117"/>
      <c r="AT184" s="117"/>
    </row>
    <row r="185" spans="5:46" x14ac:dyDescent="0.2">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L185" s="117"/>
      <c r="AM185" s="117"/>
      <c r="AS185" s="117"/>
      <c r="AT185" s="117"/>
    </row>
    <row r="186" spans="5:46" x14ac:dyDescent="0.2">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L186" s="117"/>
      <c r="AM186" s="117"/>
      <c r="AS186" s="117"/>
      <c r="AT186" s="117"/>
    </row>
    <row r="187" spans="5:46" x14ac:dyDescent="0.2">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L187" s="117"/>
      <c r="AM187" s="117"/>
      <c r="AS187" s="117"/>
      <c r="AT187" s="117"/>
    </row>
    <row r="188" spans="5:46" x14ac:dyDescent="0.2">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L188" s="117"/>
      <c r="AM188" s="117"/>
      <c r="AS188" s="117"/>
      <c r="AT188" s="117"/>
    </row>
    <row r="189" spans="5:46" x14ac:dyDescent="0.2">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L189" s="117"/>
      <c r="AM189" s="117"/>
      <c r="AS189" s="117"/>
      <c r="AT189" s="117"/>
    </row>
    <row r="190" spans="5:46" x14ac:dyDescent="0.2">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L190" s="117"/>
      <c r="AM190" s="117"/>
      <c r="AS190" s="117"/>
      <c r="AT190" s="117"/>
    </row>
    <row r="191" spans="5:46" x14ac:dyDescent="0.2">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L191" s="117"/>
      <c r="AM191" s="117"/>
      <c r="AS191" s="117"/>
      <c r="AT191" s="117"/>
    </row>
    <row r="192" spans="5:46" x14ac:dyDescent="0.2">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c r="AL192" s="117"/>
      <c r="AM192" s="117"/>
      <c r="AS192" s="117"/>
      <c r="AT192" s="117"/>
    </row>
    <row r="193" spans="5:46" x14ac:dyDescent="0.2">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7"/>
      <c r="AF193" s="117"/>
      <c r="AL193" s="117"/>
      <c r="AM193" s="117"/>
      <c r="AS193" s="117"/>
      <c r="AT193" s="117"/>
    </row>
    <row r="194" spans="5:46" x14ac:dyDescent="0.2">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17"/>
      <c r="AB194" s="117"/>
      <c r="AC194" s="117"/>
      <c r="AD194" s="117"/>
      <c r="AE194" s="117"/>
      <c r="AF194" s="117"/>
      <c r="AL194" s="117"/>
      <c r="AM194" s="117"/>
      <c r="AS194" s="117"/>
      <c r="AT194" s="117"/>
    </row>
    <row r="195" spans="5:46" x14ac:dyDescent="0.2">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L195" s="117"/>
      <c r="AM195" s="117"/>
      <c r="AS195" s="117"/>
      <c r="AT195" s="117"/>
    </row>
    <row r="196" spans="5:46" x14ac:dyDescent="0.2">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c r="AB196" s="117"/>
      <c r="AC196" s="117"/>
      <c r="AD196" s="117"/>
      <c r="AE196" s="117"/>
      <c r="AF196" s="117"/>
      <c r="AL196" s="117"/>
      <c r="AM196" s="117"/>
      <c r="AS196" s="117"/>
      <c r="AT196" s="117"/>
    </row>
    <row r="197" spans="5:46" x14ac:dyDescent="0.2">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L197" s="117"/>
      <c r="AM197" s="117"/>
      <c r="AS197" s="117"/>
      <c r="AT197" s="117"/>
    </row>
    <row r="198" spans="5:46" x14ac:dyDescent="0.2">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c r="AA198" s="117"/>
      <c r="AB198" s="117"/>
      <c r="AC198" s="117"/>
      <c r="AD198" s="117"/>
      <c r="AE198" s="117"/>
      <c r="AF198" s="117"/>
      <c r="AL198" s="117"/>
      <c r="AM198" s="117"/>
      <c r="AS198" s="117"/>
      <c r="AT198" s="117"/>
    </row>
    <row r="199" spans="5:46" x14ac:dyDescent="0.2">
      <c r="E199" s="117"/>
      <c r="F199" s="117"/>
      <c r="G199" s="117"/>
      <c r="H199" s="117"/>
      <c r="I199" s="117"/>
      <c r="J199" s="117"/>
      <c r="K199" s="117"/>
      <c r="L199" s="117"/>
      <c r="M199" s="117"/>
      <c r="N199" s="117"/>
      <c r="O199" s="117"/>
      <c r="P199" s="117"/>
      <c r="Q199" s="117"/>
      <c r="R199" s="117"/>
      <c r="S199" s="117"/>
      <c r="T199" s="117"/>
      <c r="U199" s="117"/>
      <c r="V199" s="117"/>
      <c r="W199" s="117"/>
      <c r="X199" s="117"/>
      <c r="Y199" s="117"/>
      <c r="Z199" s="117"/>
      <c r="AA199" s="117"/>
      <c r="AB199" s="117"/>
      <c r="AC199" s="117"/>
      <c r="AD199" s="117"/>
      <c r="AE199" s="117"/>
      <c r="AF199" s="117"/>
      <c r="AL199" s="117"/>
      <c r="AM199" s="117"/>
      <c r="AS199" s="117"/>
      <c r="AT199" s="117"/>
    </row>
    <row r="200" spans="5:46" x14ac:dyDescent="0.2">
      <c r="E200" s="117"/>
      <c r="F200" s="117"/>
      <c r="G200" s="117"/>
      <c r="H200" s="117"/>
      <c r="I200" s="117"/>
      <c r="J200" s="117"/>
      <c r="K200" s="117"/>
      <c r="L200" s="117"/>
      <c r="M200" s="117"/>
      <c r="N200" s="117"/>
      <c r="O200" s="117"/>
      <c r="P200" s="117"/>
      <c r="Q200" s="117"/>
      <c r="R200" s="117"/>
      <c r="S200" s="117"/>
      <c r="T200" s="117"/>
      <c r="U200" s="117"/>
      <c r="V200" s="117"/>
      <c r="W200" s="117"/>
      <c r="X200" s="117"/>
      <c r="Y200" s="117"/>
      <c r="Z200" s="117"/>
      <c r="AA200" s="117"/>
      <c r="AB200" s="117"/>
      <c r="AC200" s="117"/>
      <c r="AD200" s="117"/>
      <c r="AE200" s="117"/>
      <c r="AF200" s="117"/>
      <c r="AL200" s="117"/>
      <c r="AM200" s="117"/>
      <c r="AS200" s="117"/>
      <c r="AT200" s="117"/>
    </row>
    <row r="201" spans="5:46" x14ac:dyDescent="0.2">
      <c r="E201" s="117"/>
      <c r="F201" s="117"/>
      <c r="G201" s="117"/>
      <c r="H201" s="117"/>
      <c r="I201" s="117"/>
      <c r="J201" s="117"/>
      <c r="K201" s="117"/>
      <c r="L201" s="117"/>
      <c r="M201" s="117"/>
      <c r="N201" s="117"/>
      <c r="O201" s="117"/>
      <c r="P201" s="117"/>
      <c r="Q201" s="117"/>
      <c r="R201" s="117"/>
      <c r="S201" s="117"/>
      <c r="T201" s="117"/>
      <c r="U201" s="117"/>
      <c r="V201" s="117"/>
      <c r="W201" s="117"/>
      <c r="X201" s="117"/>
      <c r="Y201" s="117"/>
      <c r="Z201" s="117"/>
      <c r="AA201" s="117"/>
      <c r="AB201" s="117"/>
      <c r="AC201" s="117"/>
      <c r="AD201" s="117"/>
      <c r="AE201" s="117"/>
      <c r="AF201" s="117"/>
      <c r="AL201" s="117"/>
      <c r="AM201" s="117"/>
      <c r="AS201" s="117"/>
      <c r="AT201" s="117"/>
    </row>
    <row r="202" spans="5:46" x14ac:dyDescent="0.2">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c r="AL202" s="117"/>
      <c r="AM202" s="117"/>
      <c r="AS202" s="117"/>
      <c r="AT202" s="117"/>
    </row>
    <row r="203" spans="5:46" x14ac:dyDescent="0.2">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L203" s="117"/>
      <c r="AM203" s="117"/>
      <c r="AS203" s="117"/>
      <c r="AT203" s="117"/>
    </row>
    <row r="204" spans="5:46" x14ac:dyDescent="0.2">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c r="AL204" s="117"/>
      <c r="AM204" s="117"/>
      <c r="AS204" s="117"/>
      <c r="AT204" s="117"/>
    </row>
    <row r="205" spans="5:46" x14ac:dyDescent="0.2">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L205" s="117"/>
      <c r="AM205" s="117"/>
      <c r="AS205" s="117"/>
      <c r="AT205" s="117"/>
    </row>
    <row r="206" spans="5:46" x14ac:dyDescent="0.2">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L206" s="117"/>
      <c r="AM206" s="117"/>
      <c r="AS206" s="117"/>
      <c r="AT206" s="117"/>
    </row>
    <row r="207" spans="5:46" x14ac:dyDescent="0.2">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L207" s="117"/>
      <c r="AM207" s="117"/>
      <c r="AS207" s="117"/>
      <c r="AT207" s="117"/>
    </row>
    <row r="208" spans="5:46" x14ac:dyDescent="0.2">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L208" s="117"/>
      <c r="AM208" s="117"/>
      <c r="AS208" s="117"/>
      <c r="AT208" s="117"/>
    </row>
    <row r="209" spans="5:46" x14ac:dyDescent="0.2">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L209" s="117"/>
      <c r="AM209" s="117"/>
      <c r="AS209" s="117"/>
      <c r="AT209" s="117"/>
    </row>
    <row r="210" spans="5:46" x14ac:dyDescent="0.2">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L210" s="117"/>
      <c r="AM210" s="117"/>
      <c r="AS210" s="117"/>
      <c r="AT210" s="117"/>
    </row>
    <row r="211" spans="5:46" x14ac:dyDescent="0.2">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L211" s="117"/>
      <c r="AM211" s="117"/>
      <c r="AS211" s="117"/>
      <c r="AT211" s="117"/>
    </row>
    <row r="212" spans="5:46" x14ac:dyDescent="0.2">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L212" s="117"/>
      <c r="AM212" s="117"/>
      <c r="AS212" s="117"/>
      <c r="AT212" s="117"/>
    </row>
    <row r="213" spans="5:46" x14ac:dyDescent="0.2">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L213" s="117"/>
      <c r="AM213" s="117"/>
      <c r="AS213" s="117"/>
      <c r="AT213" s="117"/>
    </row>
    <row r="214" spans="5:46" x14ac:dyDescent="0.2">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L214" s="117"/>
      <c r="AM214" s="117"/>
      <c r="AS214" s="117"/>
      <c r="AT214" s="117"/>
    </row>
    <row r="215" spans="5:46" x14ac:dyDescent="0.2">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L215" s="117"/>
      <c r="AM215" s="117"/>
      <c r="AS215" s="117"/>
      <c r="AT215" s="117"/>
    </row>
    <row r="216" spans="5:46" x14ac:dyDescent="0.2">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L216" s="117"/>
      <c r="AM216" s="117"/>
      <c r="AS216" s="117"/>
      <c r="AT216" s="117"/>
    </row>
    <row r="217" spans="5:46" x14ac:dyDescent="0.2">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L217" s="117"/>
      <c r="AM217" s="117"/>
      <c r="AS217" s="117"/>
      <c r="AT217" s="117"/>
    </row>
    <row r="218" spans="5:46" x14ac:dyDescent="0.2">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L218" s="117"/>
      <c r="AM218" s="117"/>
      <c r="AS218" s="117"/>
      <c r="AT218" s="117"/>
    </row>
    <row r="219" spans="5:46" x14ac:dyDescent="0.2">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L219" s="117"/>
      <c r="AM219" s="117"/>
      <c r="AS219" s="117"/>
      <c r="AT219" s="117"/>
    </row>
    <row r="220" spans="5:46" x14ac:dyDescent="0.2">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L220" s="117"/>
      <c r="AM220" s="117"/>
      <c r="AS220" s="117"/>
      <c r="AT220" s="117"/>
    </row>
    <row r="221" spans="5:46" x14ac:dyDescent="0.2">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L221" s="117"/>
      <c r="AM221" s="117"/>
      <c r="AS221" s="117"/>
      <c r="AT221" s="117"/>
    </row>
    <row r="222" spans="5:46" x14ac:dyDescent="0.2">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L222" s="117"/>
      <c r="AM222" s="117"/>
      <c r="AS222" s="117"/>
      <c r="AT222" s="117"/>
    </row>
    <row r="223" spans="5:46" x14ac:dyDescent="0.2">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L223" s="117"/>
      <c r="AM223" s="117"/>
      <c r="AS223" s="117"/>
      <c r="AT223" s="117"/>
    </row>
    <row r="224" spans="5:46" x14ac:dyDescent="0.2">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L224" s="117"/>
      <c r="AM224" s="117"/>
      <c r="AS224" s="117"/>
      <c r="AT224" s="117"/>
    </row>
    <row r="225" spans="5:46" x14ac:dyDescent="0.2">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L225" s="117"/>
      <c r="AM225" s="117"/>
      <c r="AS225" s="117"/>
      <c r="AT225" s="117"/>
    </row>
    <row r="226" spans="5:46" x14ac:dyDescent="0.2">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L226" s="117"/>
      <c r="AM226" s="117"/>
      <c r="AS226" s="117"/>
      <c r="AT226" s="117"/>
    </row>
    <row r="227" spans="5:46" x14ac:dyDescent="0.2">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L227" s="117"/>
      <c r="AM227" s="117"/>
      <c r="AS227" s="117"/>
      <c r="AT227" s="117"/>
    </row>
    <row r="228" spans="5:46" x14ac:dyDescent="0.2">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L228" s="117"/>
      <c r="AM228" s="117"/>
      <c r="AS228" s="117"/>
      <c r="AT228" s="117"/>
    </row>
    <row r="229" spans="5:46" x14ac:dyDescent="0.2">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L229" s="117"/>
      <c r="AM229" s="117"/>
      <c r="AS229" s="117"/>
      <c r="AT229" s="117"/>
    </row>
    <row r="230" spans="5:46" x14ac:dyDescent="0.2">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L230" s="117"/>
      <c r="AM230" s="117"/>
      <c r="AS230" s="117"/>
      <c r="AT230" s="117"/>
    </row>
    <row r="231" spans="5:46" x14ac:dyDescent="0.2">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L231" s="117"/>
      <c r="AM231" s="117"/>
      <c r="AS231" s="117"/>
      <c r="AT231" s="117"/>
    </row>
    <row r="232" spans="5:46" x14ac:dyDescent="0.2">
      <c r="E232" s="117"/>
      <c r="F232" s="117"/>
      <c r="G232" s="117"/>
      <c r="H232" s="117"/>
      <c r="I232" s="117"/>
      <c r="J232" s="117"/>
      <c r="K232" s="117"/>
      <c r="L232" s="117"/>
      <c r="M232" s="117"/>
      <c r="N232" s="117"/>
      <c r="O232" s="117"/>
      <c r="P232" s="117"/>
      <c r="Q232" s="117"/>
      <c r="R232" s="117"/>
      <c r="S232" s="117"/>
      <c r="T232" s="117"/>
      <c r="U232" s="117"/>
      <c r="V232" s="117"/>
      <c r="W232" s="117"/>
      <c r="X232" s="117"/>
      <c r="Y232" s="117"/>
      <c r="Z232" s="117"/>
      <c r="AA232" s="117"/>
      <c r="AB232" s="117"/>
      <c r="AC232" s="117"/>
      <c r="AD232" s="117"/>
      <c r="AE232" s="117"/>
      <c r="AF232" s="117"/>
      <c r="AL232" s="117"/>
      <c r="AM232" s="117"/>
      <c r="AS232" s="117"/>
      <c r="AT232" s="117"/>
    </row>
    <row r="233" spans="5:46" x14ac:dyDescent="0.2">
      <c r="E233" s="117"/>
      <c r="F233" s="117"/>
      <c r="G233" s="117"/>
      <c r="H233" s="117"/>
      <c r="I233" s="117"/>
      <c r="J233" s="117"/>
      <c r="K233" s="117"/>
      <c r="L233" s="117"/>
      <c r="M233" s="117"/>
      <c r="N233" s="117"/>
      <c r="O233" s="117"/>
      <c r="P233" s="117"/>
      <c r="Q233" s="117"/>
      <c r="R233" s="117"/>
      <c r="S233" s="117"/>
      <c r="T233" s="117"/>
      <c r="U233" s="117"/>
      <c r="V233" s="117"/>
      <c r="W233" s="117"/>
      <c r="X233" s="117"/>
      <c r="Y233" s="117"/>
      <c r="Z233" s="117"/>
      <c r="AA233" s="117"/>
      <c r="AB233" s="117"/>
      <c r="AC233" s="117"/>
      <c r="AD233" s="117"/>
      <c r="AE233" s="117"/>
      <c r="AF233" s="117"/>
      <c r="AL233" s="117"/>
      <c r="AM233" s="117"/>
      <c r="AS233" s="117"/>
      <c r="AT233" s="117"/>
    </row>
    <row r="234" spans="5:46" x14ac:dyDescent="0.2">
      <c r="E234" s="117"/>
      <c r="F234" s="117"/>
      <c r="G234" s="117"/>
      <c r="H234" s="117"/>
      <c r="I234" s="117"/>
      <c r="J234" s="117"/>
      <c r="K234" s="117"/>
      <c r="L234" s="117"/>
      <c r="M234" s="117"/>
      <c r="N234" s="117"/>
      <c r="O234" s="117"/>
      <c r="P234" s="117"/>
      <c r="Q234" s="117"/>
      <c r="R234" s="117"/>
      <c r="S234" s="117"/>
      <c r="T234" s="117"/>
      <c r="U234" s="117"/>
      <c r="V234" s="117"/>
      <c r="W234" s="117"/>
      <c r="X234" s="117"/>
      <c r="Y234" s="117"/>
      <c r="Z234" s="117"/>
      <c r="AA234" s="117"/>
      <c r="AB234" s="117"/>
      <c r="AC234" s="117"/>
      <c r="AD234" s="117"/>
      <c r="AE234" s="117"/>
      <c r="AF234" s="117"/>
      <c r="AL234" s="117"/>
      <c r="AM234" s="117"/>
      <c r="AS234" s="117"/>
      <c r="AT234" s="117"/>
    </row>
    <row r="235" spans="5:46" x14ac:dyDescent="0.2">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L235" s="117"/>
      <c r="AM235" s="117"/>
      <c r="AS235" s="117"/>
      <c r="AT235" s="117"/>
    </row>
    <row r="236" spans="5:46" x14ac:dyDescent="0.2">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L236" s="117"/>
      <c r="AM236" s="117"/>
      <c r="AS236" s="117"/>
      <c r="AT236" s="117"/>
    </row>
    <row r="237" spans="5:46" x14ac:dyDescent="0.2">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L237" s="117"/>
      <c r="AM237" s="117"/>
      <c r="AS237" s="117"/>
      <c r="AT237" s="117"/>
    </row>
    <row r="238" spans="5:46" x14ac:dyDescent="0.2">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L238" s="117"/>
      <c r="AM238" s="117"/>
      <c r="AS238" s="117"/>
      <c r="AT238" s="117"/>
    </row>
    <row r="239" spans="5:46" x14ac:dyDescent="0.2">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L239" s="117"/>
      <c r="AM239" s="117"/>
      <c r="AS239" s="117"/>
      <c r="AT239" s="117"/>
    </row>
    <row r="240" spans="5:46" x14ac:dyDescent="0.2">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L240" s="117"/>
      <c r="AM240" s="117"/>
      <c r="AS240" s="117"/>
      <c r="AT240" s="117"/>
    </row>
    <row r="241" spans="5:46" x14ac:dyDescent="0.2">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L241" s="117"/>
      <c r="AM241" s="117"/>
      <c r="AS241" s="117"/>
      <c r="AT241" s="117"/>
    </row>
    <row r="242" spans="5:46" x14ac:dyDescent="0.2">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L242" s="117"/>
      <c r="AM242" s="117"/>
      <c r="AS242" s="117"/>
      <c r="AT242" s="117"/>
    </row>
    <row r="243" spans="5:46" x14ac:dyDescent="0.2">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L243" s="117"/>
      <c r="AM243" s="117"/>
      <c r="AS243" s="117"/>
      <c r="AT243" s="117"/>
    </row>
    <row r="244" spans="5:46" x14ac:dyDescent="0.2">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L244" s="117"/>
      <c r="AM244" s="117"/>
      <c r="AS244" s="117"/>
      <c r="AT244" s="117"/>
    </row>
    <row r="245" spans="5:46" x14ac:dyDescent="0.2">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L245" s="117"/>
      <c r="AM245" s="117"/>
      <c r="AS245" s="117"/>
      <c r="AT245" s="117"/>
    </row>
    <row r="246" spans="5:46" x14ac:dyDescent="0.2">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L246" s="117"/>
      <c r="AM246" s="117"/>
      <c r="AS246" s="117"/>
      <c r="AT246" s="117"/>
    </row>
    <row r="247" spans="5:46" x14ac:dyDescent="0.2">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L247" s="117"/>
      <c r="AM247" s="117"/>
      <c r="AS247" s="117"/>
      <c r="AT247" s="117"/>
    </row>
    <row r="248" spans="5:46" x14ac:dyDescent="0.2">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L248" s="117"/>
      <c r="AM248" s="117"/>
      <c r="AS248" s="117"/>
      <c r="AT248" s="117"/>
    </row>
    <row r="249" spans="5:46" x14ac:dyDescent="0.2">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L249" s="117"/>
      <c r="AM249" s="117"/>
      <c r="AS249" s="117"/>
      <c r="AT249" s="117"/>
    </row>
    <row r="250" spans="5:46" x14ac:dyDescent="0.2">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L250" s="117"/>
      <c r="AM250" s="117"/>
      <c r="AS250" s="117"/>
      <c r="AT250" s="117"/>
    </row>
    <row r="251" spans="5:46" x14ac:dyDescent="0.2">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L251" s="117"/>
      <c r="AM251" s="117"/>
      <c r="AS251" s="117"/>
      <c r="AT251" s="117"/>
    </row>
    <row r="252" spans="5:46" x14ac:dyDescent="0.2">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L252" s="117"/>
      <c r="AM252" s="117"/>
      <c r="AS252" s="117"/>
      <c r="AT252" s="117"/>
    </row>
    <row r="253" spans="5:46" x14ac:dyDescent="0.2">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L253" s="117"/>
      <c r="AM253" s="117"/>
      <c r="AS253" s="117"/>
      <c r="AT253" s="117"/>
    </row>
    <row r="254" spans="5:46" x14ac:dyDescent="0.2">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L254" s="117"/>
      <c r="AM254" s="117"/>
      <c r="AS254" s="117"/>
      <c r="AT254" s="117"/>
    </row>
    <row r="255" spans="5:46" x14ac:dyDescent="0.2">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L255" s="117"/>
      <c r="AM255" s="117"/>
      <c r="AS255" s="117"/>
      <c r="AT255" s="117"/>
    </row>
    <row r="256" spans="5:46" x14ac:dyDescent="0.2">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L256" s="117"/>
      <c r="AM256" s="117"/>
      <c r="AS256" s="117"/>
      <c r="AT256" s="117"/>
    </row>
    <row r="257" spans="5:46" x14ac:dyDescent="0.2">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L257" s="117"/>
      <c r="AM257" s="117"/>
      <c r="AS257" s="117"/>
      <c r="AT257" s="117"/>
    </row>
    <row r="258" spans="5:46" x14ac:dyDescent="0.2">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L258" s="117"/>
      <c r="AM258" s="117"/>
      <c r="AS258" s="117"/>
      <c r="AT258" s="117"/>
    </row>
    <row r="259" spans="5:46" x14ac:dyDescent="0.2">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L259" s="117"/>
      <c r="AM259" s="117"/>
      <c r="AS259" s="117"/>
      <c r="AT259" s="117"/>
    </row>
    <row r="260" spans="5:46" x14ac:dyDescent="0.2">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L260" s="117"/>
      <c r="AM260" s="117"/>
      <c r="AS260" s="117"/>
      <c r="AT260" s="117"/>
    </row>
    <row r="261" spans="5:46" x14ac:dyDescent="0.2">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L261" s="117"/>
      <c r="AM261" s="117"/>
      <c r="AS261" s="117"/>
      <c r="AT261" s="117"/>
    </row>
    <row r="262" spans="5:46" x14ac:dyDescent="0.2">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L262" s="117"/>
      <c r="AM262" s="117"/>
      <c r="AS262" s="117"/>
      <c r="AT262" s="117"/>
    </row>
    <row r="263" spans="5:46" x14ac:dyDescent="0.2">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L263" s="117"/>
      <c r="AM263" s="117"/>
      <c r="AS263" s="117"/>
      <c r="AT263" s="117"/>
    </row>
    <row r="264" spans="5:46" x14ac:dyDescent="0.2">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L264" s="117"/>
      <c r="AM264" s="117"/>
      <c r="AS264" s="117"/>
      <c r="AT264" s="117"/>
    </row>
    <row r="265" spans="5:46" x14ac:dyDescent="0.2">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L265" s="117"/>
      <c r="AM265" s="117"/>
      <c r="AS265" s="117"/>
      <c r="AT265" s="117"/>
    </row>
    <row r="266" spans="5:46" x14ac:dyDescent="0.2">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c r="AA266" s="117"/>
      <c r="AB266" s="117"/>
      <c r="AC266" s="117"/>
      <c r="AD266" s="117"/>
      <c r="AE266" s="117"/>
      <c r="AF266" s="117"/>
      <c r="AL266" s="117"/>
      <c r="AM266" s="117"/>
      <c r="AS266" s="117"/>
      <c r="AT266" s="117"/>
    </row>
    <row r="267" spans="5:46" x14ac:dyDescent="0.2">
      <c r="E267" s="117"/>
      <c r="F267" s="117"/>
      <c r="G267" s="117"/>
      <c r="H267" s="117"/>
      <c r="I267" s="117"/>
      <c r="J267" s="117"/>
      <c r="K267" s="117"/>
      <c r="L267" s="117"/>
      <c r="M267" s="117"/>
      <c r="N267" s="117"/>
      <c r="O267" s="117"/>
      <c r="P267" s="117"/>
      <c r="Q267" s="117"/>
      <c r="R267" s="117"/>
      <c r="S267" s="117"/>
      <c r="T267" s="117"/>
      <c r="U267" s="117"/>
      <c r="V267" s="117"/>
      <c r="W267" s="117"/>
      <c r="X267" s="117"/>
      <c r="Y267" s="117"/>
      <c r="Z267" s="117"/>
      <c r="AA267" s="117"/>
      <c r="AB267" s="117"/>
      <c r="AC267" s="117"/>
      <c r="AD267" s="117"/>
      <c r="AE267" s="117"/>
      <c r="AF267" s="117"/>
      <c r="AL267" s="117"/>
      <c r="AM267" s="117"/>
      <c r="AS267" s="117"/>
      <c r="AT267" s="117"/>
    </row>
    <row r="268" spans="5:46" x14ac:dyDescent="0.2">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L268" s="117"/>
      <c r="AM268" s="117"/>
      <c r="AS268" s="117"/>
      <c r="AT268" s="117"/>
    </row>
    <row r="269" spans="5:46" x14ac:dyDescent="0.2">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L269" s="117"/>
      <c r="AM269" s="117"/>
      <c r="AS269" s="117"/>
      <c r="AT269" s="117"/>
    </row>
    <row r="270" spans="5:46" x14ac:dyDescent="0.2">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L270" s="117"/>
      <c r="AM270" s="117"/>
      <c r="AS270" s="117"/>
      <c r="AT270" s="117"/>
    </row>
    <row r="271" spans="5:46" x14ac:dyDescent="0.2">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L271" s="117"/>
      <c r="AM271" s="117"/>
      <c r="AS271" s="117"/>
      <c r="AT271" s="117"/>
    </row>
    <row r="272" spans="5:46" x14ac:dyDescent="0.2">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L272" s="117"/>
      <c r="AM272" s="117"/>
      <c r="AS272" s="117"/>
      <c r="AT272" s="117"/>
    </row>
    <row r="273" spans="5:46" x14ac:dyDescent="0.2">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L273" s="117"/>
      <c r="AM273" s="117"/>
      <c r="AS273" s="117"/>
      <c r="AT273" s="117"/>
    </row>
    <row r="274" spans="5:46" x14ac:dyDescent="0.2">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L274" s="117"/>
      <c r="AM274" s="117"/>
      <c r="AS274" s="117"/>
      <c r="AT274" s="117"/>
    </row>
    <row r="275" spans="5:46" x14ac:dyDescent="0.2">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L275" s="117"/>
      <c r="AM275" s="117"/>
      <c r="AS275" s="117"/>
      <c r="AT275" s="117"/>
    </row>
    <row r="276" spans="5:46" x14ac:dyDescent="0.2">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L276" s="117"/>
      <c r="AM276" s="117"/>
      <c r="AS276" s="117"/>
      <c r="AT276" s="117"/>
    </row>
    <row r="277" spans="5:46" x14ac:dyDescent="0.2">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L277" s="117"/>
      <c r="AM277" s="117"/>
      <c r="AS277" s="117"/>
      <c r="AT277" s="117"/>
    </row>
    <row r="278" spans="5:46" x14ac:dyDescent="0.2">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L278" s="117"/>
      <c r="AM278" s="117"/>
      <c r="AS278" s="117"/>
      <c r="AT278" s="117"/>
    </row>
    <row r="279" spans="5:46" x14ac:dyDescent="0.2">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L279" s="117"/>
      <c r="AM279" s="117"/>
      <c r="AS279" s="117"/>
      <c r="AT279" s="117"/>
    </row>
    <row r="280" spans="5:46" x14ac:dyDescent="0.2">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L280" s="117"/>
      <c r="AM280" s="117"/>
      <c r="AS280" s="117"/>
      <c r="AT280" s="117"/>
    </row>
    <row r="281" spans="5:46" x14ac:dyDescent="0.2">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L281" s="117"/>
      <c r="AM281" s="117"/>
      <c r="AS281" s="117"/>
      <c r="AT281" s="117"/>
    </row>
    <row r="282" spans="5:46" x14ac:dyDescent="0.2">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L282" s="117"/>
      <c r="AM282" s="117"/>
      <c r="AS282" s="117"/>
      <c r="AT282" s="117"/>
    </row>
    <row r="283" spans="5:46" x14ac:dyDescent="0.2">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L283" s="117"/>
      <c r="AM283" s="117"/>
      <c r="AS283" s="117"/>
      <c r="AT283" s="117"/>
    </row>
    <row r="284" spans="5:46" x14ac:dyDescent="0.2">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L284" s="117"/>
      <c r="AM284" s="117"/>
      <c r="AS284" s="117"/>
      <c r="AT284" s="117"/>
    </row>
    <row r="285" spans="5:46" x14ac:dyDescent="0.2">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L285" s="117"/>
      <c r="AM285" s="117"/>
      <c r="AS285" s="117"/>
      <c r="AT285" s="117"/>
    </row>
    <row r="286" spans="5:46" x14ac:dyDescent="0.2">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L286" s="117"/>
      <c r="AM286" s="117"/>
      <c r="AS286" s="117"/>
      <c r="AT286" s="117"/>
    </row>
    <row r="287" spans="5:46" x14ac:dyDescent="0.2">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L287" s="117"/>
      <c r="AM287" s="117"/>
      <c r="AS287" s="117"/>
      <c r="AT287" s="117"/>
    </row>
    <row r="288" spans="5:46" x14ac:dyDescent="0.2">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L288" s="117"/>
      <c r="AM288" s="117"/>
      <c r="AS288" s="117"/>
      <c r="AT288" s="117"/>
    </row>
    <row r="289" spans="5:46" x14ac:dyDescent="0.2">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L289" s="117"/>
      <c r="AM289" s="117"/>
      <c r="AS289" s="117"/>
      <c r="AT289" s="117"/>
    </row>
    <row r="290" spans="5:46" x14ac:dyDescent="0.2">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L290" s="117"/>
      <c r="AM290" s="117"/>
      <c r="AS290" s="117"/>
      <c r="AT290" s="117"/>
    </row>
    <row r="291" spans="5:46" x14ac:dyDescent="0.2">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L291" s="117"/>
      <c r="AM291" s="117"/>
      <c r="AS291" s="117"/>
      <c r="AT291" s="117"/>
    </row>
    <row r="292" spans="5:46" x14ac:dyDescent="0.2">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L292" s="117"/>
      <c r="AM292" s="117"/>
      <c r="AS292" s="117"/>
      <c r="AT292" s="117"/>
    </row>
    <row r="293" spans="5:46" x14ac:dyDescent="0.2">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L293" s="117"/>
      <c r="AM293" s="117"/>
      <c r="AS293" s="117"/>
      <c r="AT293" s="117"/>
    </row>
    <row r="294" spans="5:46" x14ac:dyDescent="0.2">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L294" s="117"/>
      <c r="AM294" s="117"/>
      <c r="AS294" s="117"/>
      <c r="AT294" s="117"/>
    </row>
    <row r="295" spans="5:46" x14ac:dyDescent="0.2">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L295" s="117"/>
      <c r="AM295" s="117"/>
      <c r="AS295" s="117"/>
      <c r="AT295" s="117"/>
    </row>
    <row r="296" spans="5:46" x14ac:dyDescent="0.2">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L296" s="117"/>
      <c r="AM296" s="117"/>
      <c r="AS296" s="117"/>
      <c r="AT296" s="117"/>
    </row>
    <row r="297" spans="5:46" x14ac:dyDescent="0.2">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L297" s="117"/>
      <c r="AM297" s="117"/>
      <c r="AS297" s="117"/>
      <c r="AT297" s="117"/>
    </row>
    <row r="298" spans="5:46" x14ac:dyDescent="0.2">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L298" s="117"/>
      <c r="AM298" s="117"/>
      <c r="AS298" s="117"/>
      <c r="AT298" s="117"/>
    </row>
    <row r="299" spans="5:46" x14ac:dyDescent="0.2">
      <c r="E299" s="117"/>
      <c r="F299" s="117"/>
      <c r="G299" s="117"/>
      <c r="H299" s="117"/>
      <c r="I299" s="117"/>
      <c r="J299" s="117"/>
      <c r="K299" s="117"/>
      <c r="L299" s="117"/>
      <c r="M299" s="117"/>
      <c r="N299" s="117"/>
      <c r="O299" s="117"/>
      <c r="P299" s="117"/>
      <c r="Q299" s="117"/>
      <c r="R299" s="117"/>
      <c r="S299" s="117"/>
      <c r="T299" s="117"/>
      <c r="U299" s="117"/>
      <c r="V299" s="117"/>
      <c r="W299" s="117"/>
      <c r="X299" s="117"/>
      <c r="Y299" s="117"/>
      <c r="Z299" s="117"/>
      <c r="AA299" s="117"/>
      <c r="AB299" s="117"/>
      <c r="AC299" s="117"/>
      <c r="AD299" s="117"/>
      <c r="AE299" s="117"/>
      <c r="AF299" s="117"/>
      <c r="AL299" s="117"/>
      <c r="AM299" s="117"/>
      <c r="AS299" s="117"/>
      <c r="AT299" s="117"/>
    </row>
    <row r="300" spans="5:46" x14ac:dyDescent="0.2">
      <c r="E300" s="117"/>
      <c r="F300" s="117"/>
      <c r="G300" s="117"/>
      <c r="H300" s="117"/>
      <c r="I300" s="117"/>
      <c r="J300" s="117"/>
      <c r="K300" s="117"/>
      <c r="L300" s="117"/>
      <c r="M300" s="117"/>
      <c r="N300" s="117"/>
      <c r="O300" s="117"/>
      <c r="P300" s="117"/>
      <c r="Q300" s="117"/>
      <c r="R300" s="117"/>
      <c r="S300" s="117"/>
      <c r="T300" s="117"/>
      <c r="U300" s="117"/>
      <c r="V300" s="117"/>
      <c r="W300" s="117"/>
      <c r="X300" s="117"/>
      <c r="Y300" s="117"/>
      <c r="Z300" s="117"/>
      <c r="AA300" s="117"/>
      <c r="AB300" s="117"/>
      <c r="AC300" s="117"/>
      <c r="AD300" s="117"/>
      <c r="AE300" s="117"/>
      <c r="AF300" s="117"/>
      <c r="AL300" s="117"/>
      <c r="AM300" s="117"/>
      <c r="AS300" s="117"/>
      <c r="AT300" s="117"/>
    </row>
    <row r="301" spans="5:46" x14ac:dyDescent="0.2">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L301" s="117"/>
      <c r="AM301" s="117"/>
      <c r="AS301" s="117"/>
      <c r="AT301" s="117"/>
    </row>
    <row r="302" spans="5:46" x14ac:dyDescent="0.2">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L302" s="117"/>
      <c r="AM302" s="117"/>
      <c r="AS302" s="117"/>
      <c r="AT302" s="117"/>
    </row>
    <row r="303" spans="5:46" x14ac:dyDescent="0.2">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L303" s="117"/>
      <c r="AM303" s="117"/>
      <c r="AS303" s="117"/>
      <c r="AT303" s="117"/>
    </row>
    <row r="304" spans="5:46" x14ac:dyDescent="0.2">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L304" s="117"/>
      <c r="AM304" s="117"/>
      <c r="AS304" s="117"/>
      <c r="AT304" s="117"/>
    </row>
    <row r="305" spans="5:46" x14ac:dyDescent="0.2">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L305" s="117"/>
      <c r="AM305" s="117"/>
      <c r="AS305" s="117"/>
      <c r="AT305" s="117"/>
    </row>
    <row r="306" spans="5:46" x14ac:dyDescent="0.2">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L306" s="117"/>
      <c r="AM306" s="117"/>
      <c r="AS306" s="117"/>
      <c r="AT306" s="117"/>
    </row>
    <row r="307" spans="5:46" x14ac:dyDescent="0.2">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L307" s="117"/>
      <c r="AM307" s="117"/>
      <c r="AS307" s="117"/>
      <c r="AT307" s="117"/>
    </row>
    <row r="308" spans="5:46" x14ac:dyDescent="0.2">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L308" s="117"/>
      <c r="AM308" s="117"/>
      <c r="AS308" s="117"/>
      <c r="AT308" s="117"/>
    </row>
    <row r="309" spans="5:46" x14ac:dyDescent="0.2">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L309" s="117"/>
      <c r="AM309" s="117"/>
      <c r="AS309" s="117"/>
      <c r="AT309" s="117"/>
    </row>
    <row r="310" spans="5:46" x14ac:dyDescent="0.2">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L310" s="117"/>
      <c r="AM310" s="117"/>
      <c r="AS310" s="117"/>
      <c r="AT310" s="117"/>
    </row>
    <row r="311" spans="5:46" x14ac:dyDescent="0.2">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L311" s="117"/>
      <c r="AM311" s="117"/>
      <c r="AS311" s="117"/>
      <c r="AT311" s="117"/>
    </row>
    <row r="312" spans="5:46" x14ac:dyDescent="0.2">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L312" s="117"/>
      <c r="AM312" s="117"/>
      <c r="AS312" s="117"/>
      <c r="AT312" s="117"/>
    </row>
    <row r="313" spans="5:46" x14ac:dyDescent="0.2">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L313" s="117"/>
      <c r="AM313" s="117"/>
      <c r="AS313" s="117"/>
      <c r="AT313" s="117"/>
    </row>
    <row r="314" spans="5:46" x14ac:dyDescent="0.2">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L314" s="117"/>
      <c r="AM314" s="117"/>
      <c r="AS314" s="117"/>
      <c r="AT314" s="117"/>
    </row>
    <row r="315" spans="5:46" x14ac:dyDescent="0.2">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L315" s="117"/>
      <c r="AM315" s="117"/>
      <c r="AS315" s="117"/>
      <c r="AT315" s="117"/>
    </row>
    <row r="316" spans="5:46" x14ac:dyDescent="0.2">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L316" s="117"/>
      <c r="AM316" s="117"/>
      <c r="AS316" s="117"/>
      <c r="AT316" s="117"/>
    </row>
    <row r="317" spans="5:46" x14ac:dyDescent="0.2">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L317" s="117"/>
      <c r="AM317" s="117"/>
      <c r="AS317" s="117"/>
      <c r="AT317" s="117"/>
    </row>
    <row r="318" spans="5:46" x14ac:dyDescent="0.2">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L318" s="117"/>
      <c r="AM318" s="117"/>
      <c r="AS318" s="117"/>
      <c r="AT318" s="117"/>
    </row>
    <row r="319" spans="5:46" x14ac:dyDescent="0.2">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L319" s="117"/>
      <c r="AM319" s="117"/>
      <c r="AS319" s="117"/>
      <c r="AT319" s="117"/>
    </row>
    <row r="320" spans="5:46" x14ac:dyDescent="0.2">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L320" s="117"/>
      <c r="AM320" s="117"/>
      <c r="AS320" s="117"/>
      <c r="AT320" s="117"/>
    </row>
    <row r="321" spans="5:46" x14ac:dyDescent="0.2">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L321" s="117"/>
      <c r="AM321" s="117"/>
      <c r="AS321" s="117"/>
      <c r="AT321" s="117"/>
    </row>
    <row r="322" spans="5:46" x14ac:dyDescent="0.2">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L322" s="117"/>
      <c r="AM322" s="117"/>
      <c r="AS322" s="117"/>
      <c r="AT322" s="117"/>
    </row>
    <row r="323" spans="5:46" x14ac:dyDescent="0.2">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L323" s="117"/>
      <c r="AM323" s="117"/>
      <c r="AS323" s="117"/>
      <c r="AT323" s="117"/>
    </row>
    <row r="324" spans="5:46" x14ac:dyDescent="0.2">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L324" s="117"/>
      <c r="AM324" s="117"/>
      <c r="AS324" s="117"/>
      <c r="AT324" s="117"/>
    </row>
    <row r="325" spans="5:46" x14ac:dyDescent="0.2">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L325" s="117"/>
      <c r="AM325" s="117"/>
      <c r="AS325" s="117"/>
      <c r="AT325" s="117"/>
    </row>
    <row r="326" spans="5:46" x14ac:dyDescent="0.2">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L326" s="117"/>
      <c r="AM326" s="117"/>
      <c r="AS326" s="117"/>
      <c r="AT326" s="117"/>
    </row>
    <row r="327" spans="5:46" x14ac:dyDescent="0.2">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L327" s="117"/>
      <c r="AM327" s="117"/>
      <c r="AS327" s="117"/>
      <c r="AT327" s="117"/>
    </row>
    <row r="328" spans="5:46" x14ac:dyDescent="0.2">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L328" s="117"/>
      <c r="AM328" s="117"/>
      <c r="AS328" s="117"/>
      <c r="AT328" s="117"/>
    </row>
    <row r="329" spans="5:46" x14ac:dyDescent="0.2">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L329" s="117"/>
      <c r="AM329" s="117"/>
      <c r="AS329" s="117"/>
      <c r="AT329" s="117"/>
    </row>
    <row r="330" spans="5:46" x14ac:dyDescent="0.2">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L330" s="117"/>
      <c r="AM330" s="117"/>
      <c r="AS330" s="117"/>
      <c r="AT330" s="117"/>
    </row>
    <row r="331" spans="5:46" x14ac:dyDescent="0.2">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L331" s="117"/>
      <c r="AM331" s="117"/>
      <c r="AS331" s="117"/>
      <c r="AT331" s="117"/>
    </row>
    <row r="332" spans="5:46" x14ac:dyDescent="0.2">
      <c r="E332" s="117"/>
      <c r="F332" s="117"/>
      <c r="G332" s="117"/>
      <c r="H332" s="117"/>
      <c r="I332" s="117"/>
      <c r="J332" s="117"/>
      <c r="K332" s="117"/>
      <c r="L332" s="117"/>
      <c r="M332" s="117"/>
      <c r="N332" s="117"/>
      <c r="O332" s="117"/>
      <c r="P332" s="117"/>
      <c r="Q332" s="117"/>
      <c r="R332" s="117"/>
      <c r="S332" s="117"/>
      <c r="T332" s="117"/>
      <c r="U332" s="117"/>
      <c r="V332" s="117"/>
      <c r="W332" s="117"/>
      <c r="X332" s="117"/>
      <c r="Y332" s="117"/>
      <c r="Z332" s="117"/>
      <c r="AA332" s="117"/>
      <c r="AB332" s="117"/>
      <c r="AC332" s="117"/>
      <c r="AD332" s="117"/>
      <c r="AE332" s="117"/>
      <c r="AF332" s="117"/>
      <c r="AL332" s="117"/>
      <c r="AM332" s="117"/>
      <c r="AS332" s="117"/>
      <c r="AT332" s="117"/>
    </row>
    <row r="333" spans="5:46" x14ac:dyDescent="0.2">
      <c r="E333" s="117"/>
      <c r="F333" s="117"/>
      <c r="G333" s="117"/>
      <c r="H333" s="117"/>
      <c r="I333" s="117"/>
      <c r="J333" s="117"/>
      <c r="K333" s="117"/>
      <c r="L333" s="117"/>
      <c r="M333" s="117"/>
      <c r="N333" s="117"/>
      <c r="O333" s="117"/>
      <c r="P333" s="117"/>
      <c r="Q333" s="117"/>
      <c r="R333" s="117"/>
      <c r="S333" s="117"/>
      <c r="T333" s="117"/>
      <c r="U333" s="117"/>
      <c r="V333" s="117"/>
      <c r="W333" s="117"/>
      <c r="X333" s="117"/>
      <c r="Y333" s="117"/>
      <c r="Z333" s="117"/>
      <c r="AA333" s="117"/>
      <c r="AB333" s="117"/>
      <c r="AC333" s="117"/>
      <c r="AD333" s="117"/>
      <c r="AE333" s="117"/>
      <c r="AF333" s="117"/>
      <c r="AL333" s="117"/>
      <c r="AM333" s="117"/>
      <c r="AS333" s="117"/>
      <c r="AT333" s="117"/>
    </row>
    <row r="334" spans="5:46" x14ac:dyDescent="0.2">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L334" s="117"/>
      <c r="AM334" s="117"/>
      <c r="AS334" s="117"/>
      <c r="AT334" s="117"/>
    </row>
    <row r="335" spans="5:46" x14ac:dyDescent="0.2">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L335" s="117"/>
      <c r="AM335" s="117"/>
      <c r="AS335" s="117"/>
      <c r="AT335" s="117"/>
    </row>
    <row r="336" spans="5:46" x14ac:dyDescent="0.2">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L336" s="117"/>
      <c r="AM336" s="117"/>
      <c r="AS336" s="117"/>
      <c r="AT336" s="117"/>
    </row>
    <row r="337" spans="5:46" x14ac:dyDescent="0.2">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L337" s="117"/>
      <c r="AM337" s="117"/>
      <c r="AS337" s="117"/>
      <c r="AT337" s="117"/>
    </row>
    <row r="338" spans="5:46" x14ac:dyDescent="0.2">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L338" s="117"/>
      <c r="AM338" s="117"/>
      <c r="AS338" s="117"/>
      <c r="AT338" s="117"/>
    </row>
    <row r="339" spans="5:46" x14ac:dyDescent="0.2">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L339" s="117"/>
      <c r="AM339" s="117"/>
      <c r="AS339" s="117"/>
      <c r="AT339" s="117"/>
    </row>
    <row r="340" spans="5:46" x14ac:dyDescent="0.2">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L340" s="117"/>
      <c r="AM340" s="117"/>
      <c r="AS340" s="117"/>
      <c r="AT340" s="117"/>
    </row>
    <row r="341" spans="5:46" x14ac:dyDescent="0.2">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L341" s="117"/>
      <c r="AM341" s="117"/>
      <c r="AS341" s="117"/>
      <c r="AT341" s="117"/>
    </row>
    <row r="342" spans="5:46" x14ac:dyDescent="0.2">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L342" s="117"/>
      <c r="AM342" s="117"/>
      <c r="AS342" s="117"/>
      <c r="AT342" s="117"/>
    </row>
    <row r="343" spans="5:46" x14ac:dyDescent="0.2">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L343" s="117"/>
      <c r="AM343" s="117"/>
      <c r="AS343" s="117"/>
      <c r="AT343" s="117"/>
    </row>
    <row r="344" spans="5:46" x14ac:dyDescent="0.2">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L344" s="117"/>
      <c r="AM344" s="117"/>
      <c r="AS344" s="117"/>
      <c r="AT344" s="117"/>
    </row>
    <row r="345" spans="5:46" x14ac:dyDescent="0.2">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L345" s="117"/>
      <c r="AM345" s="117"/>
      <c r="AS345" s="117"/>
      <c r="AT345" s="117"/>
    </row>
    <row r="346" spans="5:46" x14ac:dyDescent="0.2">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L346" s="117"/>
      <c r="AM346" s="117"/>
      <c r="AS346" s="117"/>
      <c r="AT346" s="117"/>
    </row>
    <row r="347" spans="5:46" x14ac:dyDescent="0.2">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L347" s="117"/>
      <c r="AM347" s="117"/>
      <c r="AS347" s="117"/>
      <c r="AT347" s="117"/>
    </row>
    <row r="348" spans="5:46" x14ac:dyDescent="0.2">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L348" s="117"/>
      <c r="AM348" s="117"/>
      <c r="AS348" s="117"/>
      <c r="AT348" s="117"/>
    </row>
    <row r="349" spans="5:46" x14ac:dyDescent="0.2">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L349" s="117"/>
      <c r="AM349" s="117"/>
      <c r="AS349" s="117"/>
      <c r="AT349" s="117"/>
    </row>
    <row r="350" spans="5:46" x14ac:dyDescent="0.2">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L350" s="117"/>
      <c r="AM350" s="117"/>
      <c r="AS350" s="117"/>
      <c r="AT350" s="117"/>
    </row>
    <row r="351" spans="5:46" x14ac:dyDescent="0.2">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L351" s="117"/>
      <c r="AM351" s="117"/>
      <c r="AS351" s="117"/>
      <c r="AT351" s="117"/>
    </row>
    <row r="352" spans="5:46" x14ac:dyDescent="0.2">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L352" s="117"/>
      <c r="AM352" s="117"/>
      <c r="AS352" s="117"/>
      <c r="AT352" s="117"/>
    </row>
    <row r="353" spans="5:46" x14ac:dyDescent="0.2">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L353" s="117"/>
      <c r="AM353" s="117"/>
      <c r="AS353" s="117"/>
      <c r="AT353" s="117"/>
    </row>
    <row r="354" spans="5:46" x14ac:dyDescent="0.2">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L354" s="117"/>
      <c r="AM354" s="117"/>
      <c r="AS354" s="117"/>
      <c r="AT354" s="117"/>
    </row>
    <row r="355" spans="5:46" x14ac:dyDescent="0.2">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L355" s="117"/>
      <c r="AM355" s="117"/>
      <c r="AS355" s="117"/>
      <c r="AT355" s="117"/>
    </row>
    <row r="356" spans="5:46" x14ac:dyDescent="0.2">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L356" s="117"/>
      <c r="AM356" s="117"/>
      <c r="AS356" s="117"/>
      <c r="AT356" s="117"/>
    </row>
    <row r="357" spans="5:46" x14ac:dyDescent="0.2">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L357" s="117"/>
      <c r="AM357" s="117"/>
      <c r="AS357" s="117"/>
      <c r="AT357" s="117"/>
    </row>
    <row r="358" spans="5:46" x14ac:dyDescent="0.2">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L358" s="117"/>
      <c r="AM358" s="117"/>
      <c r="AS358" s="117"/>
      <c r="AT358" s="117"/>
    </row>
    <row r="359" spans="5:46" x14ac:dyDescent="0.2">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L359" s="117"/>
      <c r="AM359" s="117"/>
      <c r="AS359" s="117"/>
      <c r="AT359" s="117"/>
    </row>
    <row r="360" spans="5:46" x14ac:dyDescent="0.2">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L360" s="117"/>
      <c r="AM360" s="117"/>
      <c r="AS360" s="117"/>
      <c r="AT360" s="117"/>
    </row>
    <row r="361" spans="5:46" x14ac:dyDescent="0.2">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L361" s="117"/>
      <c r="AM361" s="117"/>
      <c r="AS361" s="117"/>
      <c r="AT361" s="117"/>
    </row>
    <row r="362" spans="5:46" x14ac:dyDescent="0.2">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L362" s="117"/>
      <c r="AM362" s="117"/>
      <c r="AS362" s="117"/>
      <c r="AT362" s="117"/>
    </row>
    <row r="363" spans="5:46" x14ac:dyDescent="0.2">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L363" s="117"/>
      <c r="AM363" s="117"/>
      <c r="AS363" s="117"/>
      <c r="AT363" s="117"/>
    </row>
    <row r="364" spans="5:46" x14ac:dyDescent="0.2">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L364" s="117"/>
      <c r="AM364" s="117"/>
      <c r="AS364" s="117"/>
      <c r="AT364" s="117"/>
    </row>
    <row r="365" spans="5:46" x14ac:dyDescent="0.2">
      <c r="E365" s="117"/>
      <c r="F365" s="117"/>
      <c r="G365" s="117"/>
      <c r="H365" s="117"/>
      <c r="I365" s="117"/>
      <c r="J365" s="117"/>
      <c r="K365" s="117"/>
      <c r="L365" s="117"/>
      <c r="M365" s="117"/>
      <c r="N365" s="117"/>
      <c r="O365" s="117"/>
      <c r="P365" s="117"/>
      <c r="Q365" s="117"/>
      <c r="R365" s="117"/>
      <c r="S365" s="117"/>
      <c r="T365" s="117"/>
      <c r="U365" s="117"/>
      <c r="V365" s="117"/>
      <c r="W365" s="117"/>
      <c r="X365" s="117"/>
      <c r="Y365" s="117"/>
      <c r="Z365" s="117"/>
      <c r="AA365" s="117"/>
      <c r="AB365" s="117"/>
      <c r="AC365" s="117"/>
      <c r="AD365" s="117"/>
      <c r="AE365" s="117"/>
      <c r="AF365" s="117"/>
      <c r="AL365" s="117"/>
      <c r="AM365" s="117"/>
      <c r="AS365" s="117"/>
      <c r="AT365" s="117"/>
    </row>
    <row r="366" spans="5:46" x14ac:dyDescent="0.2">
      <c r="E366" s="117"/>
      <c r="F366" s="117"/>
      <c r="G366" s="117"/>
      <c r="H366" s="117"/>
      <c r="I366" s="117"/>
      <c r="J366" s="117"/>
      <c r="K366" s="117"/>
      <c r="L366" s="117"/>
      <c r="M366" s="117"/>
      <c r="N366" s="117"/>
      <c r="O366" s="117"/>
      <c r="P366" s="117"/>
      <c r="Q366" s="117"/>
      <c r="R366" s="117"/>
      <c r="S366" s="117"/>
      <c r="T366" s="117"/>
      <c r="U366" s="117"/>
      <c r="V366" s="117"/>
      <c r="W366" s="117"/>
      <c r="X366" s="117"/>
      <c r="Y366" s="117"/>
      <c r="Z366" s="117"/>
      <c r="AA366" s="117"/>
      <c r="AB366" s="117"/>
      <c r="AC366" s="117"/>
      <c r="AD366" s="117"/>
      <c r="AE366" s="117"/>
      <c r="AF366" s="117"/>
      <c r="AL366" s="117"/>
      <c r="AM366" s="117"/>
      <c r="AS366" s="117"/>
      <c r="AT366" s="117"/>
    </row>
    <row r="367" spans="5:46" x14ac:dyDescent="0.2">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L367" s="117"/>
      <c r="AM367" s="117"/>
      <c r="AS367" s="117"/>
      <c r="AT367" s="117"/>
    </row>
    <row r="368" spans="5:46" x14ac:dyDescent="0.2">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L368" s="117"/>
      <c r="AM368" s="117"/>
      <c r="AS368" s="117"/>
      <c r="AT368" s="117"/>
    </row>
    <row r="369" spans="5:46" x14ac:dyDescent="0.2">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L369" s="117"/>
      <c r="AM369" s="117"/>
      <c r="AS369" s="117"/>
      <c r="AT369" s="117"/>
    </row>
    <row r="370" spans="5:46" x14ac:dyDescent="0.2">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L370" s="117"/>
      <c r="AM370" s="117"/>
      <c r="AS370" s="117"/>
      <c r="AT370" s="117"/>
    </row>
    <row r="371" spans="5:46" x14ac:dyDescent="0.2">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L371" s="117"/>
      <c r="AM371" s="117"/>
      <c r="AS371" s="117"/>
      <c r="AT371" s="117"/>
    </row>
    <row r="372" spans="5:46" x14ac:dyDescent="0.2">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L372" s="117"/>
      <c r="AM372" s="117"/>
      <c r="AS372" s="117"/>
      <c r="AT372" s="117"/>
    </row>
    <row r="373" spans="5:46" x14ac:dyDescent="0.2">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L373" s="117"/>
      <c r="AM373" s="117"/>
      <c r="AS373" s="117"/>
      <c r="AT373" s="117"/>
    </row>
    <row r="374" spans="5:46" x14ac:dyDescent="0.2">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L374" s="117"/>
      <c r="AM374" s="117"/>
      <c r="AS374" s="117"/>
      <c r="AT374" s="117"/>
    </row>
    <row r="375" spans="5:46" x14ac:dyDescent="0.2">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L375" s="117"/>
      <c r="AM375" s="117"/>
      <c r="AS375" s="117"/>
      <c r="AT375" s="117"/>
    </row>
    <row r="376" spans="5:46" x14ac:dyDescent="0.2">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L376" s="117"/>
      <c r="AM376" s="117"/>
      <c r="AS376" s="117"/>
      <c r="AT376" s="117"/>
    </row>
    <row r="377" spans="5:46" x14ac:dyDescent="0.2">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L377" s="117"/>
      <c r="AM377" s="117"/>
      <c r="AS377" s="117"/>
      <c r="AT377" s="117"/>
    </row>
    <row r="378" spans="5:46" x14ac:dyDescent="0.2">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L378" s="117"/>
      <c r="AM378" s="117"/>
      <c r="AS378" s="117"/>
      <c r="AT378" s="117"/>
    </row>
    <row r="379" spans="5:46" x14ac:dyDescent="0.2">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L379" s="117"/>
      <c r="AM379" s="117"/>
      <c r="AS379" s="117"/>
      <c r="AT379" s="117"/>
    </row>
    <row r="380" spans="5:46" x14ac:dyDescent="0.2">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L380" s="117"/>
      <c r="AM380" s="117"/>
      <c r="AS380" s="117"/>
      <c r="AT380" s="117"/>
    </row>
    <row r="381" spans="5:46" x14ac:dyDescent="0.2">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L381" s="117"/>
      <c r="AM381" s="117"/>
      <c r="AS381" s="117"/>
      <c r="AT381" s="117"/>
    </row>
    <row r="382" spans="5:46" x14ac:dyDescent="0.2">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L382" s="117"/>
      <c r="AM382" s="117"/>
      <c r="AS382" s="117"/>
      <c r="AT382" s="117"/>
    </row>
    <row r="383" spans="5:46" x14ac:dyDescent="0.2">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L383" s="117"/>
      <c r="AM383" s="117"/>
      <c r="AS383" s="117"/>
      <c r="AT383" s="117"/>
    </row>
    <row r="384" spans="5:46" x14ac:dyDescent="0.2">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L384" s="117"/>
      <c r="AM384" s="117"/>
      <c r="AS384" s="117"/>
      <c r="AT384" s="117"/>
    </row>
    <row r="385" spans="5:46" x14ac:dyDescent="0.2">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L385" s="117"/>
      <c r="AM385" s="117"/>
      <c r="AS385" s="117"/>
      <c r="AT385" s="117"/>
    </row>
    <row r="386" spans="5:46" x14ac:dyDescent="0.2">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L386" s="117"/>
      <c r="AM386" s="117"/>
      <c r="AS386" s="117"/>
      <c r="AT386" s="117"/>
    </row>
    <row r="387" spans="5:46" x14ac:dyDescent="0.2">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L387" s="117"/>
      <c r="AM387" s="117"/>
      <c r="AS387" s="117"/>
      <c r="AT387" s="117"/>
    </row>
    <row r="388" spans="5:46" x14ac:dyDescent="0.2">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L388" s="117"/>
      <c r="AM388" s="117"/>
      <c r="AS388" s="117"/>
      <c r="AT388" s="117"/>
    </row>
    <row r="389" spans="5:46" x14ac:dyDescent="0.2">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L389" s="117"/>
      <c r="AM389" s="117"/>
      <c r="AS389" s="117"/>
      <c r="AT389" s="117"/>
    </row>
    <row r="390" spans="5:46" x14ac:dyDescent="0.2">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L390" s="117"/>
      <c r="AM390" s="117"/>
      <c r="AS390" s="117"/>
      <c r="AT390" s="117"/>
    </row>
    <row r="391" spans="5:46" x14ac:dyDescent="0.2">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L391" s="117"/>
      <c r="AM391" s="117"/>
      <c r="AS391" s="117"/>
      <c r="AT391" s="117"/>
    </row>
    <row r="392" spans="5:46" x14ac:dyDescent="0.2">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L392" s="117"/>
      <c r="AM392" s="117"/>
      <c r="AS392" s="117"/>
      <c r="AT392" s="117"/>
    </row>
    <row r="393" spans="5:46" x14ac:dyDescent="0.2">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L393" s="117"/>
      <c r="AM393" s="117"/>
      <c r="AS393" s="117"/>
      <c r="AT393" s="117"/>
    </row>
    <row r="394" spans="5:46" x14ac:dyDescent="0.2">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L394" s="117"/>
      <c r="AM394" s="117"/>
      <c r="AS394" s="117"/>
      <c r="AT394" s="117"/>
    </row>
    <row r="395" spans="5:46" x14ac:dyDescent="0.2">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L395" s="117"/>
      <c r="AM395" s="117"/>
      <c r="AS395" s="117"/>
      <c r="AT395" s="117"/>
    </row>
    <row r="396" spans="5:46" x14ac:dyDescent="0.2">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L396" s="117"/>
      <c r="AM396" s="117"/>
      <c r="AS396" s="117"/>
      <c r="AT396" s="117"/>
    </row>
    <row r="397" spans="5:46" x14ac:dyDescent="0.2">
      <c r="E397" s="117"/>
      <c r="F397" s="117"/>
      <c r="G397" s="117"/>
      <c r="H397" s="117"/>
      <c r="I397" s="117"/>
      <c r="J397" s="117"/>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c r="AL397" s="117"/>
      <c r="AM397" s="117"/>
      <c r="AS397" s="117"/>
      <c r="AT397" s="117"/>
    </row>
    <row r="398" spans="5:46" x14ac:dyDescent="0.2">
      <c r="E398" s="117"/>
      <c r="F398" s="117"/>
      <c r="G398" s="117"/>
      <c r="H398" s="117"/>
      <c r="I398" s="117"/>
      <c r="J398" s="117"/>
      <c r="K398" s="117"/>
      <c r="L398" s="117"/>
      <c r="M398" s="117"/>
      <c r="N398" s="117"/>
      <c r="O398" s="117"/>
      <c r="P398" s="117"/>
      <c r="Q398" s="117"/>
      <c r="R398" s="117"/>
      <c r="S398" s="117"/>
      <c r="T398" s="117"/>
      <c r="U398" s="117"/>
      <c r="V398" s="117"/>
      <c r="W398" s="117"/>
      <c r="X398" s="117"/>
      <c r="Y398" s="117"/>
      <c r="Z398" s="117"/>
      <c r="AA398" s="117"/>
      <c r="AB398" s="117"/>
      <c r="AC398" s="117"/>
      <c r="AD398" s="117"/>
      <c r="AE398" s="117"/>
      <c r="AF398" s="117"/>
      <c r="AL398" s="117"/>
      <c r="AM398" s="117"/>
      <c r="AS398" s="117"/>
      <c r="AT398" s="117"/>
    </row>
    <row r="399" spans="5:46" x14ac:dyDescent="0.2">
      <c r="E399" s="117"/>
      <c r="F399" s="117"/>
      <c r="G399" s="117"/>
      <c r="H399" s="117"/>
      <c r="I399" s="117"/>
      <c r="J399" s="117"/>
      <c r="K399" s="117"/>
      <c r="L399" s="117"/>
      <c r="M399" s="117"/>
      <c r="N399" s="117"/>
      <c r="O399" s="117"/>
      <c r="P399" s="117"/>
      <c r="Q399" s="117"/>
      <c r="R399" s="117"/>
      <c r="S399" s="117"/>
      <c r="T399" s="117"/>
      <c r="U399" s="117"/>
      <c r="V399" s="117"/>
      <c r="W399" s="117"/>
      <c r="X399" s="117"/>
      <c r="Y399" s="117"/>
      <c r="Z399" s="117"/>
      <c r="AA399" s="117"/>
      <c r="AB399" s="117"/>
      <c r="AC399" s="117"/>
      <c r="AD399" s="117"/>
      <c r="AE399" s="117"/>
      <c r="AF399" s="117"/>
      <c r="AL399" s="117"/>
      <c r="AM399" s="117"/>
      <c r="AS399" s="117"/>
      <c r="AT399" s="117"/>
    </row>
    <row r="400" spans="5:46" x14ac:dyDescent="0.2">
      <c r="E400" s="117"/>
      <c r="F400" s="117"/>
      <c r="G400" s="117"/>
      <c r="H400" s="117"/>
      <c r="I400" s="117"/>
      <c r="J400" s="117"/>
      <c r="K400" s="117"/>
      <c r="L400" s="117"/>
      <c r="M400" s="117"/>
      <c r="N400" s="117"/>
      <c r="O400" s="117"/>
      <c r="P400" s="117"/>
      <c r="Q400" s="117"/>
      <c r="R400" s="117"/>
      <c r="S400" s="117"/>
      <c r="T400" s="117"/>
      <c r="U400" s="117"/>
      <c r="V400" s="117"/>
      <c r="W400" s="117"/>
      <c r="X400" s="117"/>
      <c r="Y400" s="117"/>
      <c r="Z400" s="117"/>
      <c r="AA400" s="117"/>
      <c r="AB400" s="117"/>
      <c r="AC400" s="117"/>
      <c r="AD400" s="117"/>
      <c r="AE400" s="117"/>
      <c r="AF400" s="117"/>
      <c r="AL400" s="117"/>
      <c r="AM400" s="117"/>
      <c r="AS400" s="117"/>
      <c r="AT400" s="117"/>
    </row>
    <row r="401" spans="5:46" x14ac:dyDescent="0.2">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L401" s="117"/>
      <c r="AM401" s="117"/>
      <c r="AS401" s="117"/>
      <c r="AT401" s="117"/>
    </row>
    <row r="402" spans="5:46" x14ac:dyDescent="0.2">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L402" s="117"/>
      <c r="AM402" s="117"/>
      <c r="AS402" s="117"/>
      <c r="AT402" s="117"/>
    </row>
    <row r="403" spans="5:46" x14ac:dyDescent="0.2">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L403" s="117"/>
      <c r="AM403" s="117"/>
      <c r="AS403" s="117"/>
      <c r="AT403" s="117"/>
    </row>
    <row r="404" spans="5:46" x14ac:dyDescent="0.2">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L404" s="117"/>
      <c r="AM404" s="117"/>
      <c r="AS404" s="117"/>
      <c r="AT404" s="117"/>
    </row>
    <row r="405" spans="5:46" x14ac:dyDescent="0.2">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L405" s="117"/>
      <c r="AM405" s="117"/>
      <c r="AS405" s="117"/>
      <c r="AT405" s="117"/>
    </row>
    <row r="406" spans="5:46" x14ac:dyDescent="0.2">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L406" s="117"/>
      <c r="AM406" s="117"/>
      <c r="AS406" s="117"/>
      <c r="AT406" s="117"/>
    </row>
    <row r="407" spans="5:46" x14ac:dyDescent="0.2">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L407" s="117"/>
      <c r="AM407" s="117"/>
      <c r="AS407" s="117"/>
      <c r="AT407" s="117"/>
    </row>
    <row r="408" spans="5:46" x14ac:dyDescent="0.2">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L408" s="117"/>
      <c r="AM408" s="117"/>
      <c r="AS408" s="117"/>
      <c r="AT408" s="117"/>
    </row>
    <row r="409" spans="5:46" x14ac:dyDescent="0.2">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L409" s="117"/>
      <c r="AM409" s="117"/>
      <c r="AS409" s="117"/>
      <c r="AT409" s="117"/>
    </row>
    <row r="410" spans="5:46" x14ac:dyDescent="0.2">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L410" s="117"/>
      <c r="AM410" s="117"/>
      <c r="AS410" s="117"/>
      <c r="AT410" s="117"/>
    </row>
    <row r="411" spans="5:46" x14ac:dyDescent="0.2">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L411" s="117"/>
      <c r="AM411" s="117"/>
      <c r="AS411" s="117"/>
      <c r="AT411" s="117"/>
    </row>
    <row r="412" spans="5:46" x14ac:dyDescent="0.2">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L412" s="117"/>
      <c r="AM412" s="117"/>
      <c r="AS412" s="117"/>
      <c r="AT412" s="117"/>
    </row>
    <row r="413" spans="5:46" x14ac:dyDescent="0.2">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L413" s="117"/>
      <c r="AM413" s="117"/>
      <c r="AS413" s="117"/>
      <c r="AT413" s="117"/>
    </row>
    <row r="414" spans="5:46" x14ac:dyDescent="0.2">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L414" s="117"/>
      <c r="AM414" s="117"/>
      <c r="AS414" s="117"/>
      <c r="AT414" s="117"/>
    </row>
    <row r="415" spans="5:46" x14ac:dyDescent="0.2">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L415" s="117"/>
      <c r="AM415" s="117"/>
      <c r="AS415" s="117"/>
      <c r="AT415" s="117"/>
    </row>
    <row r="416" spans="5:46" x14ac:dyDescent="0.2">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L416" s="117"/>
      <c r="AM416" s="117"/>
      <c r="AS416" s="117"/>
      <c r="AT416" s="117"/>
    </row>
    <row r="417" spans="5:46" x14ac:dyDescent="0.2">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L417" s="117"/>
      <c r="AM417" s="117"/>
      <c r="AS417" s="117"/>
      <c r="AT417" s="117"/>
    </row>
    <row r="418" spans="5:46" x14ac:dyDescent="0.2">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L418" s="117"/>
      <c r="AM418" s="117"/>
      <c r="AS418" s="117"/>
      <c r="AT418" s="117"/>
    </row>
    <row r="419" spans="5:46" x14ac:dyDescent="0.2">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L419" s="117"/>
      <c r="AM419" s="117"/>
      <c r="AS419" s="117"/>
      <c r="AT419" s="117"/>
    </row>
    <row r="420" spans="5:46" x14ac:dyDescent="0.2">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L420" s="117"/>
      <c r="AM420" s="117"/>
      <c r="AS420" s="117"/>
      <c r="AT420" s="117"/>
    </row>
    <row r="421" spans="5:46" x14ac:dyDescent="0.2">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L421" s="117"/>
      <c r="AM421" s="117"/>
      <c r="AS421" s="117"/>
      <c r="AT421" s="117"/>
    </row>
    <row r="422" spans="5:46" x14ac:dyDescent="0.2">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L422" s="117"/>
      <c r="AM422" s="117"/>
      <c r="AS422" s="117"/>
      <c r="AT422" s="117"/>
    </row>
    <row r="423" spans="5:46" x14ac:dyDescent="0.2">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L423" s="117"/>
      <c r="AM423" s="117"/>
      <c r="AS423" s="117"/>
      <c r="AT423" s="117"/>
    </row>
    <row r="424" spans="5:46" x14ac:dyDescent="0.2">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L424" s="117"/>
      <c r="AM424" s="117"/>
      <c r="AS424" s="117"/>
      <c r="AT424" s="117"/>
    </row>
    <row r="425" spans="5:46" x14ac:dyDescent="0.2">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L425" s="117"/>
      <c r="AM425" s="117"/>
      <c r="AS425" s="117"/>
      <c r="AT425" s="117"/>
    </row>
    <row r="426" spans="5:46" x14ac:dyDescent="0.2">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L426" s="117"/>
      <c r="AM426" s="117"/>
      <c r="AS426" s="117"/>
      <c r="AT426" s="117"/>
    </row>
    <row r="427" spans="5:46" x14ac:dyDescent="0.2">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L427" s="117"/>
      <c r="AM427" s="117"/>
      <c r="AS427" s="117"/>
      <c r="AT427" s="117"/>
    </row>
    <row r="428" spans="5:46" x14ac:dyDescent="0.2">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L428" s="117"/>
      <c r="AM428" s="117"/>
      <c r="AS428" s="117"/>
      <c r="AT428" s="117"/>
    </row>
    <row r="429" spans="5:46" x14ac:dyDescent="0.2">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L429" s="117"/>
      <c r="AM429" s="117"/>
      <c r="AS429" s="117"/>
      <c r="AT429" s="117"/>
    </row>
    <row r="430" spans="5:46" x14ac:dyDescent="0.2">
      <c r="E430" s="117"/>
      <c r="F430" s="117"/>
      <c r="G430" s="117"/>
      <c r="H430" s="117"/>
      <c r="I430" s="117"/>
      <c r="J430" s="117"/>
      <c r="K430" s="117"/>
      <c r="L430" s="117"/>
      <c r="M430" s="117"/>
      <c r="N430" s="117"/>
      <c r="O430" s="117"/>
      <c r="P430" s="117"/>
      <c r="Q430" s="117"/>
      <c r="R430" s="117"/>
      <c r="S430" s="117"/>
      <c r="T430" s="117"/>
      <c r="U430" s="117"/>
      <c r="V430" s="117"/>
      <c r="W430" s="117"/>
      <c r="X430" s="117"/>
      <c r="Y430" s="117"/>
      <c r="Z430" s="117"/>
      <c r="AA430" s="117"/>
      <c r="AB430" s="117"/>
      <c r="AC430" s="117"/>
      <c r="AD430" s="117"/>
      <c r="AE430" s="117"/>
      <c r="AF430" s="117"/>
      <c r="AL430" s="117"/>
      <c r="AM430" s="117"/>
      <c r="AS430" s="117"/>
      <c r="AT430" s="117"/>
    </row>
    <row r="431" spans="5:46" x14ac:dyDescent="0.2">
      <c r="E431" s="117"/>
      <c r="F431" s="117"/>
      <c r="G431" s="117"/>
      <c r="H431" s="117"/>
      <c r="I431" s="117"/>
      <c r="J431" s="117"/>
      <c r="K431" s="117"/>
      <c r="L431" s="117"/>
      <c r="M431" s="117"/>
      <c r="N431" s="117"/>
      <c r="O431" s="117"/>
      <c r="P431" s="117"/>
      <c r="Q431" s="117"/>
      <c r="R431" s="117"/>
      <c r="S431" s="117"/>
      <c r="T431" s="117"/>
      <c r="U431" s="117"/>
      <c r="V431" s="117"/>
      <c r="W431" s="117"/>
      <c r="X431" s="117"/>
      <c r="Y431" s="117"/>
      <c r="Z431" s="117"/>
      <c r="AA431" s="117"/>
      <c r="AB431" s="117"/>
      <c r="AC431" s="117"/>
      <c r="AD431" s="117"/>
      <c r="AE431" s="117"/>
      <c r="AF431" s="117"/>
      <c r="AL431" s="117"/>
      <c r="AM431" s="117"/>
      <c r="AS431" s="117"/>
      <c r="AT431" s="117"/>
    </row>
    <row r="432" spans="5:46" x14ac:dyDescent="0.2">
      <c r="E432" s="117"/>
      <c r="F432" s="117"/>
      <c r="G432" s="117"/>
      <c r="H432" s="117"/>
      <c r="I432" s="117"/>
      <c r="J432" s="117"/>
      <c r="K432" s="117"/>
      <c r="L432" s="117"/>
      <c r="M432" s="117"/>
      <c r="N432" s="117"/>
      <c r="O432" s="117"/>
      <c r="P432" s="117"/>
      <c r="Q432" s="117"/>
      <c r="R432" s="117"/>
      <c r="S432" s="117"/>
      <c r="T432" s="117"/>
      <c r="U432" s="117"/>
      <c r="V432" s="117"/>
      <c r="W432" s="117"/>
      <c r="X432" s="117"/>
      <c r="Y432" s="117"/>
      <c r="Z432" s="117"/>
      <c r="AA432" s="117"/>
      <c r="AB432" s="117"/>
      <c r="AC432" s="117"/>
      <c r="AD432" s="117"/>
      <c r="AE432" s="117"/>
      <c r="AF432" s="117"/>
      <c r="AL432" s="117"/>
      <c r="AM432" s="117"/>
      <c r="AS432" s="117"/>
      <c r="AT432" s="117"/>
    </row>
    <row r="433" spans="5:46" x14ac:dyDescent="0.2">
      <c r="E433" s="117"/>
      <c r="F433" s="117"/>
      <c r="G433" s="117"/>
      <c r="H433" s="117"/>
      <c r="I433" s="117"/>
      <c r="J433" s="117"/>
      <c r="K433" s="117"/>
      <c r="L433" s="117"/>
      <c r="M433" s="117"/>
      <c r="N433" s="117"/>
      <c r="O433" s="117"/>
      <c r="P433" s="117"/>
      <c r="Q433" s="117"/>
      <c r="R433" s="117"/>
      <c r="S433" s="117"/>
      <c r="T433" s="117"/>
      <c r="U433" s="117"/>
      <c r="V433" s="117"/>
      <c r="W433" s="117"/>
      <c r="X433" s="117"/>
      <c r="Y433" s="117"/>
      <c r="Z433" s="117"/>
      <c r="AA433" s="117"/>
      <c r="AB433" s="117"/>
      <c r="AC433" s="117"/>
      <c r="AD433" s="117"/>
      <c r="AE433" s="117"/>
      <c r="AF433" s="117"/>
      <c r="AL433" s="117"/>
      <c r="AM433" s="117"/>
      <c r="AS433" s="117"/>
      <c r="AT433" s="117"/>
    </row>
    <row r="434" spans="5:46" x14ac:dyDescent="0.2">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L434" s="117"/>
      <c r="AM434" s="117"/>
      <c r="AS434" s="117"/>
      <c r="AT434" s="117"/>
    </row>
    <row r="435" spans="5:46" x14ac:dyDescent="0.2">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L435" s="117"/>
      <c r="AM435" s="117"/>
      <c r="AS435" s="117"/>
      <c r="AT435" s="117"/>
    </row>
    <row r="436" spans="5:46" x14ac:dyDescent="0.2">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L436" s="117"/>
      <c r="AM436" s="117"/>
      <c r="AS436" s="117"/>
      <c r="AT436" s="117"/>
    </row>
    <row r="437" spans="5:46" x14ac:dyDescent="0.2">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L437" s="117"/>
      <c r="AM437" s="117"/>
      <c r="AS437" s="117"/>
      <c r="AT437" s="117"/>
    </row>
    <row r="438" spans="5:46" x14ac:dyDescent="0.2">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L438" s="117"/>
      <c r="AM438" s="117"/>
      <c r="AS438" s="117"/>
      <c r="AT438" s="117"/>
    </row>
    <row r="439" spans="5:46" x14ac:dyDescent="0.2">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L439" s="117"/>
      <c r="AM439" s="117"/>
      <c r="AS439" s="117"/>
      <c r="AT439" s="117"/>
    </row>
    <row r="440" spans="5:46" x14ac:dyDescent="0.2">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L440" s="117"/>
      <c r="AM440" s="117"/>
      <c r="AS440" s="117"/>
      <c r="AT440" s="117"/>
    </row>
    <row r="441" spans="5:46" x14ac:dyDescent="0.2">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L441" s="117"/>
      <c r="AM441" s="117"/>
      <c r="AS441" s="117"/>
      <c r="AT441" s="117"/>
    </row>
    <row r="442" spans="5:46" x14ac:dyDescent="0.2">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L442" s="117"/>
      <c r="AM442" s="117"/>
      <c r="AS442" s="117"/>
      <c r="AT442" s="117"/>
    </row>
    <row r="443" spans="5:46" x14ac:dyDescent="0.2">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L443" s="117"/>
      <c r="AM443" s="117"/>
      <c r="AS443" s="117"/>
      <c r="AT443" s="117"/>
    </row>
    <row r="444" spans="5:46" x14ac:dyDescent="0.2">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L444" s="117"/>
      <c r="AM444" s="117"/>
      <c r="AS444" s="117"/>
      <c r="AT444" s="117"/>
    </row>
    <row r="445" spans="5:46" x14ac:dyDescent="0.2">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L445" s="117"/>
      <c r="AM445" s="117"/>
      <c r="AS445" s="117"/>
      <c r="AT445" s="117"/>
    </row>
    <row r="446" spans="5:46" x14ac:dyDescent="0.2">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L446" s="117"/>
      <c r="AM446" s="117"/>
      <c r="AS446" s="117"/>
      <c r="AT446" s="117"/>
    </row>
    <row r="447" spans="5:46" x14ac:dyDescent="0.2">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L447" s="117"/>
      <c r="AM447" s="117"/>
      <c r="AS447" s="117"/>
      <c r="AT447" s="117"/>
    </row>
    <row r="448" spans="5:46" x14ac:dyDescent="0.2">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L448" s="117"/>
      <c r="AM448" s="117"/>
      <c r="AS448" s="117"/>
      <c r="AT448" s="117"/>
    </row>
    <row r="449" spans="5:46" x14ac:dyDescent="0.2">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L449" s="117"/>
      <c r="AM449" s="117"/>
      <c r="AS449" s="117"/>
      <c r="AT449" s="117"/>
    </row>
    <row r="450" spans="5:46" x14ac:dyDescent="0.2">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L450" s="117"/>
      <c r="AM450" s="117"/>
      <c r="AS450" s="117"/>
      <c r="AT450" s="117"/>
    </row>
    <row r="451" spans="5:46" x14ac:dyDescent="0.2">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L451" s="117"/>
      <c r="AM451" s="117"/>
      <c r="AS451" s="117"/>
      <c r="AT451" s="117"/>
    </row>
    <row r="452" spans="5:46" x14ac:dyDescent="0.2">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L452" s="117"/>
      <c r="AM452" s="117"/>
      <c r="AS452" s="117"/>
      <c r="AT452" s="117"/>
    </row>
    <row r="453" spans="5:46" x14ac:dyDescent="0.2">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L453" s="117"/>
      <c r="AM453" s="117"/>
      <c r="AS453" s="117"/>
      <c r="AT453" s="117"/>
    </row>
    <row r="454" spans="5:46" x14ac:dyDescent="0.2">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L454" s="117"/>
      <c r="AM454" s="117"/>
      <c r="AS454" s="117"/>
      <c r="AT454" s="117"/>
    </row>
    <row r="455" spans="5:46" x14ac:dyDescent="0.2">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L455" s="117"/>
      <c r="AM455" s="117"/>
      <c r="AS455" s="117"/>
      <c r="AT455" s="117"/>
    </row>
    <row r="456" spans="5:46" x14ac:dyDescent="0.2">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L456" s="117"/>
      <c r="AM456" s="117"/>
      <c r="AS456" s="117"/>
      <c r="AT456" s="117"/>
    </row>
    <row r="457" spans="5:46" x14ac:dyDescent="0.2">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L457" s="117"/>
      <c r="AM457" s="117"/>
      <c r="AS457" s="117"/>
      <c r="AT457" s="117"/>
    </row>
    <row r="458" spans="5:46" x14ac:dyDescent="0.2">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L458" s="117"/>
      <c r="AM458" s="117"/>
      <c r="AS458" s="117"/>
      <c r="AT458" s="117"/>
    </row>
    <row r="459" spans="5:46" x14ac:dyDescent="0.2">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L459" s="117"/>
      <c r="AM459" s="117"/>
      <c r="AS459" s="117"/>
      <c r="AT459" s="117"/>
    </row>
    <row r="460" spans="5:46" x14ac:dyDescent="0.2">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L460" s="117"/>
      <c r="AM460" s="117"/>
      <c r="AS460" s="117"/>
      <c r="AT460" s="117"/>
    </row>
    <row r="461" spans="5:46" x14ac:dyDescent="0.2">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L461" s="117"/>
      <c r="AM461" s="117"/>
      <c r="AS461" s="117"/>
      <c r="AT461" s="117"/>
    </row>
    <row r="462" spans="5:46" x14ac:dyDescent="0.2">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L462" s="117"/>
      <c r="AM462" s="117"/>
      <c r="AS462" s="117"/>
      <c r="AT462" s="117"/>
    </row>
    <row r="463" spans="5:46" x14ac:dyDescent="0.2">
      <c r="E463" s="117"/>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L463" s="117"/>
      <c r="AM463" s="117"/>
      <c r="AS463" s="117"/>
      <c r="AT463" s="117"/>
    </row>
    <row r="464" spans="5:46" x14ac:dyDescent="0.2">
      <c r="E464" s="117"/>
      <c r="F464" s="117"/>
      <c r="G464" s="117"/>
      <c r="H464" s="117"/>
      <c r="I464" s="117"/>
      <c r="J464" s="117"/>
      <c r="K464" s="117"/>
      <c r="L464" s="117"/>
      <c r="M464" s="117"/>
      <c r="N464" s="117"/>
      <c r="O464" s="117"/>
      <c r="P464" s="117"/>
      <c r="Q464" s="117"/>
      <c r="R464" s="117"/>
      <c r="S464" s="117"/>
      <c r="T464" s="117"/>
      <c r="U464" s="117"/>
      <c r="V464" s="117"/>
      <c r="W464" s="117"/>
      <c r="X464" s="117"/>
      <c r="Y464" s="117"/>
      <c r="Z464" s="117"/>
      <c r="AA464" s="117"/>
      <c r="AB464" s="117"/>
      <c r="AC464" s="117"/>
      <c r="AD464" s="117"/>
      <c r="AE464" s="117"/>
      <c r="AF464" s="117"/>
      <c r="AL464" s="117"/>
      <c r="AM464" s="117"/>
      <c r="AS464" s="117"/>
      <c r="AT464" s="117"/>
    </row>
    <row r="465" spans="5:46" x14ac:dyDescent="0.2">
      <c r="E465" s="117"/>
      <c r="F465" s="117"/>
      <c r="G465" s="117"/>
      <c r="H465" s="117"/>
      <c r="I465" s="117"/>
      <c r="J465" s="117"/>
      <c r="K465" s="117"/>
      <c r="L465" s="117"/>
      <c r="M465" s="117"/>
      <c r="N465" s="117"/>
      <c r="O465" s="117"/>
      <c r="P465" s="117"/>
      <c r="Q465" s="117"/>
      <c r="R465" s="117"/>
      <c r="S465" s="117"/>
      <c r="T465" s="117"/>
      <c r="U465" s="117"/>
      <c r="V465" s="117"/>
      <c r="W465" s="117"/>
      <c r="X465" s="117"/>
      <c r="Y465" s="117"/>
      <c r="Z465" s="117"/>
      <c r="AA465" s="117"/>
      <c r="AB465" s="117"/>
      <c r="AC465" s="117"/>
      <c r="AD465" s="117"/>
      <c r="AE465" s="117"/>
      <c r="AF465" s="117"/>
      <c r="AL465" s="117"/>
      <c r="AM465" s="117"/>
      <c r="AS465" s="117"/>
      <c r="AT465" s="117"/>
    </row>
    <row r="466" spans="5:46" x14ac:dyDescent="0.2">
      <c r="E466" s="117"/>
      <c r="F466" s="117"/>
      <c r="G466" s="117"/>
      <c r="H466" s="117"/>
      <c r="I466" s="117"/>
      <c r="J466" s="117"/>
      <c r="K466" s="117"/>
      <c r="L466" s="117"/>
      <c r="M466" s="117"/>
      <c r="N466" s="117"/>
      <c r="O466" s="117"/>
      <c r="P466" s="117"/>
      <c r="Q466" s="117"/>
      <c r="R466" s="117"/>
      <c r="S466" s="117"/>
      <c r="T466" s="117"/>
      <c r="U466" s="117"/>
      <c r="V466" s="117"/>
      <c r="W466" s="117"/>
      <c r="X466" s="117"/>
      <c r="Y466" s="117"/>
      <c r="Z466" s="117"/>
      <c r="AA466" s="117"/>
      <c r="AB466" s="117"/>
      <c r="AC466" s="117"/>
      <c r="AD466" s="117"/>
      <c r="AE466" s="117"/>
      <c r="AF466" s="117"/>
      <c r="AL466" s="117"/>
      <c r="AM466" s="117"/>
      <c r="AS466" s="117"/>
      <c r="AT466" s="117"/>
    </row>
    <row r="467" spans="5:46" x14ac:dyDescent="0.2">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L467" s="117"/>
      <c r="AM467" s="117"/>
      <c r="AS467" s="117"/>
      <c r="AT467" s="117"/>
    </row>
    <row r="468" spans="5:46" x14ac:dyDescent="0.2">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L468" s="117"/>
      <c r="AM468" s="117"/>
      <c r="AS468" s="117"/>
      <c r="AT468" s="117"/>
    </row>
    <row r="469" spans="5:46" x14ac:dyDescent="0.2">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L469" s="117"/>
      <c r="AM469" s="117"/>
      <c r="AS469" s="117"/>
      <c r="AT469" s="117"/>
    </row>
    <row r="470" spans="5:46" x14ac:dyDescent="0.2">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L470" s="117"/>
      <c r="AM470" s="117"/>
      <c r="AS470" s="117"/>
      <c r="AT470" s="117"/>
    </row>
    <row r="471" spans="5:46" x14ac:dyDescent="0.2">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L471" s="117"/>
      <c r="AM471" s="117"/>
      <c r="AS471" s="117"/>
      <c r="AT471" s="117"/>
    </row>
    <row r="472" spans="5:46" x14ac:dyDescent="0.2">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L472" s="117"/>
      <c r="AM472" s="117"/>
      <c r="AS472" s="117"/>
      <c r="AT472" s="117"/>
    </row>
    <row r="473" spans="5:46" x14ac:dyDescent="0.2">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L473" s="117"/>
      <c r="AM473" s="117"/>
      <c r="AS473" s="117"/>
      <c r="AT473" s="117"/>
    </row>
    <row r="474" spans="5:46" x14ac:dyDescent="0.2">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L474" s="117"/>
      <c r="AM474" s="117"/>
      <c r="AS474" s="117"/>
      <c r="AT474" s="117"/>
    </row>
    <row r="475" spans="5:46" x14ac:dyDescent="0.2">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L475" s="117"/>
      <c r="AM475" s="117"/>
      <c r="AS475" s="117"/>
      <c r="AT475" s="117"/>
    </row>
    <row r="476" spans="5:46" x14ac:dyDescent="0.2">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L476" s="117"/>
      <c r="AM476" s="117"/>
      <c r="AS476" s="117"/>
      <c r="AT476" s="117"/>
    </row>
    <row r="477" spans="5:46" x14ac:dyDescent="0.2">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L477" s="117"/>
      <c r="AM477" s="117"/>
      <c r="AS477" s="117"/>
      <c r="AT477" s="117"/>
    </row>
    <row r="478" spans="5:46" x14ac:dyDescent="0.2">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L478" s="117"/>
      <c r="AM478" s="117"/>
      <c r="AS478" s="117"/>
      <c r="AT478" s="117"/>
    </row>
    <row r="479" spans="5:46" x14ac:dyDescent="0.2">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L479" s="117"/>
      <c r="AM479" s="117"/>
      <c r="AS479" s="117"/>
      <c r="AT479" s="117"/>
    </row>
    <row r="480" spans="5:46" x14ac:dyDescent="0.2">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L480" s="117"/>
      <c r="AM480" s="117"/>
      <c r="AS480" s="117"/>
      <c r="AT480" s="117"/>
    </row>
    <row r="481" spans="5:46" x14ac:dyDescent="0.2">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L481" s="117"/>
      <c r="AM481" s="117"/>
      <c r="AS481" s="117"/>
      <c r="AT481" s="117"/>
    </row>
    <row r="482" spans="5:46" x14ac:dyDescent="0.2">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L482" s="117"/>
      <c r="AM482" s="117"/>
      <c r="AS482" s="117"/>
      <c r="AT482" s="117"/>
    </row>
    <row r="483" spans="5:46" x14ac:dyDescent="0.2">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L483" s="117"/>
      <c r="AM483" s="117"/>
      <c r="AS483" s="117"/>
      <c r="AT483" s="117"/>
    </row>
    <row r="484" spans="5:46" x14ac:dyDescent="0.2">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L484" s="117"/>
      <c r="AM484" s="117"/>
      <c r="AS484" s="117"/>
      <c r="AT484" s="117"/>
    </row>
    <row r="485" spans="5:46" x14ac:dyDescent="0.2">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L485" s="117"/>
      <c r="AM485" s="117"/>
      <c r="AS485" s="117"/>
      <c r="AT485" s="117"/>
    </row>
    <row r="486" spans="5:46" x14ac:dyDescent="0.2">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L486" s="117"/>
      <c r="AM486" s="117"/>
      <c r="AS486" s="117"/>
      <c r="AT486" s="117"/>
    </row>
    <row r="487" spans="5:46" x14ac:dyDescent="0.2">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L487" s="117"/>
      <c r="AM487" s="117"/>
      <c r="AS487" s="117"/>
      <c r="AT487" s="117"/>
    </row>
    <row r="488" spans="5:46" x14ac:dyDescent="0.2">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L488" s="117"/>
      <c r="AM488" s="117"/>
      <c r="AS488" s="117"/>
      <c r="AT488" s="117"/>
    </row>
    <row r="489" spans="5:46" x14ac:dyDescent="0.2">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L489" s="117"/>
      <c r="AM489" s="117"/>
      <c r="AS489" s="117"/>
      <c r="AT489" s="117"/>
    </row>
    <row r="490" spans="5:46" x14ac:dyDescent="0.2">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L490" s="117"/>
      <c r="AM490" s="117"/>
      <c r="AS490" s="117"/>
      <c r="AT490" s="117"/>
    </row>
    <row r="491" spans="5:46" x14ac:dyDescent="0.2">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L491" s="117"/>
      <c r="AM491" s="117"/>
      <c r="AS491" s="117"/>
      <c r="AT491" s="117"/>
    </row>
    <row r="492" spans="5:46" x14ac:dyDescent="0.2">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L492" s="117"/>
      <c r="AM492" s="117"/>
      <c r="AS492" s="117"/>
      <c r="AT492" s="117"/>
    </row>
    <row r="493" spans="5:46" x14ac:dyDescent="0.2">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L493" s="117"/>
      <c r="AM493" s="117"/>
      <c r="AS493" s="117"/>
      <c r="AT493" s="117"/>
    </row>
    <row r="494" spans="5:46" x14ac:dyDescent="0.2">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L494" s="117"/>
      <c r="AM494" s="117"/>
      <c r="AS494" s="117"/>
      <c r="AT494" s="117"/>
    </row>
    <row r="495" spans="5:46" x14ac:dyDescent="0.2">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L495" s="117"/>
      <c r="AM495" s="117"/>
      <c r="AS495" s="117"/>
      <c r="AT495" s="117"/>
    </row>
    <row r="496" spans="5:46" x14ac:dyDescent="0.2">
      <c r="E496" s="117"/>
      <c r="F496" s="117"/>
      <c r="G496" s="117"/>
      <c r="H496" s="117"/>
      <c r="I496" s="117"/>
      <c r="J496" s="117"/>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L496" s="117"/>
      <c r="AM496" s="117"/>
      <c r="AS496" s="117"/>
      <c r="AT496" s="117"/>
    </row>
    <row r="497" spans="5:46" x14ac:dyDescent="0.2">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L497" s="117"/>
      <c r="AM497" s="117"/>
      <c r="AS497" s="117"/>
      <c r="AT497" s="117"/>
    </row>
    <row r="498" spans="5:46" x14ac:dyDescent="0.2">
      <c r="E498" s="117"/>
      <c r="F498" s="117"/>
      <c r="G498" s="117"/>
      <c r="H498" s="117"/>
      <c r="I498" s="117"/>
      <c r="J498" s="117"/>
      <c r="K498" s="117"/>
      <c r="L498" s="117"/>
      <c r="M498" s="117"/>
      <c r="N498" s="117"/>
      <c r="O498" s="117"/>
      <c r="P498" s="117"/>
      <c r="Q498" s="117"/>
      <c r="R498" s="117"/>
      <c r="S498" s="117"/>
      <c r="T498" s="117"/>
      <c r="U498" s="117"/>
      <c r="V498" s="117"/>
      <c r="W498" s="117"/>
      <c r="X498" s="117"/>
      <c r="Y498" s="117"/>
      <c r="Z498" s="117"/>
      <c r="AA498" s="117"/>
      <c r="AB498" s="117"/>
      <c r="AC498" s="117"/>
      <c r="AD498" s="117"/>
      <c r="AE498" s="117"/>
      <c r="AF498" s="117"/>
      <c r="AL498" s="117"/>
      <c r="AM498" s="117"/>
      <c r="AS498" s="117"/>
      <c r="AT498" s="117"/>
    </row>
    <row r="499" spans="5:46" x14ac:dyDescent="0.2">
      <c r="E499" s="117"/>
      <c r="F499" s="117"/>
      <c r="G499" s="117"/>
      <c r="H499" s="117"/>
      <c r="I499" s="117"/>
      <c r="J499" s="117"/>
      <c r="K499" s="117"/>
      <c r="L499" s="117"/>
      <c r="M499" s="117"/>
      <c r="N499" s="117"/>
      <c r="O499" s="117"/>
      <c r="P499" s="117"/>
      <c r="Q499" s="117"/>
      <c r="R499" s="117"/>
      <c r="S499" s="117"/>
      <c r="T499" s="117"/>
      <c r="U499" s="117"/>
      <c r="V499" s="117"/>
      <c r="W499" s="117"/>
      <c r="X499" s="117"/>
      <c r="Y499" s="117"/>
      <c r="Z499" s="117"/>
      <c r="AA499" s="117"/>
      <c r="AB499" s="117"/>
      <c r="AC499" s="117"/>
      <c r="AD499" s="117"/>
      <c r="AE499" s="117"/>
      <c r="AF499" s="117"/>
      <c r="AL499" s="117"/>
      <c r="AM499" s="117"/>
      <c r="AS499" s="117"/>
      <c r="AT499" s="117"/>
    </row>
    <row r="500" spans="5:46" x14ac:dyDescent="0.2">
      <c r="E500" s="117"/>
      <c r="F500" s="117"/>
      <c r="G500" s="117"/>
      <c r="H500" s="117"/>
      <c r="I500" s="117"/>
      <c r="J500" s="117"/>
      <c r="K500" s="117"/>
      <c r="L500" s="117"/>
      <c r="M500" s="117"/>
      <c r="N500" s="117"/>
      <c r="O500" s="117"/>
      <c r="P500" s="117"/>
      <c r="Q500" s="117"/>
      <c r="R500" s="117"/>
      <c r="S500" s="117"/>
      <c r="T500" s="117"/>
      <c r="U500" s="117"/>
      <c r="V500" s="117"/>
      <c r="W500" s="117"/>
      <c r="X500" s="117"/>
      <c r="Y500" s="117"/>
      <c r="Z500" s="117"/>
      <c r="AA500" s="117"/>
      <c r="AB500" s="117"/>
      <c r="AC500" s="117"/>
      <c r="AD500" s="117"/>
      <c r="AE500" s="117"/>
      <c r="AF500" s="117"/>
      <c r="AL500" s="117"/>
      <c r="AM500" s="117"/>
      <c r="AS500" s="117"/>
      <c r="AT500" s="117"/>
    </row>
    <row r="501" spans="5:46" x14ac:dyDescent="0.2">
      <c r="E501" s="117"/>
      <c r="F501" s="117"/>
      <c r="G501" s="117"/>
      <c r="H501" s="117"/>
      <c r="I501" s="117"/>
      <c r="J501" s="117"/>
      <c r="K501" s="117"/>
      <c r="L501" s="117"/>
      <c r="M501" s="117"/>
      <c r="N501" s="117"/>
      <c r="O501" s="117"/>
      <c r="P501" s="117"/>
      <c r="Q501" s="117"/>
      <c r="R501" s="117"/>
      <c r="S501" s="117"/>
      <c r="T501" s="117"/>
      <c r="U501" s="117"/>
      <c r="V501" s="117"/>
      <c r="W501" s="117"/>
      <c r="X501" s="117"/>
      <c r="Y501" s="117"/>
      <c r="Z501" s="117"/>
      <c r="AA501" s="117"/>
      <c r="AB501" s="117"/>
      <c r="AC501" s="117"/>
      <c r="AD501" s="117"/>
      <c r="AE501" s="117"/>
      <c r="AF501" s="117"/>
      <c r="AL501" s="117"/>
      <c r="AM501" s="117"/>
      <c r="AS501" s="117"/>
      <c r="AT501" s="117"/>
    </row>
    <row r="502" spans="5:46" x14ac:dyDescent="0.2">
      <c r="E502" s="117"/>
      <c r="F502" s="117"/>
      <c r="G502" s="117"/>
      <c r="H502" s="117"/>
      <c r="I502" s="117"/>
      <c r="J502" s="117"/>
      <c r="K502" s="117"/>
      <c r="L502" s="117"/>
      <c r="M502" s="117"/>
      <c r="N502" s="117"/>
      <c r="O502" s="117"/>
      <c r="P502" s="117"/>
      <c r="Q502" s="117"/>
      <c r="R502" s="117"/>
      <c r="S502" s="117"/>
      <c r="T502" s="117"/>
      <c r="U502" s="117"/>
      <c r="V502" s="117"/>
      <c r="W502" s="117"/>
      <c r="X502" s="117"/>
      <c r="Y502" s="117"/>
      <c r="Z502" s="117"/>
      <c r="AA502" s="117"/>
      <c r="AB502" s="117"/>
      <c r="AC502" s="117"/>
      <c r="AD502" s="117"/>
      <c r="AE502" s="117"/>
      <c r="AF502" s="117"/>
      <c r="AL502" s="117"/>
      <c r="AM502" s="117"/>
      <c r="AS502" s="117"/>
      <c r="AT502" s="117"/>
    </row>
    <row r="503" spans="5:46" x14ac:dyDescent="0.2">
      <c r="E503" s="117"/>
      <c r="F503" s="117"/>
      <c r="G503" s="117"/>
      <c r="H503" s="117"/>
      <c r="I503" s="117"/>
      <c r="J503" s="117"/>
      <c r="K503" s="117"/>
      <c r="L503" s="117"/>
      <c r="M503" s="117"/>
      <c r="N503" s="117"/>
      <c r="O503" s="117"/>
      <c r="P503" s="117"/>
      <c r="Q503" s="117"/>
      <c r="R503" s="117"/>
      <c r="S503" s="117"/>
      <c r="T503" s="117"/>
      <c r="U503" s="117"/>
      <c r="V503" s="117"/>
      <c r="W503" s="117"/>
      <c r="X503" s="117"/>
      <c r="Y503" s="117"/>
      <c r="Z503" s="117"/>
      <c r="AA503" s="117"/>
      <c r="AB503" s="117"/>
      <c r="AC503" s="117"/>
      <c r="AD503" s="117"/>
      <c r="AE503" s="117"/>
      <c r="AF503" s="117"/>
      <c r="AL503" s="117"/>
      <c r="AM503" s="117"/>
      <c r="AS503" s="117"/>
      <c r="AT503" s="117"/>
    </row>
    <row r="504" spans="5:46" x14ac:dyDescent="0.2">
      <c r="E504" s="117"/>
      <c r="F504" s="117"/>
      <c r="G504" s="117"/>
      <c r="H504" s="117"/>
      <c r="I504" s="117"/>
      <c r="J504" s="117"/>
      <c r="K504" s="117"/>
      <c r="L504" s="117"/>
      <c r="M504" s="117"/>
      <c r="N504" s="117"/>
      <c r="O504" s="117"/>
      <c r="P504" s="117"/>
      <c r="Q504" s="117"/>
      <c r="R504" s="117"/>
      <c r="S504" s="117"/>
      <c r="T504" s="117"/>
      <c r="U504" s="117"/>
      <c r="V504" s="117"/>
      <c r="W504" s="117"/>
      <c r="X504" s="117"/>
      <c r="Y504" s="117"/>
      <c r="Z504" s="117"/>
      <c r="AA504" s="117"/>
      <c r="AB504" s="117"/>
      <c r="AC504" s="117"/>
      <c r="AD504" s="117"/>
      <c r="AE504" s="117"/>
      <c r="AF504" s="117"/>
      <c r="AL504" s="117"/>
      <c r="AM504" s="117"/>
      <c r="AS504" s="117"/>
      <c r="AT504" s="117"/>
    </row>
    <row r="505" spans="5:46" x14ac:dyDescent="0.2">
      <c r="E505" s="117"/>
      <c r="F505" s="117"/>
      <c r="G505" s="117"/>
      <c r="H505" s="117"/>
      <c r="I505" s="117"/>
      <c r="J505" s="117"/>
      <c r="K505" s="117"/>
      <c r="L505" s="117"/>
      <c r="M505" s="117"/>
      <c r="N505" s="117"/>
      <c r="O505" s="117"/>
      <c r="P505" s="117"/>
      <c r="Q505" s="117"/>
      <c r="R505" s="117"/>
      <c r="S505" s="117"/>
      <c r="T505" s="117"/>
      <c r="U505" s="117"/>
      <c r="V505" s="117"/>
      <c r="W505" s="117"/>
      <c r="X505" s="117"/>
      <c r="Y505" s="117"/>
      <c r="Z505" s="117"/>
      <c r="AA505" s="117"/>
      <c r="AB505" s="117"/>
      <c r="AC505" s="117"/>
      <c r="AD505" s="117"/>
      <c r="AE505" s="117"/>
      <c r="AF505" s="117"/>
      <c r="AL505" s="117"/>
      <c r="AM505" s="117"/>
      <c r="AS505" s="117"/>
      <c r="AT505" s="117"/>
    </row>
    <row r="506" spans="5:46" x14ac:dyDescent="0.2">
      <c r="E506" s="117"/>
      <c r="F506" s="117"/>
      <c r="G506" s="117"/>
      <c r="H506" s="117"/>
      <c r="I506" s="117"/>
      <c r="J506" s="117"/>
      <c r="K506" s="117"/>
      <c r="L506" s="117"/>
      <c r="M506" s="117"/>
      <c r="N506" s="117"/>
      <c r="O506" s="117"/>
      <c r="P506" s="117"/>
      <c r="Q506" s="117"/>
      <c r="R506" s="117"/>
      <c r="S506" s="117"/>
      <c r="T506" s="117"/>
      <c r="U506" s="117"/>
      <c r="V506" s="117"/>
      <c r="W506" s="117"/>
      <c r="X506" s="117"/>
      <c r="Y506" s="117"/>
      <c r="Z506" s="117"/>
      <c r="AA506" s="117"/>
      <c r="AB506" s="117"/>
      <c r="AC506" s="117"/>
      <c r="AD506" s="117"/>
      <c r="AE506" s="117"/>
      <c r="AF506" s="117"/>
      <c r="AL506" s="117"/>
      <c r="AM506" s="117"/>
      <c r="AS506" s="117"/>
      <c r="AT506" s="117"/>
    </row>
    <row r="507" spans="5:46" x14ac:dyDescent="0.2">
      <c r="E507" s="117"/>
      <c r="F507" s="117"/>
      <c r="G507" s="117"/>
      <c r="H507" s="117"/>
      <c r="I507" s="117"/>
      <c r="J507" s="117"/>
      <c r="K507" s="117"/>
      <c r="L507" s="117"/>
      <c r="M507" s="117"/>
      <c r="N507" s="117"/>
      <c r="O507" s="117"/>
      <c r="P507" s="117"/>
      <c r="Q507" s="117"/>
      <c r="R507" s="117"/>
      <c r="S507" s="117"/>
      <c r="T507" s="117"/>
      <c r="U507" s="117"/>
      <c r="V507" s="117"/>
      <c r="W507" s="117"/>
      <c r="X507" s="117"/>
      <c r="Y507" s="117"/>
      <c r="Z507" s="117"/>
      <c r="AA507" s="117"/>
      <c r="AB507" s="117"/>
      <c r="AC507" s="117"/>
      <c r="AD507" s="117"/>
      <c r="AE507" s="117"/>
      <c r="AF507" s="117"/>
      <c r="AL507" s="117"/>
      <c r="AM507" s="117"/>
      <c r="AS507" s="117"/>
      <c r="AT507" s="117"/>
    </row>
    <row r="508" spans="5:46" x14ac:dyDescent="0.2">
      <c r="E508" s="117"/>
      <c r="F508" s="117"/>
      <c r="G508" s="117"/>
      <c r="H508" s="117"/>
      <c r="I508" s="117"/>
      <c r="J508" s="117"/>
      <c r="K508" s="117"/>
      <c r="L508" s="117"/>
      <c r="M508" s="117"/>
      <c r="N508" s="117"/>
      <c r="O508" s="117"/>
      <c r="P508" s="117"/>
      <c r="Q508" s="117"/>
      <c r="R508" s="117"/>
      <c r="S508" s="117"/>
      <c r="T508" s="117"/>
      <c r="U508" s="117"/>
      <c r="V508" s="117"/>
      <c r="W508" s="117"/>
      <c r="X508" s="117"/>
      <c r="Y508" s="117"/>
      <c r="Z508" s="117"/>
      <c r="AA508" s="117"/>
      <c r="AB508" s="117"/>
      <c r="AC508" s="117"/>
      <c r="AD508" s="117"/>
      <c r="AE508" s="117"/>
      <c r="AF508" s="117"/>
      <c r="AL508" s="117"/>
      <c r="AM508" s="117"/>
      <c r="AS508" s="117"/>
      <c r="AT508" s="117"/>
    </row>
    <row r="509" spans="5:46" x14ac:dyDescent="0.2">
      <c r="E509" s="117"/>
      <c r="F509" s="117"/>
      <c r="G509" s="117"/>
      <c r="H509" s="117"/>
      <c r="I509" s="117"/>
      <c r="J509" s="117"/>
      <c r="K509" s="117"/>
      <c r="L509" s="117"/>
      <c r="M509" s="117"/>
      <c r="N509" s="117"/>
      <c r="O509" s="117"/>
      <c r="P509" s="117"/>
      <c r="Q509" s="117"/>
      <c r="R509" s="117"/>
      <c r="S509" s="117"/>
      <c r="T509" s="117"/>
      <c r="U509" s="117"/>
      <c r="V509" s="117"/>
      <c r="W509" s="117"/>
      <c r="X509" s="117"/>
      <c r="Y509" s="117"/>
      <c r="Z509" s="117"/>
      <c r="AA509" s="117"/>
      <c r="AB509" s="117"/>
      <c r="AC509" s="117"/>
      <c r="AD509" s="117"/>
      <c r="AE509" s="117"/>
      <c r="AF509" s="117"/>
      <c r="AL509" s="117"/>
      <c r="AM509" s="117"/>
      <c r="AS509" s="117"/>
      <c r="AT509" s="117"/>
    </row>
    <row r="510" spans="5:46" x14ac:dyDescent="0.2">
      <c r="E510" s="117"/>
      <c r="F510" s="117"/>
      <c r="G510" s="117"/>
      <c r="H510" s="117"/>
      <c r="I510" s="117"/>
      <c r="J510" s="117"/>
      <c r="K510" s="117"/>
      <c r="L510" s="117"/>
      <c r="M510" s="117"/>
      <c r="N510" s="117"/>
      <c r="O510" s="117"/>
      <c r="P510" s="117"/>
      <c r="Q510" s="117"/>
      <c r="R510" s="117"/>
      <c r="S510" s="117"/>
      <c r="T510" s="117"/>
      <c r="U510" s="117"/>
      <c r="V510" s="117"/>
      <c r="W510" s="117"/>
      <c r="X510" s="117"/>
      <c r="Y510" s="117"/>
      <c r="Z510" s="117"/>
      <c r="AA510" s="117"/>
      <c r="AB510" s="117"/>
      <c r="AC510" s="117"/>
      <c r="AD510" s="117"/>
      <c r="AE510" s="117"/>
      <c r="AF510" s="117"/>
      <c r="AL510" s="117"/>
      <c r="AM510" s="117"/>
      <c r="AS510" s="117"/>
      <c r="AT510" s="117"/>
    </row>
    <row r="511" spans="5:46" x14ac:dyDescent="0.2">
      <c r="E511" s="117"/>
      <c r="F511" s="117"/>
      <c r="G511" s="117"/>
      <c r="H511" s="117"/>
      <c r="I511" s="117"/>
      <c r="J511" s="117"/>
      <c r="K511" s="117"/>
      <c r="L511" s="117"/>
      <c r="M511" s="117"/>
      <c r="N511" s="117"/>
      <c r="O511" s="117"/>
      <c r="P511" s="117"/>
      <c r="Q511" s="117"/>
      <c r="R511" s="117"/>
      <c r="S511" s="117"/>
      <c r="T511" s="117"/>
      <c r="U511" s="117"/>
      <c r="V511" s="117"/>
      <c r="W511" s="117"/>
      <c r="X511" s="117"/>
      <c r="Y511" s="117"/>
      <c r="Z511" s="117"/>
      <c r="AA511" s="117"/>
      <c r="AB511" s="117"/>
      <c r="AC511" s="117"/>
      <c r="AD511" s="117"/>
      <c r="AE511" s="117"/>
      <c r="AF511" s="117"/>
      <c r="AL511" s="117"/>
      <c r="AM511" s="117"/>
      <c r="AS511" s="117"/>
      <c r="AT511" s="117"/>
    </row>
    <row r="512" spans="5:46" x14ac:dyDescent="0.2">
      <c r="E512" s="117"/>
      <c r="F512" s="117"/>
      <c r="G512" s="117"/>
      <c r="H512" s="117"/>
      <c r="I512" s="117"/>
      <c r="J512" s="117"/>
      <c r="K512" s="117"/>
      <c r="L512" s="117"/>
      <c r="M512" s="117"/>
      <c r="N512" s="117"/>
      <c r="O512" s="117"/>
      <c r="P512" s="117"/>
      <c r="Q512" s="117"/>
      <c r="R512" s="117"/>
      <c r="S512" s="117"/>
      <c r="T512" s="117"/>
      <c r="U512" s="117"/>
      <c r="V512" s="117"/>
      <c r="W512" s="117"/>
      <c r="X512" s="117"/>
      <c r="Y512" s="117"/>
      <c r="Z512" s="117"/>
      <c r="AA512" s="117"/>
      <c r="AB512" s="117"/>
      <c r="AC512" s="117"/>
      <c r="AD512" s="117"/>
      <c r="AE512" s="117"/>
      <c r="AF512" s="117"/>
      <c r="AL512" s="117"/>
      <c r="AM512" s="117"/>
      <c r="AS512" s="117"/>
      <c r="AT512" s="117"/>
    </row>
    <row r="513" spans="5:46" x14ac:dyDescent="0.2">
      <c r="E513" s="117"/>
      <c r="F513" s="117"/>
      <c r="G513" s="117"/>
      <c r="H513" s="117"/>
      <c r="I513" s="117"/>
      <c r="J513" s="117"/>
      <c r="K513" s="117"/>
      <c r="L513" s="117"/>
      <c r="M513" s="117"/>
      <c r="N513" s="117"/>
      <c r="O513" s="117"/>
      <c r="P513" s="117"/>
      <c r="Q513" s="117"/>
      <c r="R513" s="117"/>
      <c r="S513" s="117"/>
      <c r="T513" s="117"/>
      <c r="U513" s="117"/>
      <c r="V513" s="117"/>
      <c r="W513" s="117"/>
      <c r="X513" s="117"/>
      <c r="Y513" s="117"/>
      <c r="Z513" s="117"/>
      <c r="AA513" s="117"/>
      <c r="AB513" s="117"/>
      <c r="AC513" s="117"/>
      <c r="AD513" s="117"/>
      <c r="AE513" s="117"/>
      <c r="AF513" s="117"/>
      <c r="AL513" s="117"/>
      <c r="AM513" s="117"/>
      <c r="AS513" s="117"/>
      <c r="AT513" s="117"/>
    </row>
    <row r="514" spans="5:46" x14ac:dyDescent="0.2">
      <c r="E514" s="117"/>
      <c r="F514" s="117"/>
      <c r="G514" s="117"/>
      <c r="H514" s="117"/>
      <c r="I514" s="117"/>
      <c r="J514" s="117"/>
      <c r="K514" s="117"/>
      <c r="L514" s="117"/>
      <c r="M514" s="117"/>
      <c r="N514" s="117"/>
      <c r="O514" s="117"/>
      <c r="P514" s="117"/>
      <c r="Q514" s="117"/>
      <c r="R514" s="117"/>
      <c r="S514" s="117"/>
      <c r="T514" s="117"/>
      <c r="U514" s="117"/>
      <c r="V514" s="117"/>
      <c r="W514" s="117"/>
      <c r="X514" s="117"/>
      <c r="Y514" s="117"/>
      <c r="Z514" s="117"/>
      <c r="AA514" s="117"/>
      <c r="AB514" s="117"/>
      <c r="AC514" s="117"/>
      <c r="AD514" s="117"/>
      <c r="AE514" s="117"/>
      <c r="AF514" s="117"/>
      <c r="AL514" s="117"/>
      <c r="AM514" s="117"/>
      <c r="AS514" s="117"/>
      <c r="AT514" s="117"/>
    </row>
    <row r="515" spans="5:46" x14ac:dyDescent="0.2">
      <c r="E515" s="117"/>
      <c r="F515" s="117"/>
      <c r="G515" s="117"/>
      <c r="H515" s="117"/>
      <c r="I515" s="117"/>
      <c r="J515" s="117"/>
      <c r="K515" s="117"/>
      <c r="L515" s="117"/>
      <c r="M515" s="117"/>
      <c r="N515" s="117"/>
      <c r="O515" s="117"/>
      <c r="P515" s="117"/>
      <c r="Q515" s="117"/>
      <c r="R515" s="117"/>
      <c r="S515" s="117"/>
      <c r="T515" s="117"/>
      <c r="U515" s="117"/>
      <c r="V515" s="117"/>
      <c r="W515" s="117"/>
      <c r="X515" s="117"/>
      <c r="Y515" s="117"/>
      <c r="Z515" s="117"/>
      <c r="AA515" s="117"/>
      <c r="AB515" s="117"/>
      <c r="AC515" s="117"/>
      <c r="AD515" s="117"/>
      <c r="AE515" s="117"/>
      <c r="AF515" s="117"/>
      <c r="AL515" s="117"/>
      <c r="AM515" s="117"/>
      <c r="AS515" s="117"/>
      <c r="AT515" s="117"/>
    </row>
    <row r="516" spans="5:46" x14ac:dyDescent="0.2">
      <c r="E516" s="117"/>
      <c r="F516" s="117"/>
      <c r="G516" s="117"/>
      <c r="H516" s="117"/>
      <c r="I516" s="117"/>
      <c r="J516" s="117"/>
      <c r="K516" s="117"/>
      <c r="L516" s="117"/>
      <c r="M516" s="117"/>
      <c r="N516" s="117"/>
      <c r="O516" s="117"/>
      <c r="P516" s="117"/>
      <c r="Q516" s="117"/>
      <c r="R516" s="117"/>
      <c r="S516" s="117"/>
      <c r="T516" s="117"/>
      <c r="U516" s="117"/>
      <c r="V516" s="117"/>
      <c r="W516" s="117"/>
      <c r="X516" s="117"/>
      <c r="Y516" s="117"/>
      <c r="Z516" s="117"/>
      <c r="AA516" s="117"/>
      <c r="AB516" s="117"/>
      <c r="AC516" s="117"/>
      <c r="AD516" s="117"/>
      <c r="AE516" s="117"/>
      <c r="AF516" s="117"/>
      <c r="AL516" s="117"/>
      <c r="AM516" s="117"/>
      <c r="AS516" s="117"/>
      <c r="AT516" s="117"/>
    </row>
    <row r="517" spans="5:46" x14ac:dyDescent="0.2">
      <c r="E517" s="117"/>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L517" s="117"/>
      <c r="AM517" s="117"/>
      <c r="AS517" s="117"/>
      <c r="AT517" s="117"/>
    </row>
    <row r="518" spans="5:46" x14ac:dyDescent="0.2">
      <c r="E518" s="117"/>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L518" s="117"/>
      <c r="AM518" s="117"/>
      <c r="AS518" s="117"/>
      <c r="AT518" s="117"/>
    </row>
    <row r="519" spans="5:46" x14ac:dyDescent="0.2">
      <c r="E519" s="117"/>
      <c r="F519" s="117"/>
      <c r="G519" s="117"/>
      <c r="H519" s="117"/>
      <c r="I519" s="117"/>
      <c r="J519" s="117"/>
      <c r="K519" s="117"/>
      <c r="L519" s="117"/>
      <c r="M519" s="117"/>
      <c r="N519" s="117"/>
      <c r="O519" s="117"/>
      <c r="P519" s="117"/>
      <c r="Q519" s="117"/>
      <c r="R519" s="117"/>
      <c r="S519" s="117"/>
      <c r="T519" s="117"/>
      <c r="U519" s="117"/>
      <c r="V519" s="117"/>
      <c r="W519" s="117"/>
      <c r="X519" s="117"/>
      <c r="Y519" s="117"/>
      <c r="Z519" s="117"/>
      <c r="AA519" s="117"/>
      <c r="AB519" s="117"/>
      <c r="AC519" s="117"/>
      <c r="AD519" s="117"/>
      <c r="AE519" s="117"/>
      <c r="AF519" s="117"/>
      <c r="AL519" s="117"/>
      <c r="AM519" s="117"/>
      <c r="AS519" s="117"/>
      <c r="AT519" s="117"/>
    </row>
    <row r="520" spans="5:46" x14ac:dyDescent="0.2">
      <c r="E520" s="117"/>
      <c r="F520" s="117"/>
      <c r="G520" s="117"/>
      <c r="H520" s="117"/>
      <c r="I520" s="117"/>
      <c r="J520" s="117"/>
      <c r="K520" s="117"/>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L520" s="117"/>
      <c r="AM520" s="117"/>
      <c r="AS520" s="117"/>
      <c r="AT520" s="117"/>
    </row>
    <row r="521" spans="5:46" x14ac:dyDescent="0.2">
      <c r="E521" s="117"/>
      <c r="F521" s="117"/>
      <c r="G521" s="117"/>
      <c r="H521" s="117"/>
      <c r="I521" s="117"/>
      <c r="J521" s="117"/>
      <c r="K521" s="117"/>
      <c r="L521" s="117"/>
      <c r="M521" s="117"/>
      <c r="N521" s="117"/>
      <c r="O521" s="117"/>
      <c r="P521" s="117"/>
      <c r="Q521" s="117"/>
      <c r="R521" s="117"/>
      <c r="S521" s="117"/>
      <c r="T521" s="117"/>
      <c r="U521" s="117"/>
      <c r="V521" s="117"/>
      <c r="W521" s="117"/>
      <c r="X521" s="117"/>
      <c r="Y521" s="117"/>
      <c r="Z521" s="117"/>
      <c r="AA521" s="117"/>
      <c r="AB521" s="117"/>
      <c r="AC521" s="117"/>
      <c r="AD521" s="117"/>
      <c r="AE521" s="117"/>
      <c r="AF521" s="117"/>
      <c r="AL521" s="117"/>
      <c r="AM521" s="117"/>
      <c r="AS521" s="117"/>
      <c r="AT521" s="117"/>
    </row>
    <row r="522" spans="5:46" x14ac:dyDescent="0.2">
      <c r="E522" s="117"/>
      <c r="F522" s="117"/>
      <c r="G522" s="117"/>
      <c r="H522" s="117"/>
      <c r="I522" s="117"/>
      <c r="J522" s="117"/>
      <c r="K522" s="117"/>
      <c r="L522" s="117"/>
      <c r="M522" s="117"/>
      <c r="N522" s="117"/>
      <c r="O522" s="117"/>
      <c r="P522" s="117"/>
      <c r="Q522" s="117"/>
      <c r="R522" s="117"/>
      <c r="S522" s="117"/>
      <c r="T522" s="117"/>
      <c r="U522" s="117"/>
      <c r="V522" s="117"/>
      <c r="W522" s="117"/>
      <c r="X522" s="117"/>
      <c r="Y522" s="117"/>
      <c r="Z522" s="117"/>
      <c r="AA522" s="117"/>
      <c r="AB522" s="117"/>
      <c r="AC522" s="117"/>
      <c r="AD522" s="117"/>
      <c r="AE522" s="117"/>
      <c r="AF522" s="117"/>
      <c r="AL522" s="117"/>
      <c r="AM522" s="117"/>
      <c r="AS522" s="117"/>
      <c r="AT522" s="117"/>
    </row>
    <row r="523" spans="5:46" x14ac:dyDescent="0.2">
      <c r="E523" s="117"/>
      <c r="F523" s="117"/>
      <c r="G523" s="117"/>
      <c r="H523" s="117"/>
      <c r="I523" s="117"/>
      <c r="J523" s="117"/>
      <c r="K523" s="117"/>
      <c r="L523" s="117"/>
      <c r="M523" s="117"/>
      <c r="N523" s="117"/>
      <c r="O523" s="117"/>
      <c r="P523" s="117"/>
      <c r="Q523" s="117"/>
      <c r="R523" s="117"/>
      <c r="S523" s="117"/>
      <c r="T523" s="117"/>
      <c r="U523" s="117"/>
      <c r="V523" s="117"/>
      <c r="W523" s="117"/>
      <c r="X523" s="117"/>
      <c r="Y523" s="117"/>
      <c r="Z523" s="117"/>
      <c r="AA523" s="117"/>
      <c r="AB523" s="117"/>
      <c r="AC523" s="117"/>
      <c r="AD523" s="117"/>
      <c r="AE523" s="117"/>
      <c r="AF523" s="117"/>
      <c r="AL523" s="117"/>
      <c r="AM523" s="117"/>
      <c r="AS523" s="117"/>
      <c r="AT523" s="117"/>
    </row>
    <row r="524" spans="5:46" x14ac:dyDescent="0.2">
      <c r="E524" s="117"/>
      <c r="F524" s="117"/>
      <c r="G524" s="117"/>
      <c r="H524" s="117"/>
      <c r="I524" s="117"/>
      <c r="J524" s="117"/>
      <c r="K524" s="117"/>
      <c r="L524" s="117"/>
      <c r="M524" s="117"/>
      <c r="N524" s="117"/>
      <c r="O524" s="117"/>
      <c r="P524" s="117"/>
      <c r="Q524" s="117"/>
      <c r="R524" s="117"/>
      <c r="S524" s="117"/>
      <c r="T524" s="117"/>
      <c r="U524" s="117"/>
      <c r="V524" s="117"/>
      <c r="W524" s="117"/>
      <c r="X524" s="117"/>
      <c r="Y524" s="117"/>
      <c r="Z524" s="117"/>
      <c r="AA524" s="117"/>
      <c r="AB524" s="117"/>
      <c r="AC524" s="117"/>
      <c r="AD524" s="117"/>
      <c r="AE524" s="117"/>
      <c r="AF524" s="117"/>
      <c r="AL524" s="117"/>
      <c r="AM524" s="117"/>
      <c r="AS524" s="117"/>
      <c r="AT524" s="117"/>
    </row>
    <row r="525" spans="5:46" x14ac:dyDescent="0.2">
      <c r="E525" s="117"/>
      <c r="F525" s="117"/>
      <c r="G525" s="117"/>
      <c r="H525" s="117"/>
      <c r="I525" s="117"/>
      <c r="J525" s="117"/>
      <c r="K525" s="117"/>
      <c r="L525" s="117"/>
      <c r="M525" s="117"/>
      <c r="N525" s="117"/>
      <c r="O525" s="117"/>
      <c r="P525" s="117"/>
      <c r="Q525" s="117"/>
      <c r="R525" s="117"/>
      <c r="S525" s="117"/>
      <c r="T525" s="117"/>
      <c r="U525" s="117"/>
      <c r="V525" s="117"/>
      <c r="W525" s="117"/>
      <c r="X525" s="117"/>
      <c r="Y525" s="117"/>
      <c r="Z525" s="117"/>
      <c r="AA525" s="117"/>
      <c r="AB525" s="117"/>
      <c r="AC525" s="117"/>
      <c r="AD525" s="117"/>
      <c r="AE525" s="117"/>
      <c r="AF525" s="117"/>
      <c r="AL525" s="117"/>
      <c r="AM525" s="117"/>
      <c r="AS525" s="117"/>
      <c r="AT525" s="117"/>
    </row>
    <row r="526" spans="5:46" x14ac:dyDescent="0.2">
      <c r="E526" s="117"/>
      <c r="F526" s="117"/>
      <c r="G526" s="117"/>
      <c r="H526" s="117"/>
      <c r="I526" s="117"/>
      <c r="J526" s="117"/>
      <c r="K526" s="117"/>
      <c r="L526" s="117"/>
      <c r="M526" s="117"/>
      <c r="N526" s="117"/>
      <c r="O526" s="117"/>
      <c r="P526" s="117"/>
      <c r="Q526" s="117"/>
      <c r="R526" s="117"/>
      <c r="S526" s="117"/>
      <c r="T526" s="117"/>
      <c r="U526" s="117"/>
      <c r="V526" s="117"/>
      <c r="W526" s="117"/>
      <c r="X526" s="117"/>
      <c r="Y526" s="117"/>
      <c r="Z526" s="117"/>
      <c r="AA526" s="117"/>
      <c r="AB526" s="117"/>
      <c r="AC526" s="117"/>
      <c r="AD526" s="117"/>
      <c r="AE526" s="117"/>
      <c r="AF526" s="117"/>
      <c r="AL526" s="117"/>
      <c r="AM526" s="117"/>
      <c r="AS526" s="117"/>
      <c r="AT526" s="117"/>
    </row>
    <row r="527" spans="5:46" x14ac:dyDescent="0.2">
      <c r="E527" s="117"/>
      <c r="F527" s="117"/>
      <c r="G527" s="117"/>
      <c r="H527" s="117"/>
      <c r="I527" s="117"/>
      <c r="J527" s="117"/>
      <c r="K527" s="117"/>
      <c r="L527" s="117"/>
      <c r="M527" s="117"/>
      <c r="N527" s="117"/>
      <c r="O527" s="117"/>
      <c r="P527" s="117"/>
      <c r="Q527" s="117"/>
      <c r="R527" s="117"/>
      <c r="S527" s="117"/>
      <c r="T527" s="117"/>
      <c r="U527" s="117"/>
      <c r="V527" s="117"/>
      <c r="W527" s="117"/>
      <c r="X527" s="117"/>
      <c r="Y527" s="117"/>
      <c r="Z527" s="117"/>
      <c r="AA527" s="117"/>
      <c r="AB527" s="117"/>
      <c r="AC527" s="117"/>
      <c r="AD527" s="117"/>
      <c r="AE527" s="117"/>
      <c r="AF527" s="117"/>
      <c r="AL527" s="117"/>
      <c r="AM527" s="117"/>
      <c r="AS527" s="117"/>
      <c r="AT527" s="117"/>
    </row>
    <row r="528" spans="5:46" x14ac:dyDescent="0.2">
      <c r="E528" s="117"/>
      <c r="F528" s="117"/>
      <c r="G528" s="117"/>
      <c r="H528" s="117"/>
      <c r="I528" s="117"/>
      <c r="J528" s="117"/>
      <c r="K528" s="117"/>
      <c r="L528" s="117"/>
      <c r="M528" s="117"/>
      <c r="N528" s="117"/>
      <c r="O528" s="117"/>
      <c r="P528" s="117"/>
      <c r="Q528" s="117"/>
      <c r="R528" s="117"/>
      <c r="S528" s="117"/>
      <c r="T528" s="117"/>
      <c r="U528" s="117"/>
      <c r="V528" s="117"/>
      <c r="W528" s="117"/>
      <c r="X528" s="117"/>
      <c r="Y528" s="117"/>
      <c r="Z528" s="117"/>
      <c r="AA528" s="117"/>
      <c r="AB528" s="117"/>
      <c r="AC528" s="117"/>
      <c r="AD528" s="117"/>
      <c r="AE528" s="117"/>
      <c r="AF528" s="117"/>
      <c r="AL528" s="117"/>
      <c r="AM528" s="117"/>
      <c r="AS528" s="117"/>
      <c r="AT528" s="117"/>
    </row>
    <row r="529" spans="5:46" x14ac:dyDescent="0.2">
      <c r="E529" s="117"/>
      <c r="F529" s="117"/>
      <c r="G529" s="117"/>
      <c r="H529" s="117"/>
      <c r="I529" s="117"/>
      <c r="J529" s="117"/>
      <c r="K529" s="117"/>
      <c r="L529" s="117"/>
      <c r="M529" s="117"/>
      <c r="N529" s="117"/>
      <c r="O529" s="117"/>
      <c r="P529" s="117"/>
      <c r="Q529" s="117"/>
      <c r="R529" s="117"/>
      <c r="S529" s="117"/>
      <c r="T529" s="117"/>
      <c r="U529" s="117"/>
      <c r="V529" s="117"/>
      <c r="W529" s="117"/>
      <c r="X529" s="117"/>
      <c r="Y529" s="117"/>
      <c r="Z529" s="117"/>
      <c r="AA529" s="117"/>
      <c r="AB529" s="117"/>
      <c r="AC529" s="117"/>
      <c r="AD529" s="117"/>
      <c r="AE529" s="117"/>
      <c r="AF529" s="117"/>
      <c r="AL529" s="117"/>
      <c r="AM529" s="117"/>
      <c r="AS529" s="117"/>
      <c r="AT529" s="117"/>
    </row>
    <row r="530" spans="5:46" x14ac:dyDescent="0.2">
      <c r="E530" s="117"/>
      <c r="F530" s="117"/>
      <c r="G530" s="117"/>
      <c r="H530" s="117"/>
      <c r="I530" s="117"/>
      <c r="J530" s="117"/>
      <c r="K530" s="117"/>
      <c r="L530" s="117"/>
      <c r="M530" s="117"/>
      <c r="N530" s="117"/>
      <c r="O530" s="117"/>
      <c r="P530" s="117"/>
      <c r="Q530" s="117"/>
      <c r="R530" s="117"/>
      <c r="S530" s="117"/>
      <c r="T530" s="117"/>
      <c r="U530" s="117"/>
      <c r="V530" s="117"/>
      <c r="W530" s="117"/>
      <c r="X530" s="117"/>
      <c r="Y530" s="117"/>
      <c r="Z530" s="117"/>
      <c r="AA530" s="117"/>
      <c r="AB530" s="117"/>
      <c r="AC530" s="117"/>
      <c r="AD530" s="117"/>
      <c r="AE530" s="117"/>
      <c r="AF530" s="117"/>
      <c r="AL530" s="117"/>
      <c r="AM530" s="117"/>
      <c r="AS530" s="117"/>
      <c r="AT530" s="117"/>
    </row>
    <row r="531" spans="5:46" x14ac:dyDescent="0.2">
      <c r="E531" s="117"/>
      <c r="F531" s="117"/>
      <c r="G531" s="117"/>
      <c r="H531" s="117"/>
      <c r="I531" s="117"/>
      <c r="J531" s="117"/>
      <c r="K531" s="117"/>
      <c r="L531" s="117"/>
      <c r="M531" s="117"/>
      <c r="N531" s="117"/>
      <c r="O531" s="117"/>
      <c r="P531" s="117"/>
      <c r="Q531" s="117"/>
      <c r="R531" s="117"/>
      <c r="S531" s="117"/>
      <c r="T531" s="117"/>
      <c r="U531" s="117"/>
      <c r="V531" s="117"/>
      <c r="W531" s="117"/>
      <c r="X531" s="117"/>
      <c r="Y531" s="117"/>
      <c r="Z531" s="117"/>
      <c r="AA531" s="117"/>
      <c r="AB531" s="117"/>
      <c r="AC531" s="117"/>
      <c r="AD531" s="117"/>
      <c r="AE531" s="117"/>
      <c r="AF531" s="117"/>
      <c r="AL531" s="117"/>
      <c r="AM531" s="117"/>
      <c r="AS531" s="117"/>
      <c r="AT531" s="117"/>
    </row>
    <row r="532" spans="5:46" x14ac:dyDescent="0.2">
      <c r="E532" s="117"/>
      <c r="F532" s="117"/>
      <c r="G532" s="117"/>
      <c r="H532" s="117"/>
      <c r="I532" s="117"/>
      <c r="J532" s="117"/>
      <c r="K532" s="117"/>
      <c r="L532" s="117"/>
      <c r="M532" s="117"/>
      <c r="N532" s="117"/>
      <c r="O532" s="117"/>
      <c r="P532" s="117"/>
      <c r="Q532" s="117"/>
      <c r="R532" s="117"/>
      <c r="S532" s="117"/>
      <c r="T532" s="117"/>
      <c r="U532" s="117"/>
      <c r="V532" s="117"/>
      <c r="W532" s="117"/>
      <c r="X532" s="117"/>
      <c r="Y532" s="117"/>
      <c r="Z532" s="117"/>
      <c r="AA532" s="117"/>
      <c r="AB532" s="117"/>
      <c r="AC532" s="117"/>
      <c r="AD532" s="117"/>
      <c r="AE532" s="117"/>
      <c r="AF532" s="117"/>
      <c r="AL532" s="117"/>
      <c r="AM532" s="117"/>
      <c r="AS532" s="117"/>
      <c r="AT532" s="117"/>
    </row>
    <row r="533" spans="5:46" x14ac:dyDescent="0.2">
      <c r="E533" s="117"/>
      <c r="F533" s="117"/>
      <c r="G533" s="117"/>
      <c r="H533" s="117"/>
      <c r="I533" s="117"/>
      <c r="J533" s="117"/>
      <c r="K533" s="117"/>
      <c r="L533" s="117"/>
      <c r="M533" s="117"/>
      <c r="N533" s="117"/>
      <c r="O533" s="117"/>
      <c r="P533" s="117"/>
      <c r="Q533" s="117"/>
      <c r="R533" s="117"/>
      <c r="S533" s="117"/>
      <c r="T533" s="117"/>
      <c r="U533" s="117"/>
      <c r="V533" s="117"/>
      <c r="W533" s="117"/>
      <c r="X533" s="117"/>
      <c r="Y533" s="117"/>
      <c r="Z533" s="117"/>
      <c r="AA533" s="117"/>
      <c r="AB533" s="117"/>
      <c r="AC533" s="117"/>
      <c r="AD533" s="117"/>
      <c r="AE533" s="117"/>
      <c r="AF533" s="117"/>
      <c r="AL533" s="117"/>
      <c r="AM533" s="117"/>
      <c r="AS533" s="117"/>
      <c r="AT533" s="117"/>
    </row>
    <row r="534" spans="5:46" x14ac:dyDescent="0.2">
      <c r="E534" s="117"/>
      <c r="F534" s="117"/>
      <c r="G534" s="117"/>
      <c r="H534" s="117"/>
      <c r="I534" s="117"/>
      <c r="J534" s="117"/>
      <c r="K534" s="117"/>
      <c r="L534" s="117"/>
      <c r="M534" s="117"/>
      <c r="N534" s="117"/>
      <c r="O534" s="117"/>
      <c r="P534" s="117"/>
      <c r="Q534" s="117"/>
      <c r="R534" s="117"/>
      <c r="S534" s="117"/>
      <c r="T534" s="117"/>
      <c r="U534" s="117"/>
      <c r="V534" s="117"/>
      <c r="W534" s="117"/>
      <c r="X534" s="117"/>
      <c r="Y534" s="117"/>
      <c r="Z534" s="117"/>
      <c r="AA534" s="117"/>
      <c r="AB534" s="117"/>
      <c r="AC534" s="117"/>
      <c r="AD534" s="117"/>
      <c r="AE534" s="117"/>
      <c r="AF534" s="117"/>
      <c r="AL534" s="117"/>
      <c r="AM534" s="117"/>
      <c r="AS534" s="117"/>
      <c r="AT534" s="117"/>
    </row>
    <row r="535" spans="5:46" x14ac:dyDescent="0.2">
      <c r="E535" s="117"/>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L535" s="117"/>
      <c r="AM535" s="117"/>
      <c r="AS535" s="117"/>
      <c r="AT535" s="117"/>
    </row>
    <row r="536" spans="5:46" x14ac:dyDescent="0.2">
      <c r="E536" s="11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L536" s="117"/>
      <c r="AM536" s="117"/>
      <c r="AS536" s="117"/>
      <c r="AT536" s="117"/>
    </row>
    <row r="537" spans="5:46" x14ac:dyDescent="0.2">
      <c r="E537" s="117"/>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L537" s="117"/>
      <c r="AM537" s="117"/>
      <c r="AS537" s="117"/>
      <c r="AT537" s="117"/>
    </row>
    <row r="538" spans="5:46" x14ac:dyDescent="0.2">
      <c r="E538" s="117"/>
      <c r="F538" s="117"/>
      <c r="G538" s="117"/>
      <c r="H538" s="117"/>
      <c r="I538" s="117"/>
      <c r="J538" s="117"/>
      <c r="K538" s="117"/>
      <c r="L538" s="117"/>
      <c r="M538" s="117"/>
      <c r="N538" s="117"/>
      <c r="O538" s="117"/>
      <c r="P538" s="117"/>
      <c r="Q538" s="117"/>
      <c r="R538" s="117"/>
      <c r="S538" s="117"/>
      <c r="T538" s="117"/>
      <c r="U538" s="117"/>
      <c r="V538" s="117"/>
      <c r="W538" s="117"/>
      <c r="X538" s="117"/>
      <c r="Y538" s="117"/>
      <c r="Z538" s="117"/>
      <c r="AA538" s="117"/>
      <c r="AB538" s="117"/>
      <c r="AC538" s="117"/>
      <c r="AD538" s="117"/>
      <c r="AE538" s="117"/>
      <c r="AF538" s="117"/>
      <c r="AL538" s="117"/>
      <c r="AM538" s="117"/>
      <c r="AS538" s="117"/>
      <c r="AT538" s="117"/>
    </row>
    <row r="539" spans="5:46" x14ac:dyDescent="0.2">
      <c r="E539" s="117"/>
      <c r="F539" s="117"/>
      <c r="G539" s="117"/>
      <c r="H539" s="117"/>
      <c r="I539" s="117"/>
      <c r="J539" s="117"/>
      <c r="K539" s="117"/>
      <c r="L539" s="117"/>
      <c r="M539" s="117"/>
      <c r="N539" s="117"/>
      <c r="O539" s="117"/>
      <c r="P539" s="117"/>
      <c r="Q539" s="117"/>
      <c r="R539" s="117"/>
      <c r="S539" s="117"/>
      <c r="T539" s="117"/>
      <c r="U539" s="117"/>
      <c r="V539" s="117"/>
      <c r="W539" s="117"/>
      <c r="X539" s="117"/>
      <c r="Y539" s="117"/>
      <c r="Z539" s="117"/>
      <c r="AA539" s="117"/>
      <c r="AB539" s="117"/>
      <c r="AC539" s="117"/>
      <c r="AD539" s="117"/>
      <c r="AE539" s="117"/>
      <c r="AF539" s="117"/>
      <c r="AL539" s="117"/>
      <c r="AM539" s="117"/>
      <c r="AS539" s="117"/>
      <c r="AT539" s="117"/>
    </row>
    <row r="540" spans="5:46" x14ac:dyDescent="0.2">
      <c r="E540" s="117"/>
      <c r="F540" s="117"/>
      <c r="G540" s="117"/>
      <c r="H540" s="117"/>
      <c r="I540" s="117"/>
      <c r="J540" s="117"/>
      <c r="K540" s="117"/>
      <c r="L540" s="117"/>
      <c r="M540" s="117"/>
      <c r="N540" s="117"/>
      <c r="O540" s="117"/>
      <c r="P540" s="117"/>
      <c r="Q540" s="117"/>
      <c r="R540" s="117"/>
      <c r="S540" s="117"/>
      <c r="T540" s="117"/>
      <c r="U540" s="117"/>
      <c r="V540" s="117"/>
      <c r="W540" s="117"/>
      <c r="X540" s="117"/>
      <c r="Y540" s="117"/>
      <c r="Z540" s="117"/>
      <c r="AA540" s="117"/>
      <c r="AB540" s="117"/>
      <c r="AC540" s="117"/>
      <c r="AD540" s="117"/>
      <c r="AE540" s="117"/>
      <c r="AF540" s="117"/>
      <c r="AL540" s="117"/>
      <c r="AM540" s="117"/>
      <c r="AS540" s="117"/>
      <c r="AT540" s="117"/>
    </row>
    <row r="541" spans="5:46" x14ac:dyDescent="0.2">
      <c r="E541" s="117"/>
      <c r="F541" s="117"/>
      <c r="G541" s="117"/>
      <c r="H541" s="117"/>
      <c r="I541" s="117"/>
      <c r="J541" s="117"/>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L541" s="117"/>
      <c r="AM541" s="117"/>
      <c r="AS541" s="117"/>
      <c r="AT541" s="117"/>
    </row>
    <row r="542" spans="5:46" x14ac:dyDescent="0.2">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c r="AA542" s="117"/>
      <c r="AB542" s="117"/>
      <c r="AC542" s="117"/>
      <c r="AD542" s="117"/>
      <c r="AE542" s="117"/>
      <c r="AF542" s="117"/>
      <c r="AL542" s="117"/>
      <c r="AM542" s="117"/>
      <c r="AS542" s="117"/>
      <c r="AT542" s="117"/>
    </row>
    <row r="543" spans="5:46" x14ac:dyDescent="0.2">
      <c r="E543" s="117"/>
      <c r="F543" s="117"/>
      <c r="G543" s="117"/>
      <c r="H543" s="117"/>
      <c r="I543" s="117"/>
      <c r="J543" s="117"/>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L543" s="117"/>
      <c r="AM543" s="117"/>
      <c r="AS543" s="117"/>
      <c r="AT543" s="117"/>
    </row>
    <row r="544" spans="5:46" x14ac:dyDescent="0.2">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c r="AA544" s="117"/>
      <c r="AB544" s="117"/>
      <c r="AC544" s="117"/>
      <c r="AD544" s="117"/>
      <c r="AE544" s="117"/>
      <c r="AF544" s="117"/>
      <c r="AL544" s="117"/>
      <c r="AM544" s="117"/>
      <c r="AS544" s="117"/>
      <c r="AT544" s="117"/>
    </row>
    <row r="545" spans="5:46" x14ac:dyDescent="0.2">
      <c r="E545" s="117"/>
      <c r="F545" s="117"/>
      <c r="G545" s="117"/>
      <c r="H545" s="117"/>
      <c r="I545" s="117"/>
      <c r="J545" s="117"/>
      <c r="K545" s="117"/>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L545" s="117"/>
      <c r="AM545" s="117"/>
      <c r="AS545" s="117"/>
      <c r="AT545" s="117"/>
    </row>
    <row r="546" spans="5:46" x14ac:dyDescent="0.2">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L546" s="117"/>
      <c r="AM546" s="117"/>
      <c r="AS546" s="117"/>
      <c r="AT546" s="117"/>
    </row>
    <row r="547" spans="5:46" x14ac:dyDescent="0.2">
      <c r="E547" s="117"/>
      <c r="F547" s="117"/>
      <c r="G547" s="117"/>
      <c r="H547" s="117"/>
      <c r="I547" s="117"/>
      <c r="J547" s="117"/>
      <c r="K547" s="117"/>
      <c r="L547" s="117"/>
      <c r="M547" s="117"/>
      <c r="N547" s="117"/>
      <c r="O547" s="117"/>
      <c r="P547" s="117"/>
      <c r="Q547" s="117"/>
      <c r="R547" s="117"/>
      <c r="S547" s="117"/>
      <c r="T547" s="117"/>
      <c r="U547" s="117"/>
      <c r="V547" s="117"/>
      <c r="W547" s="117"/>
      <c r="X547" s="117"/>
      <c r="Y547" s="117"/>
      <c r="Z547" s="117"/>
      <c r="AA547" s="117"/>
      <c r="AB547" s="117"/>
      <c r="AC547" s="117"/>
      <c r="AD547" s="117"/>
      <c r="AE547" s="117"/>
      <c r="AF547" s="117"/>
      <c r="AL547" s="117"/>
      <c r="AM547" s="117"/>
      <c r="AS547" s="117"/>
      <c r="AT547" s="117"/>
    </row>
    <row r="548" spans="5:46" x14ac:dyDescent="0.2">
      <c r="E548" s="117"/>
      <c r="F548" s="117"/>
      <c r="G548" s="117"/>
      <c r="H548" s="117"/>
      <c r="I548" s="117"/>
      <c r="J548" s="117"/>
      <c r="K548" s="117"/>
      <c r="L548" s="117"/>
      <c r="M548" s="117"/>
      <c r="N548" s="117"/>
      <c r="O548" s="117"/>
      <c r="P548" s="117"/>
      <c r="Q548" s="117"/>
      <c r="R548" s="117"/>
      <c r="S548" s="117"/>
      <c r="T548" s="117"/>
      <c r="U548" s="117"/>
      <c r="V548" s="117"/>
      <c r="W548" s="117"/>
      <c r="X548" s="117"/>
      <c r="Y548" s="117"/>
      <c r="Z548" s="117"/>
      <c r="AA548" s="117"/>
      <c r="AB548" s="117"/>
      <c r="AC548" s="117"/>
      <c r="AD548" s="117"/>
      <c r="AE548" s="117"/>
      <c r="AF548" s="117"/>
      <c r="AL548" s="117"/>
      <c r="AM548" s="117"/>
      <c r="AS548" s="117"/>
      <c r="AT548" s="117"/>
    </row>
    <row r="549" spans="5:46" x14ac:dyDescent="0.2">
      <c r="E549" s="117"/>
      <c r="F549" s="117"/>
      <c r="G549" s="117"/>
      <c r="H549" s="117"/>
      <c r="I549" s="117"/>
      <c r="J549" s="117"/>
      <c r="K549" s="117"/>
      <c r="L549" s="117"/>
      <c r="M549" s="117"/>
      <c r="N549" s="117"/>
      <c r="O549" s="117"/>
      <c r="P549" s="117"/>
      <c r="Q549" s="117"/>
      <c r="R549" s="117"/>
      <c r="S549" s="117"/>
      <c r="T549" s="117"/>
      <c r="U549" s="117"/>
      <c r="V549" s="117"/>
      <c r="W549" s="117"/>
      <c r="X549" s="117"/>
      <c r="Y549" s="117"/>
      <c r="Z549" s="117"/>
      <c r="AA549" s="117"/>
      <c r="AB549" s="117"/>
      <c r="AC549" s="117"/>
      <c r="AD549" s="117"/>
      <c r="AE549" s="117"/>
      <c r="AF549" s="117"/>
      <c r="AL549" s="117"/>
      <c r="AM549" s="117"/>
      <c r="AS549" s="117"/>
      <c r="AT549" s="117"/>
    </row>
    <row r="550" spans="5:46" x14ac:dyDescent="0.2">
      <c r="E550" s="117"/>
      <c r="F550" s="117"/>
      <c r="G550" s="117"/>
      <c r="H550" s="117"/>
      <c r="I550" s="117"/>
      <c r="J550" s="117"/>
      <c r="K550" s="117"/>
      <c r="L550" s="117"/>
      <c r="M550" s="117"/>
      <c r="N550" s="117"/>
      <c r="O550" s="117"/>
      <c r="P550" s="117"/>
      <c r="Q550" s="117"/>
      <c r="R550" s="117"/>
      <c r="S550" s="117"/>
      <c r="T550" s="117"/>
      <c r="U550" s="117"/>
      <c r="V550" s="117"/>
      <c r="W550" s="117"/>
      <c r="X550" s="117"/>
      <c r="Y550" s="117"/>
      <c r="Z550" s="117"/>
      <c r="AA550" s="117"/>
      <c r="AB550" s="117"/>
      <c r="AC550" s="117"/>
      <c r="AD550" s="117"/>
      <c r="AE550" s="117"/>
      <c r="AF550" s="117"/>
      <c r="AL550" s="117"/>
      <c r="AM550" s="117"/>
      <c r="AS550" s="117"/>
      <c r="AT550" s="117"/>
    </row>
    <row r="551" spans="5:46" x14ac:dyDescent="0.2">
      <c r="E551" s="117"/>
      <c r="F551" s="117"/>
      <c r="G551" s="117"/>
      <c r="H551" s="117"/>
      <c r="I551" s="117"/>
      <c r="J551" s="117"/>
      <c r="K551" s="117"/>
      <c r="L551" s="117"/>
      <c r="M551" s="117"/>
      <c r="N551" s="117"/>
      <c r="O551" s="117"/>
      <c r="P551" s="117"/>
      <c r="Q551" s="117"/>
      <c r="R551" s="117"/>
      <c r="S551" s="117"/>
      <c r="T551" s="117"/>
      <c r="U551" s="117"/>
      <c r="V551" s="117"/>
      <c r="W551" s="117"/>
      <c r="X551" s="117"/>
      <c r="Y551" s="117"/>
      <c r="Z551" s="117"/>
      <c r="AA551" s="117"/>
      <c r="AB551" s="117"/>
      <c r="AC551" s="117"/>
      <c r="AD551" s="117"/>
      <c r="AE551" s="117"/>
      <c r="AF551" s="117"/>
      <c r="AL551" s="117"/>
      <c r="AM551" s="117"/>
      <c r="AS551" s="117"/>
      <c r="AT551" s="117"/>
    </row>
    <row r="552" spans="5:46" x14ac:dyDescent="0.2">
      <c r="E552" s="117"/>
      <c r="F552" s="117"/>
      <c r="G552" s="117"/>
      <c r="H552" s="117"/>
      <c r="I552" s="117"/>
      <c r="J552" s="117"/>
      <c r="K552" s="117"/>
      <c r="L552" s="117"/>
      <c r="M552" s="117"/>
      <c r="N552" s="117"/>
      <c r="O552" s="117"/>
      <c r="P552" s="117"/>
      <c r="Q552" s="117"/>
      <c r="R552" s="117"/>
      <c r="S552" s="117"/>
      <c r="T552" s="117"/>
      <c r="U552" s="117"/>
      <c r="V552" s="117"/>
      <c r="W552" s="117"/>
      <c r="X552" s="117"/>
      <c r="Y552" s="117"/>
      <c r="Z552" s="117"/>
      <c r="AA552" s="117"/>
      <c r="AB552" s="117"/>
      <c r="AC552" s="117"/>
      <c r="AD552" s="117"/>
      <c r="AE552" s="117"/>
      <c r="AF552" s="117"/>
      <c r="AL552" s="117"/>
      <c r="AM552" s="117"/>
      <c r="AS552" s="117"/>
      <c r="AT552" s="117"/>
    </row>
    <row r="553" spans="5:46" x14ac:dyDescent="0.2">
      <c r="E553" s="117"/>
      <c r="F553" s="117"/>
      <c r="G553" s="117"/>
      <c r="H553" s="117"/>
      <c r="I553" s="117"/>
      <c r="J553" s="117"/>
      <c r="K553" s="117"/>
      <c r="L553" s="117"/>
      <c r="M553" s="117"/>
      <c r="N553" s="117"/>
      <c r="O553" s="117"/>
      <c r="P553" s="117"/>
      <c r="Q553" s="117"/>
      <c r="R553" s="117"/>
      <c r="S553" s="117"/>
      <c r="T553" s="117"/>
      <c r="U553" s="117"/>
      <c r="V553" s="117"/>
      <c r="W553" s="117"/>
      <c r="X553" s="117"/>
      <c r="Y553" s="117"/>
      <c r="Z553" s="117"/>
      <c r="AA553" s="117"/>
      <c r="AB553" s="117"/>
      <c r="AC553" s="117"/>
      <c r="AD553" s="117"/>
      <c r="AE553" s="117"/>
      <c r="AF553" s="117"/>
      <c r="AL553" s="117"/>
      <c r="AM553" s="117"/>
      <c r="AS553" s="117"/>
      <c r="AT553" s="117"/>
    </row>
    <row r="554" spans="5:46" x14ac:dyDescent="0.2">
      <c r="E554" s="117"/>
      <c r="F554" s="117"/>
      <c r="G554" s="117"/>
      <c r="H554" s="117"/>
      <c r="I554" s="117"/>
      <c r="J554" s="117"/>
      <c r="K554" s="117"/>
      <c r="L554" s="117"/>
      <c r="M554" s="117"/>
      <c r="N554" s="117"/>
      <c r="O554" s="117"/>
      <c r="P554" s="117"/>
      <c r="Q554" s="117"/>
      <c r="R554" s="117"/>
      <c r="S554" s="117"/>
      <c r="T554" s="117"/>
      <c r="U554" s="117"/>
      <c r="V554" s="117"/>
      <c r="W554" s="117"/>
      <c r="X554" s="117"/>
      <c r="Y554" s="117"/>
      <c r="Z554" s="117"/>
      <c r="AA554" s="117"/>
      <c r="AB554" s="117"/>
      <c r="AC554" s="117"/>
      <c r="AD554" s="117"/>
      <c r="AE554" s="117"/>
      <c r="AF554" s="117"/>
      <c r="AL554" s="117"/>
      <c r="AM554" s="117"/>
      <c r="AS554" s="117"/>
      <c r="AT554" s="117"/>
    </row>
    <row r="555" spans="5:46" x14ac:dyDescent="0.2">
      <c r="E555" s="117"/>
      <c r="F555" s="117"/>
      <c r="G555" s="117"/>
      <c r="H555" s="117"/>
      <c r="I555" s="117"/>
      <c r="J555" s="117"/>
      <c r="K555" s="117"/>
      <c r="L555" s="117"/>
      <c r="M555" s="117"/>
      <c r="N555" s="117"/>
      <c r="O555" s="117"/>
      <c r="P555" s="117"/>
      <c r="Q555" s="117"/>
      <c r="R555" s="117"/>
      <c r="S555" s="117"/>
      <c r="T555" s="117"/>
      <c r="U555" s="117"/>
      <c r="V555" s="117"/>
      <c r="W555" s="117"/>
      <c r="X555" s="117"/>
      <c r="Y555" s="117"/>
      <c r="Z555" s="117"/>
      <c r="AA555" s="117"/>
      <c r="AB555" s="117"/>
      <c r="AC555" s="117"/>
      <c r="AD555" s="117"/>
      <c r="AE555" s="117"/>
      <c r="AF555" s="117"/>
      <c r="AL555" s="117"/>
      <c r="AM555" s="117"/>
      <c r="AS555" s="117"/>
      <c r="AT555" s="117"/>
    </row>
    <row r="556" spans="5:46" x14ac:dyDescent="0.2">
      <c r="E556" s="117"/>
      <c r="F556" s="117"/>
      <c r="G556" s="117"/>
      <c r="H556" s="117"/>
      <c r="I556" s="117"/>
      <c r="J556" s="117"/>
      <c r="K556" s="117"/>
      <c r="L556" s="117"/>
      <c r="M556" s="117"/>
      <c r="N556" s="117"/>
      <c r="O556" s="117"/>
      <c r="P556" s="117"/>
      <c r="Q556" s="117"/>
      <c r="R556" s="117"/>
      <c r="S556" s="117"/>
      <c r="T556" s="117"/>
      <c r="U556" s="117"/>
      <c r="V556" s="117"/>
      <c r="W556" s="117"/>
      <c r="X556" s="117"/>
      <c r="Y556" s="117"/>
      <c r="Z556" s="117"/>
      <c r="AA556" s="117"/>
      <c r="AB556" s="117"/>
      <c r="AC556" s="117"/>
      <c r="AD556" s="117"/>
      <c r="AE556" s="117"/>
      <c r="AF556" s="117"/>
      <c r="AL556" s="117"/>
      <c r="AM556" s="117"/>
      <c r="AS556" s="117"/>
      <c r="AT556" s="117"/>
    </row>
    <row r="557" spans="5:46" x14ac:dyDescent="0.2">
      <c r="E557" s="117"/>
      <c r="F557" s="117"/>
      <c r="G557" s="117"/>
      <c r="H557" s="117"/>
      <c r="I557" s="117"/>
      <c r="J557" s="117"/>
      <c r="K557" s="117"/>
      <c r="L557" s="117"/>
      <c r="M557" s="117"/>
      <c r="N557" s="117"/>
      <c r="O557" s="117"/>
      <c r="P557" s="117"/>
      <c r="Q557" s="117"/>
      <c r="R557" s="117"/>
      <c r="S557" s="117"/>
      <c r="T557" s="117"/>
      <c r="U557" s="117"/>
      <c r="V557" s="117"/>
      <c r="W557" s="117"/>
      <c r="X557" s="117"/>
      <c r="Y557" s="117"/>
      <c r="Z557" s="117"/>
      <c r="AA557" s="117"/>
      <c r="AB557" s="117"/>
      <c r="AC557" s="117"/>
      <c r="AD557" s="117"/>
      <c r="AE557" s="117"/>
      <c r="AF557" s="117"/>
      <c r="AL557" s="117"/>
      <c r="AM557" s="117"/>
      <c r="AS557" s="117"/>
      <c r="AT557" s="117"/>
    </row>
    <row r="558" spans="5:46" x14ac:dyDescent="0.2">
      <c r="E558" s="117"/>
      <c r="F558" s="117"/>
      <c r="G558" s="117"/>
      <c r="H558" s="117"/>
      <c r="I558" s="117"/>
      <c r="J558" s="117"/>
      <c r="K558" s="117"/>
      <c r="L558" s="117"/>
      <c r="M558" s="117"/>
      <c r="N558" s="117"/>
      <c r="O558" s="117"/>
      <c r="P558" s="117"/>
      <c r="Q558" s="117"/>
      <c r="R558" s="117"/>
      <c r="S558" s="117"/>
      <c r="T558" s="117"/>
      <c r="U558" s="117"/>
      <c r="V558" s="117"/>
      <c r="W558" s="117"/>
      <c r="X558" s="117"/>
      <c r="Y558" s="117"/>
      <c r="Z558" s="117"/>
      <c r="AA558" s="117"/>
      <c r="AB558" s="117"/>
      <c r="AC558" s="117"/>
      <c r="AD558" s="117"/>
      <c r="AE558" s="117"/>
      <c r="AF558" s="117"/>
      <c r="AL558" s="117"/>
      <c r="AM558" s="117"/>
      <c r="AS558" s="117"/>
      <c r="AT558" s="117"/>
    </row>
    <row r="559" spans="5:46" x14ac:dyDescent="0.2">
      <c r="E559" s="117"/>
      <c r="F559" s="117"/>
      <c r="G559" s="117"/>
      <c r="H559" s="117"/>
      <c r="I559" s="117"/>
      <c r="J559" s="117"/>
      <c r="K559" s="117"/>
      <c r="L559" s="117"/>
      <c r="M559" s="117"/>
      <c r="N559" s="117"/>
      <c r="O559" s="117"/>
      <c r="P559" s="117"/>
      <c r="Q559" s="117"/>
      <c r="R559" s="117"/>
      <c r="S559" s="117"/>
      <c r="T559" s="117"/>
      <c r="U559" s="117"/>
      <c r="V559" s="117"/>
      <c r="W559" s="117"/>
      <c r="X559" s="117"/>
      <c r="Y559" s="117"/>
      <c r="Z559" s="117"/>
      <c r="AA559" s="117"/>
      <c r="AB559" s="117"/>
      <c r="AC559" s="117"/>
      <c r="AD559" s="117"/>
      <c r="AE559" s="117"/>
      <c r="AF559" s="117"/>
      <c r="AL559" s="117"/>
      <c r="AM559" s="117"/>
      <c r="AS559" s="117"/>
      <c r="AT559" s="117"/>
    </row>
    <row r="560" spans="5:46" x14ac:dyDescent="0.2">
      <c r="E560" s="117"/>
      <c r="F560" s="117"/>
      <c r="G560" s="117"/>
      <c r="H560" s="117"/>
      <c r="I560" s="117"/>
      <c r="J560" s="117"/>
      <c r="K560" s="117"/>
      <c r="L560" s="117"/>
      <c r="M560" s="117"/>
      <c r="N560" s="117"/>
      <c r="O560" s="117"/>
      <c r="P560" s="117"/>
      <c r="Q560" s="117"/>
      <c r="R560" s="117"/>
      <c r="S560" s="117"/>
      <c r="T560" s="117"/>
      <c r="U560" s="117"/>
      <c r="V560" s="117"/>
      <c r="W560" s="117"/>
      <c r="X560" s="117"/>
      <c r="Y560" s="117"/>
      <c r="Z560" s="117"/>
      <c r="AA560" s="117"/>
      <c r="AB560" s="117"/>
      <c r="AC560" s="117"/>
      <c r="AD560" s="117"/>
      <c r="AE560" s="117"/>
      <c r="AF560" s="117"/>
      <c r="AL560" s="117"/>
      <c r="AM560" s="117"/>
      <c r="AS560" s="117"/>
      <c r="AT560" s="117"/>
    </row>
    <row r="561" spans="5:46" x14ac:dyDescent="0.2">
      <c r="E561" s="117"/>
      <c r="F561" s="117"/>
      <c r="G561" s="117"/>
      <c r="H561" s="117"/>
      <c r="I561" s="117"/>
      <c r="J561" s="117"/>
      <c r="K561" s="117"/>
      <c r="L561" s="117"/>
      <c r="M561" s="117"/>
      <c r="N561" s="117"/>
      <c r="O561" s="117"/>
      <c r="P561" s="117"/>
      <c r="Q561" s="117"/>
      <c r="R561" s="117"/>
      <c r="S561" s="117"/>
      <c r="T561" s="117"/>
      <c r="U561" s="117"/>
      <c r="V561" s="117"/>
      <c r="W561" s="117"/>
      <c r="X561" s="117"/>
      <c r="Y561" s="117"/>
      <c r="Z561" s="117"/>
      <c r="AA561" s="117"/>
      <c r="AB561" s="117"/>
      <c r="AC561" s="117"/>
      <c r="AD561" s="117"/>
      <c r="AE561" s="117"/>
      <c r="AF561" s="117"/>
      <c r="AL561" s="117"/>
      <c r="AM561" s="117"/>
      <c r="AS561" s="117"/>
      <c r="AT561" s="117"/>
    </row>
    <row r="562" spans="5:46" x14ac:dyDescent="0.2">
      <c r="E562" s="117"/>
      <c r="F562" s="117"/>
      <c r="G562" s="117"/>
      <c r="H562" s="117"/>
      <c r="I562" s="117"/>
      <c r="J562" s="117"/>
      <c r="K562" s="117"/>
      <c r="L562" s="117"/>
      <c r="M562" s="117"/>
      <c r="N562" s="117"/>
      <c r="O562" s="117"/>
      <c r="P562" s="117"/>
      <c r="Q562" s="117"/>
      <c r="R562" s="117"/>
      <c r="S562" s="117"/>
      <c r="T562" s="117"/>
      <c r="U562" s="117"/>
      <c r="V562" s="117"/>
      <c r="W562" s="117"/>
      <c r="X562" s="117"/>
      <c r="Y562" s="117"/>
      <c r="Z562" s="117"/>
      <c r="AA562" s="117"/>
      <c r="AB562" s="117"/>
      <c r="AC562" s="117"/>
      <c r="AD562" s="117"/>
      <c r="AE562" s="117"/>
      <c r="AF562" s="117"/>
      <c r="AL562" s="117"/>
      <c r="AM562" s="117"/>
      <c r="AS562" s="117"/>
      <c r="AT562" s="117"/>
    </row>
    <row r="563" spans="5:46" x14ac:dyDescent="0.2">
      <c r="E563" s="117"/>
      <c r="F563" s="117"/>
      <c r="G563" s="117"/>
      <c r="H563" s="117"/>
      <c r="I563" s="117"/>
      <c r="J563" s="117"/>
      <c r="K563" s="117"/>
      <c r="L563" s="117"/>
      <c r="M563" s="117"/>
      <c r="N563" s="117"/>
      <c r="O563" s="117"/>
      <c r="P563" s="117"/>
      <c r="Q563" s="117"/>
      <c r="R563" s="117"/>
      <c r="S563" s="117"/>
      <c r="T563" s="117"/>
      <c r="U563" s="117"/>
      <c r="V563" s="117"/>
      <c r="W563" s="117"/>
      <c r="X563" s="117"/>
      <c r="Y563" s="117"/>
      <c r="Z563" s="117"/>
      <c r="AA563" s="117"/>
      <c r="AB563" s="117"/>
      <c r="AC563" s="117"/>
      <c r="AD563" s="117"/>
      <c r="AE563" s="117"/>
      <c r="AF563" s="117"/>
      <c r="AL563" s="117"/>
      <c r="AM563" s="117"/>
      <c r="AS563" s="117"/>
      <c r="AT563" s="117"/>
    </row>
    <row r="564" spans="5:46" x14ac:dyDescent="0.2">
      <c r="E564" s="117"/>
      <c r="F564" s="117"/>
      <c r="G564" s="117"/>
      <c r="H564" s="117"/>
      <c r="I564" s="117"/>
      <c r="J564" s="117"/>
      <c r="K564" s="117"/>
      <c r="L564" s="117"/>
      <c r="M564" s="117"/>
      <c r="N564" s="117"/>
      <c r="O564" s="117"/>
      <c r="P564" s="117"/>
      <c r="Q564" s="117"/>
      <c r="R564" s="117"/>
      <c r="S564" s="117"/>
      <c r="T564" s="117"/>
      <c r="U564" s="117"/>
      <c r="V564" s="117"/>
      <c r="W564" s="117"/>
      <c r="X564" s="117"/>
      <c r="Y564" s="117"/>
      <c r="Z564" s="117"/>
      <c r="AA564" s="117"/>
      <c r="AB564" s="117"/>
      <c r="AC564" s="117"/>
      <c r="AD564" s="117"/>
      <c r="AE564" s="117"/>
      <c r="AF564" s="117"/>
      <c r="AL564" s="117"/>
      <c r="AM564" s="117"/>
      <c r="AS564" s="117"/>
      <c r="AT564" s="117"/>
    </row>
    <row r="565" spans="5:46" x14ac:dyDescent="0.2">
      <c r="E565" s="117"/>
      <c r="F565" s="117"/>
      <c r="G565" s="117"/>
      <c r="H565" s="117"/>
      <c r="I565" s="117"/>
      <c r="J565" s="117"/>
      <c r="K565" s="117"/>
      <c r="L565" s="117"/>
      <c r="M565" s="117"/>
      <c r="N565" s="117"/>
      <c r="O565" s="117"/>
      <c r="P565" s="117"/>
      <c r="Q565" s="117"/>
      <c r="R565" s="117"/>
      <c r="S565" s="117"/>
      <c r="T565" s="117"/>
      <c r="U565" s="117"/>
      <c r="V565" s="117"/>
      <c r="W565" s="117"/>
      <c r="X565" s="117"/>
      <c r="Y565" s="117"/>
      <c r="Z565" s="117"/>
      <c r="AA565" s="117"/>
      <c r="AB565" s="117"/>
      <c r="AC565" s="117"/>
      <c r="AD565" s="117"/>
      <c r="AE565" s="117"/>
      <c r="AF565" s="117"/>
      <c r="AL565" s="117"/>
      <c r="AM565" s="117"/>
      <c r="AS565" s="117"/>
      <c r="AT565" s="117"/>
    </row>
    <row r="566" spans="5:46" x14ac:dyDescent="0.2">
      <c r="E566" s="117"/>
      <c r="F566" s="117"/>
      <c r="G566" s="117"/>
      <c r="H566" s="117"/>
      <c r="I566" s="117"/>
      <c r="J566" s="117"/>
      <c r="K566" s="117"/>
      <c r="L566" s="117"/>
      <c r="M566" s="117"/>
      <c r="N566" s="117"/>
      <c r="O566" s="117"/>
      <c r="P566" s="117"/>
      <c r="Q566" s="117"/>
      <c r="R566" s="117"/>
      <c r="S566" s="117"/>
      <c r="T566" s="117"/>
      <c r="U566" s="117"/>
      <c r="V566" s="117"/>
      <c r="W566" s="117"/>
      <c r="X566" s="117"/>
      <c r="Y566" s="117"/>
      <c r="Z566" s="117"/>
      <c r="AA566" s="117"/>
      <c r="AB566" s="117"/>
      <c r="AC566" s="117"/>
      <c r="AD566" s="117"/>
      <c r="AE566" s="117"/>
      <c r="AF566" s="117"/>
      <c r="AL566" s="117"/>
      <c r="AM566" s="117"/>
      <c r="AS566" s="117"/>
      <c r="AT566" s="117"/>
    </row>
    <row r="567" spans="5:46" x14ac:dyDescent="0.2">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c r="AA567" s="117"/>
      <c r="AB567" s="117"/>
      <c r="AC567" s="117"/>
      <c r="AD567" s="117"/>
      <c r="AE567" s="117"/>
      <c r="AF567" s="117"/>
      <c r="AL567" s="117"/>
      <c r="AM567" s="117"/>
      <c r="AS567" s="117"/>
      <c r="AT567" s="117"/>
    </row>
    <row r="568" spans="5:46" x14ac:dyDescent="0.2">
      <c r="E568" s="117"/>
      <c r="F568" s="117"/>
      <c r="G568" s="117"/>
      <c r="H568" s="117"/>
      <c r="I568" s="117"/>
      <c r="J568" s="117"/>
      <c r="K568" s="117"/>
      <c r="L568" s="117"/>
      <c r="M568" s="117"/>
      <c r="N568" s="117"/>
      <c r="O568" s="117"/>
      <c r="P568" s="117"/>
      <c r="Q568" s="117"/>
      <c r="R568" s="117"/>
      <c r="S568" s="117"/>
      <c r="T568" s="117"/>
      <c r="U568" s="117"/>
      <c r="V568" s="117"/>
      <c r="W568" s="117"/>
      <c r="X568" s="117"/>
      <c r="Y568" s="117"/>
      <c r="Z568" s="117"/>
      <c r="AA568" s="117"/>
      <c r="AB568" s="117"/>
      <c r="AC568" s="117"/>
      <c r="AD568" s="117"/>
      <c r="AE568" s="117"/>
      <c r="AF568" s="117"/>
      <c r="AL568" s="117"/>
      <c r="AM568" s="117"/>
      <c r="AS568" s="117"/>
      <c r="AT568" s="117"/>
    </row>
    <row r="569" spans="5:46" x14ac:dyDescent="0.2">
      <c r="E569" s="117"/>
      <c r="F569" s="117"/>
      <c r="G569" s="117"/>
      <c r="H569" s="117"/>
      <c r="I569" s="117"/>
      <c r="J569" s="117"/>
      <c r="K569" s="117"/>
      <c r="L569" s="117"/>
      <c r="M569" s="117"/>
      <c r="N569" s="117"/>
      <c r="O569" s="117"/>
      <c r="P569" s="117"/>
      <c r="Q569" s="117"/>
      <c r="R569" s="117"/>
      <c r="S569" s="117"/>
      <c r="T569" s="117"/>
      <c r="U569" s="117"/>
      <c r="V569" s="117"/>
      <c r="W569" s="117"/>
      <c r="X569" s="117"/>
      <c r="Y569" s="117"/>
      <c r="Z569" s="117"/>
      <c r="AA569" s="117"/>
      <c r="AB569" s="117"/>
      <c r="AC569" s="117"/>
      <c r="AD569" s="117"/>
      <c r="AE569" s="117"/>
      <c r="AF569" s="117"/>
      <c r="AL569" s="117"/>
      <c r="AM569" s="117"/>
      <c r="AS569" s="117"/>
      <c r="AT569" s="117"/>
    </row>
    <row r="570" spans="5:46" x14ac:dyDescent="0.2">
      <c r="E570" s="117"/>
      <c r="F570" s="117"/>
      <c r="G570" s="117"/>
      <c r="H570" s="117"/>
      <c r="I570" s="117"/>
      <c r="J570" s="117"/>
      <c r="K570" s="117"/>
      <c r="L570" s="117"/>
      <c r="M570" s="117"/>
      <c r="N570" s="117"/>
      <c r="O570" s="117"/>
      <c r="P570" s="117"/>
      <c r="Q570" s="117"/>
      <c r="R570" s="117"/>
      <c r="S570" s="117"/>
      <c r="T570" s="117"/>
      <c r="U570" s="117"/>
      <c r="V570" s="117"/>
      <c r="W570" s="117"/>
      <c r="X570" s="117"/>
      <c r="Y570" s="117"/>
      <c r="Z570" s="117"/>
      <c r="AA570" s="117"/>
      <c r="AB570" s="117"/>
      <c r="AC570" s="117"/>
      <c r="AD570" s="117"/>
      <c r="AE570" s="117"/>
      <c r="AF570" s="117"/>
      <c r="AL570" s="117"/>
      <c r="AM570" s="117"/>
      <c r="AS570" s="117"/>
      <c r="AT570" s="117"/>
    </row>
    <row r="571" spans="5:46" x14ac:dyDescent="0.2">
      <c r="E571" s="117"/>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L571" s="117"/>
      <c r="AM571" s="117"/>
      <c r="AS571" s="117"/>
      <c r="AT571" s="117"/>
    </row>
    <row r="572" spans="5:46" x14ac:dyDescent="0.2">
      <c r="E572" s="117"/>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L572" s="117"/>
      <c r="AM572" s="117"/>
      <c r="AS572" s="117"/>
      <c r="AT572" s="117"/>
    </row>
    <row r="573" spans="5:46" x14ac:dyDescent="0.2">
      <c r="E573" s="117"/>
      <c r="F573" s="117"/>
      <c r="G573" s="117"/>
      <c r="H573" s="117"/>
      <c r="I573" s="117"/>
      <c r="J573" s="117"/>
      <c r="K573" s="117"/>
      <c r="L573" s="117"/>
      <c r="M573" s="117"/>
      <c r="N573" s="117"/>
      <c r="O573" s="117"/>
      <c r="P573" s="117"/>
      <c r="Q573" s="117"/>
      <c r="R573" s="117"/>
      <c r="S573" s="117"/>
      <c r="T573" s="117"/>
      <c r="U573" s="117"/>
      <c r="V573" s="117"/>
      <c r="W573" s="117"/>
      <c r="X573" s="117"/>
      <c r="Y573" s="117"/>
      <c r="Z573" s="117"/>
      <c r="AA573" s="117"/>
      <c r="AB573" s="117"/>
      <c r="AC573" s="117"/>
      <c r="AD573" s="117"/>
      <c r="AE573" s="117"/>
      <c r="AF573" s="117"/>
      <c r="AL573" s="117"/>
      <c r="AM573" s="117"/>
      <c r="AS573" s="117"/>
      <c r="AT573" s="117"/>
    </row>
    <row r="574" spans="5:46" x14ac:dyDescent="0.2">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c r="AA574" s="117"/>
      <c r="AB574" s="117"/>
      <c r="AC574" s="117"/>
      <c r="AD574" s="117"/>
      <c r="AE574" s="117"/>
      <c r="AF574" s="117"/>
      <c r="AL574" s="117"/>
      <c r="AM574" s="117"/>
      <c r="AS574" s="117"/>
      <c r="AT574" s="117"/>
    </row>
    <row r="575" spans="5:46" x14ac:dyDescent="0.2">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L575" s="117"/>
      <c r="AM575" s="117"/>
      <c r="AS575" s="117"/>
      <c r="AT575" s="117"/>
    </row>
    <row r="576" spans="5:46" x14ac:dyDescent="0.2">
      <c r="E576" s="117"/>
      <c r="F576" s="117"/>
      <c r="G576" s="117"/>
      <c r="H576" s="117"/>
      <c r="I576" s="117"/>
      <c r="J576" s="117"/>
      <c r="K576" s="117"/>
      <c r="L576" s="117"/>
      <c r="M576" s="117"/>
      <c r="N576" s="117"/>
      <c r="O576" s="117"/>
      <c r="P576" s="117"/>
      <c r="Q576" s="117"/>
      <c r="R576" s="117"/>
      <c r="S576" s="117"/>
      <c r="T576" s="117"/>
      <c r="U576" s="117"/>
      <c r="V576" s="117"/>
      <c r="W576" s="117"/>
      <c r="X576" s="117"/>
      <c r="Y576" s="117"/>
      <c r="Z576" s="117"/>
      <c r="AA576" s="117"/>
      <c r="AB576" s="117"/>
      <c r="AC576" s="117"/>
      <c r="AD576" s="117"/>
      <c r="AE576" s="117"/>
      <c r="AF576" s="117"/>
      <c r="AL576" s="117"/>
      <c r="AM576" s="117"/>
      <c r="AS576" s="117"/>
      <c r="AT576" s="117"/>
    </row>
    <row r="577" spans="5:46" x14ac:dyDescent="0.2">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L577" s="117"/>
      <c r="AM577" s="117"/>
      <c r="AS577" s="117"/>
      <c r="AT577" s="117"/>
    </row>
    <row r="578" spans="5:46" x14ac:dyDescent="0.2">
      <c r="E578" s="117"/>
      <c r="F578" s="117"/>
      <c r="G578" s="117"/>
      <c r="H578" s="117"/>
      <c r="I578" s="117"/>
      <c r="J578" s="117"/>
      <c r="K578" s="117"/>
      <c r="L578" s="117"/>
      <c r="M578" s="117"/>
      <c r="N578" s="117"/>
      <c r="O578" s="117"/>
      <c r="P578" s="117"/>
      <c r="Q578" s="117"/>
      <c r="R578" s="117"/>
      <c r="S578" s="117"/>
      <c r="T578" s="117"/>
      <c r="U578" s="117"/>
      <c r="V578" s="117"/>
      <c r="W578" s="117"/>
      <c r="X578" s="117"/>
      <c r="Y578" s="117"/>
      <c r="Z578" s="117"/>
      <c r="AA578" s="117"/>
      <c r="AB578" s="117"/>
      <c r="AC578" s="117"/>
      <c r="AD578" s="117"/>
      <c r="AE578" s="117"/>
      <c r="AF578" s="117"/>
      <c r="AL578" s="117"/>
      <c r="AM578" s="117"/>
      <c r="AS578" s="117"/>
      <c r="AT578" s="117"/>
    </row>
    <row r="579" spans="5:46" x14ac:dyDescent="0.2">
      <c r="E579" s="117"/>
      <c r="F579" s="117"/>
      <c r="G579" s="117"/>
      <c r="H579" s="117"/>
      <c r="I579" s="117"/>
      <c r="J579" s="117"/>
      <c r="K579" s="117"/>
      <c r="L579" s="117"/>
      <c r="M579" s="117"/>
      <c r="N579" s="117"/>
      <c r="O579" s="117"/>
      <c r="P579" s="117"/>
      <c r="Q579" s="117"/>
      <c r="R579" s="117"/>
      <c r="S579" s="117"/>
      <c r="T579" s="117"/>
      <c r="U579" s="117"/>
      <c r="V579" s="117"/>
      <c r="W579" s="117"/>
      <c r="X579" s="117"/>
      <c r="Y579" s="117"/>
      <c r="Z579" s="117"/>
      <c r="AA579" s="117"/>
      <c r="AB579" s="117"/>
      <c r="AC579" s="117"/>
      <c r="AD579" s="117"/>
      <c r="AE579" s="117"/>
      <c r="AF579" s="117"/>
      <c r="AL579" s="117"/>
      <c r="AM579" s="117"/>
      <c r="AS579" s="117"/>
      <c r="AT579" s="117"/>
    </row>
    <row r="580" spans="5:46" x14ac:dyDescent="0.2">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7"/>
      <c r="AA580" s="117"/>
      <c r="AB580" s="117"/>
      <c r="AC580" s="117"/>
      <c r="AD580" s="117"/>
      <c r="AE580" s="117"/>
      <c r="AF580" s="117"/>
      <c r="AL580" s="117"/>
      <c r="AM580" s="117"/>
      <c r="AS580" s="117"/>
      <c r="AT580" s="117"/>
    </row>
    <row r="581" spans="5:46" x14ac:dyDescent="0.2">
      <c r="E581" s="117"/>
      <c r="F581" s="117"/>
      <c r="G581" s="117"/>
      <c r="H581" s="117"/>
      <c r="I581" s="117"/>
      <c r="J581" s="117"/>
      <c r="K581" s="117"/>
      <c r="L581" s="117"/>
      <c r="M581" s="117"/>
      <c r="N581" s="117"/>
      <c r="O581" s="117"/>
      <c r="P581" s="117"/>
      <c r="Q581" s="117"/>
      <c r="R581" s="117"/>
      <c r="S581" s="117"/>
      <c r="T581" s="117"/>
      <c r="U581" s="117"/>
      <c r="V581" s="117"/>
      <c r="W581" s="117"/>
      <c r="X581" s="117"/>
      <c r="Y581" s="117"/>
      <c r="Z581" s="117"/>
      <c r="AA581" s="117"/>
      <c r="AB581" s="117"/>
      <c r="AC581" s="117"/>
      <c r="AD581" s="117"/>
      <c r="AE581" s="117"/>
      <c r="AF581" s="117"/>
      <c r="AL581" s="117"/>
      <c r="AM581" s="117"/>
      <c r="AS581" s="117"/>
      <c r="AT581" s="117"/>
    </row>
    <row r="582" spans="5:46" x14ac:dyDescent="0.2">
      <c r="E582" s="117"/>
      <c r="F582" s="117"/>
      <c r="G582" s="117"/>
      <c r="H582" s="117"/>
      <c r="I582" s="117"/>
      <c r="J582" s="117"/>
      <c r="K582" s="117"/>
      <c r="L582" s="117"/>
      <c r="M582" s="117"/>
      <c r="N582" s="117"/>
      <c r="O582" s="117"/>
      <c r="P582" s="117"/>
      <c r="Q582" s="117"/>
      <c r="R582" s="117"/>
      <c r="S582" s="117"/>
      <c r="T582" s="117"/>
      <c r="U582" s="117"/>
      <c r="V582" s="117"/>
      <c r="W582" s="117"/>
      <c r="X582" s="117"/>
      <c r="Y582" s="117"/>
      <c r="Z582" s="117"/>
      <c r="AA582" s="117"/>
      <c r="AB582" s="117"/>
      <c r="AC582" s="117"/>
      <c r="AD582" s="117"/>
      <c r="AE582" s="117"/>
      <c r="AF582" s="117"/>
      <c r="AL582" s="117"/>
      <c r="AM582" s="117"/>
      <c r="AS582" s="117"/>
      <c r="AT582" s="117"/>
    </row>
    <row r="583" spans="5:46" x14ac:dyDescent="0.2">
      <c r="E583" s="117"/>
      <c r="F583" s="117"/>
      <c r="G583" s="117"/>
      <c r="H583" s="117"/>
      <c r="I583" s="117"/>
      <c r="J583" s="117"/>
      <c r="K583" s="117"/>
      <c r="L583" s="117"/>
      <c r="M583" s="117"/>
      <c r="N583" s="117"/>
      <c r="O583" s="117"/>
      <c r="P583" s="117"/>
      <c r="Q583" s="117"/>
      <c r="R583" s="117"/>
      <c r="S583" s="117"/>
      <c r="T583" s="117"/>
      <c r="U583" s="117"/>
      <c r="V583" s="117"/>
      <c r="W583" s="117"/>
      <c r="X583" s="117"/>
      <c r="Y583" s="117"/>
      <c r="Z583" s="117"/>
      <c r="AA583" s="117"/>
      <c r="AB583" s="117"/>
      <c r="AC583" s="117"/>
      <c r="AD583" s="117"/>
      <c r="AE583" s="117"/>
      <c r="AF583" s="117"/>
      <c r="AL583" s="117"/>
      <c r="AM583" s="117"/>
      <c r="AS583" s="117"/>
      <c r="AT583" s="117"/>
    </row>
    <row r="584" spans="5:46" x14ac:dyDescent="0.2">
      <c r="E584" s="117"/>
      <c r="F584" s="117"/>
      <c r="G584" s="117"/>
      <c r="H584" s="117"/>
      <c r="I584" s="117"/>
      <c r="J584" s="117"/>
      <c r="K584" s="117"/>
      <c r="L584" s="117"/>
      <c r="M584" s="117"/>
      <c r="N584" s="117"/>
      <c r="O584" s="117"/>
      <c r="P584" s="117"/>
      <c r="Q584" s="117"/>
      <c r="R584" s="117"/>
      <c r="S584" s="117"/>
      <c r="T584" s="117"/>
      <c r="U584" s="117"/>
      <c r="V584" s="117"/>
      <c r="W584" s="117"/>
      <c r="X584" s="117"/>
      <c r="Y584" s="117"/>
      <c r="Z584" s="117"/>
      <c r="AA584" s="117"/>
      <c r="AB584" s="117"/>
      <c r="AC584" s="117"/>
      <c r="AD584" s="117"/>
      <c r="AE584" s="117"/>
      <c r="AF584" s="117"/>
      <c r="AL584" s="117"/>
      <c r="AM584" s="117"/>
      <c r="AS584" s="117"/>
      <c r="AT584" s="117"/>
    </row>
    <row r="585" spans="5:46" x14ac:dyDescent="0.2">
      <c r="E585" s="117"/>
      <c r="F585" s="117"/>
      <c r="G585" s="117"/>
      <c r="H585" s="117"/>
      <c r="I585" s="117"/>
      <c r="J585" s="117"/>
      <c r="K585" s="117"/>
      <c r="L585" s="117"/>
      <c r="M585" s="117"/>
      <c r="N585" s="117"/>
      <c r="O585" s="117"/>
      <c r="P585" s="117"/>
      <c r="Q585" s="117"/>
      <c r="R585" s="117"/>
      <c r="S585" s="117"/>
      <c r="T585" s="117"/>
      <c r="U585" s="117"/>
      <c r="V585" s="117"/>
      <c r="W585" s="117"/>
      <c r="X585" s="117"/>
      <c r="Y585" s="117"/>
      <c r="Z585" s="117"/>
      <c r="AA585" s="117"/>
      <c r="AB585" s="117"/>
      <c r="AC585" s="117"/>
      <c r="AD585" s="117"/>
      <c r="AE585" s="117"/>
      <c r="AF585" s="117"/>
      <c r="AL585" s="117"/>
      <c r="AM585" s="117"/>
      <c r="AS585" s="117"/>
      <c r="AT585" s="117"/>
    </row>
    <row r="586" spans="5:46" x14ac:dyDescent="0.2">
      <c r="E586" s="117"/>
      <c r="F586" s="117"/>
      <c r="G586" s="117"/>
      <c r="H586" s="117"/>
      <c r="I586" s="117"/>
      <c r="J586" s="117"/>
      <c r="K586" s="117"/>
      <c r="L586" s="117"/>
      <c r="M586" s="117"/>
      <c r="N586" s="117"/>
      <c r="O586" s="117"/>
      <c r="P586" s="117"/>
      <c r="Q586" s="117"/>
      <c r="R586" s="117"/>
      <c r="S586" s="117"/>
      <c r="T586" s="117"/>
      <c r="U586" s="117"/>
      <c r="V586" s="117"/>
      <c r="W586" s="117"/>
      <c r="X586" s="117"/>
      <c r="Y586" s="117"/>
      <c r="Z586" s="117"/>
      <c r="AA586" s="117"/>
      <c r="AB586" s="117"/>
      <c r="AC586" s="117"/>
      <c r="AD586" s="117"/>
      <c r="AE586" s="117"/>
      <c r="AF586" s="117"/>
      <c r="AL586" s="117"/>
      <c r="AM586" s="117"/>
      <c r="AS586" s="117"/>
      <c r="AT586" s="117"/>
    </row>
    <row r="587" spans="5:46" x14ac:dyDescent="0.2">
      <c r="E587" s="117"/>
      <c r="F587" s="117"/>
      <c r="G587" s="117"/>
      <c r="H587" s="117"/>
      <c r="I587" s="117"/>
      <c r="J587" s="117"/>
      <c r="K587" s="117"/>
      <c r="L587" s="117"/>
      <c r="M587" s="117"/>
      <c r="N587" s="117"/>
      <c r="O587" s="117"/>
      <c r="P587" s="117"/>
      <c r="Q587" s="117"/>
      <c r="R587" s="117"/>
      <c r="S587" s="117"/>
      <c r="T587" s="117"/>
      <c r="U587" s="117"/>
      <c r="V587" s="117"/>
      <c r="W587" s="117"/>
      <c r="X587" s="117"/>
      <c r="Y587" s="117"/>
      <c r="Z587" s="117"/>
      <c r="AA587" s="117"/>
      <c r="AB587" s="117"/>
      <c r="AC587" s="117"/>
      <c r="AD587" s="117"/>
      <c r="AE587" s="117"/>
      <c r="AF587" s="117"/>
      <c r="AL587" s="117"/>
      <c r="AM587" s="117"/>
      <c r="AS587" s="117"/>
      <c r="AT587" s="117"/>
    </row>
    <row r="588" spans="5:46" x14ac:dyDescent="0.2">
      <c r="E588" s="117"/>
      <c r="F588" s="117"/>
      <c r="G588" s="117"/>
      <c r="H588" s="117"/>
      <c r="I588" s="117"/>
      <c r="J588" s="117"/>
      <c r="K588" s="117"/>
      <c r="L588" s="117"/>
      <c r="M588" s="117"/>
      <c r="N588" s="117"/>
      <c r="O588" s="117"/>
      <c r="P588" s="117"/>
      <c r="Q588" s="117"/>
      <c r="R588" s="117"/>
      <c r="S588" s="117"/>
      <c r="T588" s="117"/>
      <c r="U588" s="117"/>
      <c r="V588" s="117"/>
      <c r="W588" s="117"/>
      <c r="X588" s="117"/>
      <c r="Y588" s="117"/>
      <c r="Z588" s="117"/>
      <c r="AA588" s="117"/>
      <c r="AB588" s="117"/>
      <c r="AC588" s="117"/>
      <c r="AD588" s="117"/>
      <c r="AE588" s="117"/>
      <c r="AF588" s="117"/>
      <c r="AL588" s="117"/>
      <c r="AM588" s="117"/>
      <c r="AS588" s="117"/>
      <c r="AT588" s="117"/>
    </row>
    <row r="589" spans="5:46" x14ac:dyDescent="0.2">
      <c r="E589" s="117"/>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L589" s="117"/>
      <c r="AM589" s="117"/>
      <c r="AS589" s="117"/>
      <c r="AT589" s="117"/>
    </row>
    <row r="590" spans="5:46" x14ac:dyDescent="0.2">
      <c r="E590" s="117"/>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L590" s="117"/>
      <c r="AM590" s="117"/>
      <c r="AS590" s="117"/>
      <c r="AT590" s="117"/>
    </row>
    <row r="591" spans="5:46" x14ac:dyDescent="0.2">
      <c r="E591" s="117"/>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L591" s="117"/>
      <c r="AM591" s="117"/>
      <c r="AS591" s="117"/>
      <c r="AT591" s="117"/>
    </row>
    <row r="592" spans="5:46" x14ac:dyDescent="0.2">
      <c r="E592" s="117"/>
      <c r="F592" s="117"/>
      <c r="G592" s="117"/>
      <c r="H592" s="117"/>
      <c r="I592" s="117"/>
      <c r="J592" s="117"/>
      <c r="K592" s="117"/>
      <c r="L592" s="117"/>
      <c r="M592" s="117"/>
      <c r="N592" s="117"/>
      <c r="O592" s="117"/>
      <c r="P592" s="117"/>
      <c r="Q592" s="117"/>
      <c r="R592" s="117"/>
      <c r="S592" s="117"/>
      <c r="T592" s="117"/>
      <c r="U592" s="117"/>
      <c r="V592" s="117"/>
      <c r="W592" s="117"/>
      <c r="X592" s="117"/>
      <c r="Y592" s="117"/>
      <c r="Z592" s="117"/>
      <c r="AA592" s="117"/>
      <c r="AB592" s="117"/>
      <c r="AC592" s="117"/>
      <c r="AD592" s="117"/>
      <c r="AE592" s="117"/>
      <c r="AF592" s="117"/>
      <c r="AL592" s="117"/>
      <c r="AM592" s="117"/>
      <c r="AS592" s="117"/>
      <c r="AT592" s="117"/>
    </row>
    <row r="593" spans="5:46" x14ac:dyDescent="0.2">
      <c r="E593" s="117"/>
      <c r="F593" s="117"/>
      <c r="G593" s="117"/>
      <c r="H593" s="117"/>
      <c r="I593" s="117"/>
      <c r="J593" s="117"/>
      <c r="K593" s="117"/>
      <c r="L593" s="117"/>
      <c r="M593" s="117"/>
      <c r="N593" s="117"/>
      <c r="O593" s="117"/>
      <c r="P593" s="117"/>
      <c r="Q593" s="117"/>
      <c r="R593" s="117"/>
      <c r="S593" s="117"/>
      <c r="T593" s="117"/>
      <c r="U593" s="117"/>
      <c r="V593" s="117"/>
      <c r="W593" s="117"/>
      <c r="X593" s="117"/>
      <c r="Y593" s="117"/>
      <c r="Z593" s="117"/>
      <c r="AA593" s="117"/>
      <c r="AB593" s="117"/>
      <c r="AC593" s="117"/>
      <c r="AD593" s="117"/>
      <c r="AE593" s="117"/>
      <c r="AF593" s="117"/>
      <c r="AL593" s="117"/>
      <c r="AM593" s="117"/>
      <c r="AS593" s="117"/>
      <c r="AT593" s="117"/>
    </row>
    <row r="594" spans="5:46" x14ac:dyDescent="0.2">
      <c r="E594" s="117"/>
      <c r="F594" s="117"/>
      <c r="G594" s="117"/>
      <c r="H594" s="117"/>
      <c r="I594" s="117"/>
      <c r="J594" s="117"/>
      <c r="K594" s="117"/>
      <c r="L594" s="117"/>
      <c r="M594" s="117"/>
      <c r="N594" s="117"/>
      <c r="O594" s="117"/>
      <c r="P594" s="117"/>
      <c r="Q594" s="117"/>
      <c r="R594" s="117"/>
      <c r="S594" s="117"/>
      <c r="T594" s="117"/>
      <c r="U594" s="117"/>
      <c r="V594" s="117"/>
      <c r="W594" s="117"/>
      <c r="X594" s="117"/>
      <c r="Y594" s="117"/>
      <c r="Z594" s="117"/>
      <c r="AA594" s="117"/>
      <c r="AB594" s="117"/>
      <c r="AC594" s="117"/>
      <c r="AD594" s="117"/>
      <c r="AE594" s="117"/>
      <c r="AF594" s="117"/>
      <c r="AL594" s="117"/>
      <c r="AM594" s="117"/>
      <c r="AS594" s="117"/>
      <c r="AT594" s="117"/>
    </row>
    <row r="595" spans="5:46" x14ac:dyDescent="0.2">
      <c r="E595" s="117"/>
      <c r="F595" s="117"/>
      <c r="G595" s="117"/>
      <c r="H595" s="117"/>
      <c r="I595" s="117"/>
      <c r="J595" s="117"/>
      <c r="K595" s="117"/>
      <c r="L595" s="117"/>
      <c r="M595" s="117"/>
      <c r="N595" s="117"/>
      <c r="O595" s="117"/>
      <c r="P595" s="117"/>
      <c r="Q595" s="117"/>
      <c r="R595" s="117"/>
      <c r="S595" s="117"/>
      <c r="T595" s="117"/>
      <c r="U595" s="117"/>
      <c r="V595" s="117"/>
      <c r="W595" s="117"/>
      <c r="X595" s="117"/>
      <c r="Y595" s="117"/>
      <c r="Z595" s="117"/>
      <c r="AA595" s="117"/>
      <c r="AB595" s="117"/>
      <c r="AC595" s="117"/>
      <c r="AD595" s="117"/>
      <c r="AE595" s="117"/>
      <c r="AF595" s="117"/>
      <c r="AL595" s="117"/>
      <c r="AM595" s="117"/>
      <c r="AS595" s="117"/>
      <c r="AT595" s="117"/>
    </row>
    <row r="596" spans="5:46" x14ac:dyDescent="0.2">
      <c r="E596" s="117"/>
      <c r="F596" s="117"/>
      <c r="G596" s="117"/>
      <c r="H596" s="117"/>
      <c r="I596" s="117"/>
      <c r="J596" s="117"/>
      <c r="K596" s="117"/>
      <c r="L596" s="117"/>
      <c r="M596" s="117"/>
      <c r="N596" s="117"/>
      <c r="O596" s="117"/>
      <c r="P596" s="117"/>
      <c r="Q596" s="117"/>
      <c r="R596" s="117"/>
      <c r="S596" s="117"/>
      <c r="T596" s="117"/>
      <c r="U596" s="117"/>
      <c r="V596" s="117"/>
      <c r="W596" s="117"/>
      <c r="X596" s="117"/>
      <c r="Y596" s="117"/>
      <c r="Z596" s="117"/>
      <c r="AA596" s="117"/>
      <c r="AB596" s="117"/>
      <c r="AC596" s="117"/>
      <c r="AD596" s="117"/>
      <c r="AE596" s="117"/>
      <c r="AF596" s="117"/>
      <c r="AL596" s="117"/>
      <c r="AM596" s="117"/>
      <c r="AS596" s="117"/>
      <c r="AT596" s="117"/>
    </row>
    <row r="597" spans="5:46" x14ac:dyDescent="0.2">
      <c r="E597" s="117"/>
      <c r="F597" s="117"/>
      <c r="G597" s="117"/>
      <c r="H597" s="117"/>
      <c r="I597" s="117"/>
      <c r="J597" s="117"/>
      <c r="K597" s="117"/>
      <c r="L597" s="117"/>
      <c r="M597" s="117"/>
      <c r="N597" s="117"/>
      <c r="O597" s="117"/>
      <c r="P597" s="117"/>
      <c r="Q597" s="117"/>
      <c r="R597" s="117"/>
      <c r="S597" s="117"/>
      <c r="T597" s="117"/>
      <c r="U597" s="117"/>
      <c r="V597" s="117"/>
      <c r="W597" s="117"/>
      <c r="X597" s="117"/>
      <c r="Y597" s="117"/>
      <c r="Z597" s="117"/>
      <c r="AA597" s="117"/>
      <c r="AB597" s="117"/>
      <c r="AC597" s="117"/>
      <c r="AD597" s="117"/>
      <c r="AE597" s="117"/>
      <c r="AF597" s="117"/>
      <c r="AL597" s="117"/>
      <c r="AM597" s="117"/>
      <c r="AS597" s="117"/>
      <c r="AT597" s="117"/>
    </row>
    <row r="598" spans="5:46" x14ac:dyDescent="0.2">
      <c r="E598" s="117"/>
      <c r="F598" s="117"/>
      <c r="G598" s="117"/>
      <c r="H598" s="117"/>
      <c r="I598" s="117"/>
      <c r="J598" s="117"/>
      <c r="K598" s="117"/>
      <c r="L598" s="117"/>
      <c r="M598" s="117"/>
      <c r="N598" s="117"/>
      <c r="O598" s="117"/>
      <c r="P598" s="117"/>
      <c r="Q598" s="117"/>
      <c r="R598" s="117"/>
      <c r="S598" s="117"/>
      <c r="T598" s="117"/>
      <c r="U598" s="117"/>
      <c r="V598" s="117"/>
      <c r="W598" s="117"/>
      <c r="X598" s="117"/>
      <c r="Y598" s="117"/>
      <c r="Z598" s="117"/>
      <c r="AA598" s="117"/>
      <c r="AB598" s="117"/>
      <c r="AC598" s="117"/>
      <c r="AD598" s="117"/>
      <c r="AE598" s="117"/>
      <c r="AF598" s="117"/>
      <c r="AL598" s="117"/>
      <c r="AM598" s="117"/>
      <c r="AS598" s="117"/>
      <c r="AT598" s="117"/>
    </row>
    <row r="599" spans="5:46" x14ac:dyDescent="0.2">
      <c r="E599" s="117"/>
      <c r="F599" s="117"/>
      <c r="G599" s="117"/>
      <c r="H599" s="117"/>
      <c r="I599" s="117"/>
      <c r="J599" s="117"/>
      <c r="K599" s="117"/>
      <c r="L599" s="117"/>
      <c r="M599" s="117"/>
      <c r="N599" s="117"/>
      <c r="O599" s="117"/>
      <c r="P599" s="117"/>
      <c r="Q599" s="117"/>
      <c r="R599" s="117"/>
      <c r="S599" s="117"/>
      <c r="T599" s="117"/>
      <c r="U599" s="117"/>
      <c r="V599" s="117"/>
      <c r="W599" s="117"/>
      <c r="X599" s="117"/>
      <c r="Y599" s="117"/>
      <c r="Z599" s="117"/>
      <c r="AA599" s="117"/>
      <c r="AB599" s="117"/>
      <c r="AC599" s="117"/>
      <c r="AD599" s="117"/>
      <c r="AE599" s="117"/>
      <c r="AF599" s="117"/>
      <c r="AL599" s="117"/>
      <c r="AM599" s="117"/>
      <c r="AS599" s="117"/>
      <c r="AT599" s="117"/>
    </row>
    <row r="600" spans="5:46" x14ac:dyDescent="0.2">
      <c r="E600" s="117"/>
      <c r="F600" s="117"/>
      <c r="G600" s="117"/>
      <c r="H600" s="117"/>
      <c r="I600" s="117"/>
      <c r="J600" s="117"/>
      <c r="K600" s="117"/>
      <c r="L600" s="117"/>
      <c r="M600" s="117"/>
      <c r="N600" s="117"/>
      <c r="O600" s="117"/>
      <c r="P600" s="117"/>
      <c r="Q600" s="117"/>
      <c r="R600" s="117"/>
      <c r="S600" s="117"/>
      <c r="T600" s="117"/>
      <c r="U600" s="117"/>
      <c r="V600" s="117"/>
      <c r="W600" s="117"/>
      <c r="X600" s="117"/>
      <c r="Y600" s="117"/>
      <c r="Z600" s="117"/>
      <c r="AA600" s="117"/>
      <c r="AB600" s="117"/>
      <c r="AC600" s="117"/>
      <c r="AD600" s="117"/>
      <c r="AE600" s="117"/>
      <c r="AF600" s="117"/>
      <c r="AL600" s="117"/>
      <c r="AM600" s="117"/>
      <c r="AS600" s="117"/>
      <c r="AT600" s="117"/>
    </row>
    <row r="601" spans="5:46" x14ac:dyDescent="0.2">
      <c r="E601" s="117"/>
      <c r="F601" s="117"/>
      <c r="G601" s="117"/>
      <c r="H601" s="117"/>
      <c r="I601" s="117"/>
      <c r="J601" s="117"/>
      <c r="K601" s="117"/>
      <c r="L601" s="117"/>
      <c r="M601" s="117"/>
      <c r="N601" s="117"/>
      <c r="O601" s="117"/>
      <c r="P601" s="117"/>
      <c r="Q601" s="117"/>
      <c r="R601" s="117"/>
      <c r="S601" s="117"/>
      <c r="T601" s="117"/>
      <c r="U601" s="117"/>
      <c r="V601" s="117"/>
      <c r="W601" s="117"/>
      <c r="X601" s="117"/>
      <c r="Y601" s="117"/>
      <c r="Z601" s="117"/>
      <c r="AA601" s="117"/>
      <c r="AB601" s="117"/>
      <c r="AC601" s="117"/>
      <c r="AD601" s="117"/>
      <c r="AE601" s="117"/>
      <c r="AF601" s="117"/>
      <c r="AL601" s="117"/>
      <c r="AM601" s="117"/>
      <c r="AS601" s="117"/>
      <c r="AT601" s="117"/>
    </row>
    <row r="602" spans="5:46" x14ac:dyDescent="0.2">
      <c r="E602" s="117"/>
      <c r="F602" s="117"/>
      <c r="G602" s="117"/>
      <c r="H602" s="117"/>
      <c r="I602" s="117"/>
      <c r="J602" s="117"/>
      <c r="K602" s="117"/>
      <c r="L602" s="117"/>
      <c r="M602" s="117"/>
      <c r="N602" s="117"/>
      <c r="O602" s="117"/>
      <c r="P602" s="117"/>
      <c r="Q602" s="117"/>
      <c r="R602" s="117"/>
      <c r="S602" s="117"/>
      <c r="T602" s="117"/>
      <c r="U602" s="117"/>
      <c r="V602" s="117"/>
      <c r="W602" s="117"/>
      <c r="X602" s="117"/>
      <c r="Y602" s="117"/>
      <c r="Z602" s="117"/>
      <c r="AA602" s="117"/>
      <c r="AB602" s="117"/>
      <c r="AC602" s="117"/>
      <c r="AD602" s="117"/>
      <c r="AE602" s="117"/>
      <c r="AF602" s="117"/>
      <c r="AL602" s="117"/>
      <c r="AM602" s="117"/>
      <c r="AS602" s="117"/>
      <c r="AT602" s="117"/>
    </row>
    <row r="603" spans="5:46" x14ac:dyDescent="0.2">
      <c r="E603" s="117"/>
      <c r="F603" s="117"/>
      <c r="G603" s="117"/>
      <c r="H603" s="117"/>
      <c r="I603" s="117"/>
      <c r="J603" s="117"/>
      <c r="K603" s="117"/>
      <c r="L603" s="117"/>
      <c r="M603" s="117"/>
      <c r="N603" s="117"/>
      <c r="O603" s="117"/>
      <c r="P603" s="117"/>
      <c r="Q603" s="117"/>
      <c r="R603" s="117"/>
      <c r="S603" s="117"/>
      <c r="T603" s="117"/>
      <c r="U603" s="117"/>
      <c r="V603" s="117"/>
      <c r="W603" s="117"/>
      <c r="X603" s="117"/>
      <c r="Y603" s="117"/>
      <c r="Z603" s="117"/>
      <c r="AA603" s="117"/>
      <c r="AB603" s="117"/>
      <c r="AC603" s="117"/>
      <c r="AD603" s="117"/>
      <c r="AE603" s="117"/>
      <c r="AF603" s="117"/>
      <c r="AL603" s="117"/>
      <c r="AM603" s="117"/>
      <c r="AS603" s="117"/>
      <c r="AT603" s="117"/>
    </row>
    <row r="604" spans="5:46" x14ac:dyDescent="0.2">
      <c r="E604" s="117"/>
      <c r="F604" s="117"/>
      <c r="G604" s="117"/>
      <c r="H604" s="117"/>
      <c r="I604" s="117"/>
      <c r="J604" s="117"/>
      <c r="K604" s="117"/>
      <c r="L604" s="117"/>
      <c r="M604" s="117"/>
      <c r="N604" s="117"/>
      <c r="O604" s="117"/>
      <c r="P604" s="117"/>
      <c r="Q604" s="117"/>
      <c r="R604" s="117"/>
      <c r="S604" s="117"/>
      <c r="T604" s="117"/>
      <c r="U604" s="117"/>
      <c r="V604" s="117"/>
      <c r="W604" s="117"/>
      <c r="X604" s="117"/>
      <c r="Y604" s="117"/>
      <c r="Z604" s="117"/>
      <c r="AA604" s="117"/>
      <c r="AB604" s="117"/>
      <c r="AC604" s="117"/>
      <c r="AD604" s="117"/>
      <c r="AE604" s="117"/>
      <c r="AF604" s="117"/>
      <c r="AL604" s="117"/>
      <c r="AM604" s="117"/>
      <c r="AS604" s="117"/>
      <c r="AT604" s="117"/>
    </row>
    <row r="605" spans="5:46" x14ac:dyDescent="0.2">
      <c r="E605" s="117"/>
      <c r="F605" s="117"/>
      <c r="G605" s="117"/>
      <c r="H605" s="117"/>
      <c r="I605" s="117"/>
      <c r="J605" s="117"/>
      <c r="K605" s="117"/>
      <c r="L605" s="117"/>
      <c r="M605" s="117"/>
      <c r="N605" s="117"/>
      <c r="O605" s="117"/>
      <c r="P605" s="117"/>
      <c r="Q605" s="117"/>
      <c r="R605" s="117"/>
      <c r="S605" s="117"/>
      <c r="T605" s="117"/>
      <c r="U605" s="117"/>
      <c r="V605" s="117"/>
      <c r="W605" s="117"/>
      <c r="X605" s="117"/>
      <c r="Y605" s="117"/>
      <c r="Z605" s="117"/>
      <c r="AA605" s="117"/>
      <c r="AB605" s="117"/>
      <c r="AC605" s="117"/>
      <c r="AD605" s="117"/>
      <c r="AE605" s="117"/>
      <c r="AF605" s="117"/>
      <c r="AL605" s="117"/>
      <c r="AM605" s="117"/>
      <c r="AS605" s="117"/>
      <c r="AT605" s="117"/>
    </row>
    <row r="606" spans="5:46" x14ac:dyDescent="0.2">
      <c r="E606" s="117"/>
      <c r="F606" s="117"/>
      <c r="G606" s="117"/>
      <c r="H606" s="117"/>
      <c r="I606" s="117"/>
      <c r="J606" s="117"/>
      <c r="K606" s="117"/>
      <c r="L606" s="117"/>
      <c r="M606" s="117"/>
      <c r="N606" s="117"/>
      <c r="O606" s="117"/>
      <c r="P606" s="117"/>
      <c r="Q606" s="117"/>
      <c r="R606" s="117"/>
      <c r="S606" s="117"/>
      <c r="T606" s="117"/>
      <c r="U606" s="117"/>
      <c r="V606" s="117"/>
      <c r="W606" s="117"/>
      <c r="X606" s="117"/>
      <c r="Y606" s="117"/>
      <c r="Z606" s="117"/>
      <c r="AA606" s="117"/>
      <c r="AB606" s="117"/>
      <c r="AC606" s="117"/>
      <c r="AD606" s="117"/>
      <c r="AE606" s="117"/>
      <c r="AF606" s="117"/>
      <c r="AL606" s="117"/>
      <c r="AM606" s="117"/>
      <c r="AS606" s="117"/>
      <c r="AT606" s="117"/>
    </row>
    <row r="607" spans="5:46" x14ac:dyDescent="0.2">
      <c r="E607" s="117"/>
      <c r="F607" s="117"/>
      <c r="G607" s="117"/>
      <c r="H607" s="117"/>
      <c r="I607" s="117"/>
      <c r="J607" s="117"/>
      <c r="K607" s="117"/>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L607" s="117"/>
      <c r="AM607" s="117"/>
      <c r="AS607" s="117"/>
      <c r="AT607" s="117"/>
    </row>
    <row r="608" spans="5:46" x14ac:dyDescent="0.2">
      <c r="E608" s="117"/>
      <c r="F608" s="117"/>
      <c r="G608" s="117"/>
      <c r="H608" s="117"/>
      <c r="I608" s="117"/>
      <c r="J608" s="117"/>
      <c r="K608" s="117"/>
      <c r="L608" s="117"/>
      <c r="M608" s="117"/>
      <c r="N608" s="117"/>
      <c r="O608" s="117"/>
      <c r="P608" s="117"/>
      <c r="Q608" s="117"/>
      <c r="R608" s="117"/>
      <c r="S608" s="117"/>
      <c r="T608" s="117"/>
      <c r="U608" s="117"/>
      <c r="V608" s="117"/>
      <c r="W608" s="117"/>
      <c r="X608" s="117"/>
      <c r="Y608" s="117"/>
      <c r="Z608" s="117"/>
      <c r="AA608" s="117"/>
      <c r="AB608" s="117"/>
      <c r="AC608" s="117"/>
      <c r="AD608" s="117"/>
      <c r="AE608" s="117"/>
      <c r="AF608" s="117"/>
      <c r="AL608" s="117"/>
      <c r="AM608" s="117"/>
      <c r="AS608" s="117"/>
      <c r="AT608" s="117"/>
    </row>
    <row r="609" spans="5:46" x14ac:dyDescent="0.2">
      <c r="E609" s="117"/>
      <c r="F609" s="117"/>
      <c r="G609" s="117"/>
      <c r="H609" s="117"/>
      <c r="I609" s="117"/>
      <c r="J609" s="117"/>
      <c r="K609" s="117"/>
      <c r="L609" s="117"/>
      <c r="M609" s="117"/>
      <c r="N609" s="117"/>
      <c r="O609" s="117"/>
      <c r="P609" s="117"/>
      <c r="Q609" s="117"/>
      <c r="R609" s="117"/>
      <c r="S609" s="117"/>
      <c r="T609" s="117"/>
      <c r="U609" s="117"/>
      <c r="V609" s="117"/>
      <c r="W609" s="117"/>
      <c r="X609" s="117"/>
      <c r="Y609" s="117"/>
      <c r="Z609" s="117"/>
      <c r="AA609" s="117"/>
      <c r="AB609" s="117"/>
      <c r="AC609" s="117"/>
      <c r="AD609" s="117"/>
      <c r="AE609" s="117"/>
      <c r="AF609" s="117"/>
      <c r="AL609" s="117"/>
      <c r="AM609" s="117"/>
      <c r="AS609" s="117"/>
      <c r="AT609" s="117"/>
    </row>
    <row r="610" spans="5:46" x14ac:dyDescent="0.2">
      <c r="E610" s="117"/>
      <c r="F610" s="117"/>
      <c r="G610" s="117"/>
      <c r="H610" s="117"/>
      <c r="I610" s="117"/>
      <c r="J610" s="117"/>
      <c r="K610" s="117"/>
      <c r="L610" s="117"/>
      <c r="M610" s="117"/>
      <c r="N610" s="117"/>
      <c r="O610" s="117"/>
      <c r="P610" s="117"/>
      <c r="Q610" s="117"/>
      <c r="R610" s="117"/>
      <c r="S610" s="117"/>
      <c r="T610" s="117"/>
      <c r="U610" s="117"/>
      <c r="V610" s="117"/>
      <c r="W610" s="117"/>
      <c r="X610" s="117"/>
      <c r="Y610" s="117"/>
      <c r="Z610" s="117"/>
      <c r="AA610" s="117"/>
      <c r="AB610" s="117"/>
      <c r="AC610" s="117"/>
      <c r="AD610" s="117"/>
      <c r="AE610" s="117"/>
      <c r="AF610" s="117"/>
      <c r="AL610" s="117"/>
      <c r="AM610" s="117"/>
      <c r="AS610" s="117"/>
      <c r="AT610" s="117"/>
    </row>
    <row r="611" spans="5:46" x14ac:dyDescent="0.2">
      <c r="E611" s="117"/>
      <c r="F611" s="117"/>
      <c r="G611" s="117"/>
      <c r="H611" s="117"/>
      <c r="I611" s="117"/>
      <c r="J611" s="117"/>
      <c r="K611" s="117"/>
      <c r="L611" s="117"/>
      <c r="M611" s="117"/>
      <c r="N611" s="117"/>
      <c r="O611" s="117"/>
      <c r="P611" s="117"/>
      <c r="Q611" s="117"/>
      <c r="R611" s="117"/>
      <c r="S611" s="117"/>
      <c r="T611" s="117"/>
      <c r="U611" s="117"/>
      <c r="V611" s="117"/>
      <c r="W611" s="117"/>
      <c r="X611" s="117"/>
      <c r="Y611" s="117"/>
      <c r="Z611" s="117"/>
      <c r="AA611" s="117"/>
      <c r="AB611" s="117"/>
      <c r="AC611" s="117"/>
      <c r="AD611" s="117"/>
      <c r="AE611" s="117"/>
      <c r="AF611" s="117"/>
      <c r="AL611" s="117"/>
      <c r="AM611" s="117"/>
      <c r="AS611" s="117"/>
      <c r="AT611" s="117"/>
    </row>
    <row r="612" spans="5:46" x14ac:dyDescent="0.2">
      <c r="E612" s="117"/>
      <c r="F612" s="117"/>
      <c r="G612" s="117"/>
      <c r="H612" s="117"/>
      <c r="I612" s="117"/>
      <c r="J612" s="117"/>
      <c r="K612" s="117"/>
      <c r="L612" s="117"/>
      <c r="M612" s="117"/>
      <c r="N612" s="117"/>
      <c r="O612" s="117"/>
      <c r="P612" s="117"/>
      <c r="Q612" s="117"/>
      <c r="R612" s="117"/>
      <c r="S612" s="117"/>
      <c r="T612" s="117"/>
      <c r="U612" s="117"/>
      <c r="V612" s="117"/>
      <c r="W612" s="117"/>
      <c r="X612" s="117"/>
      <c r="Y612" s="117"/>
      <c r="Z612" s="117"/>
      <c r="AA612" s="117"/>
      <c r="AB612" s="117"/>
      <c r="AC612" s="117"/>
      <c r="AD612" s="117"/>
      <c r="AE612" s="117"/>
      <c r="AF612" s="117"/>
      <c r="AL612" s="117"/>
      <c r="AM612" s="117"/>
      <c r="AS612" s="117"/>
      <c r="AT612" s="117"/>
    </row>
    <row r="613" spans="5:46" x14ac:dyDescent="0.2">
      <c r="E613" s="117"/>
      <c r="F613" s="117"/>
      <c r="G613" s="117"/>
      <c r="H613" s="117"/>
      <c r="I613" s="117"/>
      <c r="J613" s="117"/>
      <c r="K613" s="117"/>
      <c r="L613" s="117"/>
      <c r="M613" s="117"/>
      <c r="N613" s="117"/>
      <c r="O613" s="117"/>
      <c r="P613" s="117"/>
      <c r="Q613" s="117"/>
      <c r="R613" s="117"/>
      <c r="S613" s="117"/>
      <c r="T613" s="117"/>
      <c r="U613" s="117"/>
      <c r="V613" s="117"/>
      <c r="W613" s="117"/>
      <c r="X613" s="117"/>
      <c r="Y613" s="117"/>
      <c r="Z613" s="117"/>
      <c r="AA613" s="117"/>
      <c r="AB613" s="117"/>
      <c r="AC613" s="117"/>
      <c r="AD613" s="117"/>
      <c r="AE613" s="117"/>
      <c r="AF613" s="117"/>
      <c r="AL613" s="117"/>
      <c r="AM613" s="117"/>
      <c r="AS613" s="117"/>
      <c r="AT613" s="117"/>
    </row>
    <row r="614" spans="5:46" x14ac:dyDescent="0.2">
      <c r="E614" s="117"/>
      <c r="F614" s="117"/>
      <c r="G614" s="117"/>
      <c r="H614" s="117"/>
      <c r="I614" s="117"/>
      <c r="J614" s="117"/>
      <c r="K614" s="117"/>
      <c r="L614" s="117"/>
      <c r="M614" s="117"/>
      <c r="N614" s="117"/>
      <c r="O614" s="117"/>
      <c r="P614" s="117"/>
      <c r="Q614" s="117"/>
      <c r="R614" s="117"/>
      <c r="S614" s="117"/>
      <c r="T614" s="117"/>
      <c r="U614" s="117"/>
      <c r="V614" s="117"/>
      <c r="W614" s="117"/>
      <c r="X614" s="117"/>
      <c r="Y614" s="117"/>
      <c r="Z614" s="117"/>
      <c r="AA614" s="117"/>
      <c r="AB614" s="117"/>
      <c r="AC614" s="117"/>
      <c r="AD614" s="117"/>
      <c r="AE614" s="117"/>
      <c r="AF614" s="117"/>
      <c r="AL614" s="117"/>
      <c r="AM614" s="117"/>
      <c r="AS614" s="117"/>
      <c r="AT614" s="117"/>
    </row>
    <row r="615" spans="5:46" x14ac:dyDescent="0.2">
      <c r="E615" s="117"/>
      <c r="F615" s="117"/>
      <c r="G615" s="117"/>
      <c r="H615" s="117"/>
      <c r="I615" s="117"/>
      <c r="J615" s="117"/>
      <c r="K615" s="117"/>
      <c r="L615" s="117"/>
      <c r="M615" s="117"/>
      <c r="N615" s="117"/>
      <c r="O615" s="117"/>
      <c r="P615" s="117"/>
      <c r="Q615" s="117"/>
      <c r="R615" s="117"/>
      <c r="S615" s="117"/>
      <c r="T615" s="117"/>
      <c r="U615" s="117"/>
      <c r="V615" s="117"/>
      <c r="W615" s="117"/>
      <c r="X615" s="117"/>
      <c r="Y615" s="117"/>
      <c r="Z615" s="117"/>
      <c r="AA615" s="117"/>
      <c r="AB615" s="117"/>
      <c r="AC615" s="117"/>
      <c r="AD615" s="117"/>
      <c r="AE615" s="117"/>
      <c r="AF615" s="117"/>
      <c r="AL615" s="117"/>
      <c r="AM615" s="117"/>
      <c r="AS615" s="117"/>
      <c r="AT615" s="117"/>
    </row>
    <row r="616" spans="5:46" x14ac:dyDescent="0.2">
      <c r="E616" s="117"/>
      <c r="F616" s="117"/>
      <c r="G616" s="117"/>
      <c r="H616" s="117"/>
      <c r="I616" s="117"/>
      <c r="J616" s="117"/>
      <c r="K616" s="117"/>
      <c r="L616" s="117"/>
      <c r="M616" s="117"/>
      <c r="N616" s="117"/>
      <c r="O616" s="117"/>
      <c r="P616" s="117"/>
      <c r="Q616" s="117"/>
      <c r="R616" s="117"/>
      <c r="S616" s="117"/>
      <c r="T616" s="117"/>
      <c r="U616" s="117"/>
      <c r="V616" s="117"/>
      <c r="W616" s="117"/>
      <c r="X616" s="117"/>
      <c r="Y616" s="117"/>
      <c r="Z616" s="117"/>
      <c r="AA616" s="117"/>
      <c r="AB616" s="117"/>
      <c r="AC616" s="117"/>
      <c r="AD616" s="117"/>
      <c r="AE616" s="117"/>
      <c r="AF616" s="117"/>
      <c r="AL616" s="117"/>
      <c r="AM616" s="117"/>
      <c r="AS616" s="117"/>
      <c r="AT616" s="117"/>
    </row>
    <row r="617" spans="5:46" x14ac:dyDescent="0.2">
      <c r="E617" s="117"/>
      <c r="F617" s="117"/>
      <c r="G617" s="117"/>
      <c r="H617" s="117"/>
      <c r="I617" s="117"/>
      <c r="J617" s="117"/>
      <c r="K617" s="117"/>
      <c r="L617" s="117"/>
      <c r="M617" s="117"/>
      <c r="N617" s="117"/>
      <c r="O617" s="117"/>
      <c r="P617" s="117"/>
      <c r="Q617" s="117"/>
      <c r="R617" s="117"/>
      <c r="S617" s="117"/>
      <c r="T617" s="117"/>
      <c r="U617" s="117"/>
      <c r="V617" s="117"/>
      <c r="W617" s="117"/>
      <c r="X617" s="117"/>
      <c r="Y617" s="117"/>
      <c r="Z617" s="117"/>
      <c r="AA617" s="117"/>
      <c r="AB617" s="117"/>
      <c r="AC617" s="117"/>
      <c r="AD617" s="117"/>
      <c r="AE617" s="117"/>
      <c r="AF617" s="117"/>
      <c r="AL617" s="117"/>
      <c r="AM617" s="117"/>
      <c r="AS617" s="117"/>
      <c r="AT617" s="117"/>
    </row>
    <row r="618" spans="5:46" x14ac:dyDescent="0.2">
      <c r="E618" s="117"/>
      <c r="F618" s="117"/>
      <c r="G618" s="117"/>
      <c r="H618" s="117"/>
      <c r="I618" s="117"/>
      <c r="J618" s="117"/>
      <c r="K618" s="117"/>
      <c r="L618" s="117"/>
      <c r="M618" s="117"/>
      <c r="N618" s="117"/>
      <c r="O618" s="117"/>
      <c r="P618" s="117"/>
      <c r="Q618" s="117"/>
      <c r="R618" s="117"/>
      <c r="S618" s="117"/>
      <c r="T618" s="117"/>
      <c r="U618" s="117"/>
      <c r="V618" s="117"/>
      <c r="W618" s="117"/>
      <c r="X618" s="117"/>
      <c r="Y618" s="117"/>
      <c r="Z618" s="117"/>
      <c r="AA618" s="117"/>
      <c r="AB618" s="117"/>
      <c r="AC618" s="117"/>
      <c r="AD618" s="117"/>
      <c r="AE618" s="117"/>
      <c r="AF618" s="117"/>
      <c r="AL618" s="117"/>
      <c r="AM618" s="117"/>
      <c r="AS618" s="117"/>
      <c r="AT618" s="117"/>
    </row>
    <row r="619" spans="5:46" x14ac:dyDescent="0.2">
      <c r="E619" s="117"/>
      <c r="F619" s="117"/>
      <c r="G619" s="117"/>
      <c r="H619" s="117"/>
      <c r="I619" s="117"/>
      <c r="J619" s="117"/>
      <c r="K619" s="117"/>
      <c r="L619" s="117"/>
      <c r="M619" s="117"/>
      <c r="N619" s="117"/>
      <c r="O619" s="117"/>
      <c r="P619" s="117"/>
      <c r="Q619" s="117"/>
      <c r="R619" s="117"/>
      <c r="S619" s="117"/>
      <c r="T619" s="117"/>
      <c r="U619" s="117"/>
      <c r="V619" s="117"/>
      <c r="W619" s="117"/>
      <c r="X619" s="117"/>
      <c r="Y619" s="117"/>
      <c r="Z619" s="117"/>
      <c r="AA619" s="117"/>
      <c r="AB619" s="117"/>
      <c r="AC619" s="117"/>
      <c r="AD619" s="117"/>
      <c r="AE619" s="117"/>
      <c r="AF619" s="117"/>
      <c r="AL619" s="117"/>
      <c r="AM619" s="117"/>
      <c r="AS619" s="117"/>
      <c r="AT619" s="117"/>
    </row>
    <row r="620" spans="5:46" x14ac:dyDescent="0.2">
      <c r="E620" s="117"/>
      <c r="F620" s="117"/>
      <c r="G620" s="117"/>
      <c r="H620" s="117"/>
      <c r="I620" s="117"/>
      <c r="J620" s="117"/>
      <c r="K620" s="117"/>
      <c r="L620" s="117"/>
      <c r="M620" s="117"/>
      <c r="N620" s="117"/>
      <c r="O620" s="117"/>
      <c r="P620" s="117"/>
      <c r="Q620" s="117"/>
      <c r="R620" s="117"/>
      <c r="S620" s="117"/>
      <c r="T620" s="117"/>
      <c r="U620" s="117"/>
      <c r="V620" s="117"/>
      <c r="W620" s="117"/>
      <c r="X620" s="117"/>
      <c r="Y620" s="117"/>
      <c r="Z620" s="117"/>
      <c r="AA620" s="117"/>
      <c r="AB620" s="117"/>
      <c r="AC620" s="117"/>
      <c r="AD620" s="117"/>
      <c r="AE620" s="117"/>
      <c r="AF620" s="117"/>
      <c r="AL620" s="117"/>
      <c r="AM620" s="117"/>
      <c r="AS620" s="117"/>
      <c r="AT620" s="117"/>
    </row>
    <row r="621" spans="5:46" x14ac:dyDescent="0.2">
      <c r="E621" s="117"/>
      <c r="F621" s="117"/>
      <c r="G621" s="117"/>
      <c r="H621" s="117"/>
      <c r="I621" s="117"/>
      <c r="J621" s="117"/>
      <c r="K621" s="117"/>
      <c r="L621" s="117"/>
      <c r="M621" s="117"/>
      <c r="N621" s="117"/>
      <c r="O621" s="117"/>
      <c r="P621" s="117"/>
      <c r="Q621" s="117"/>
      <c r="R621" s="117"/>
      <c r="S621" s="117"/>
      <c r="T621" s="117"/>
      <c r="U621" s="117"/>
      <c r="V621" s="117"/>
      <c r="W621" s="117"/>
      <c r="X621" s="117"/>
      <c r="Y621" s="117"/>
      <c r="Z621" s="117"/>
      <c r="AA621" s="117"/>
      <c r="AB621" s="117"/>
      <c r="AC621" s="117"/>
      <c r="AD621" s="117"/>
      <c r="AE621" s="117"/>
      <c r="AF621" s="117"/>
      <c r="AL621" s="117"/>
      <c r="AM621" s="117"/>
      <c r="AS621" s="117"/>
      <c r="AT621" s="117"/>
    </row>
    <row r="622" spans="5:46" x14ac:dyDescent="0.2">
      <c r="E622" s="117"/>
      <c r="F622" s="117"/>
      <c r="G622" s="117"/>
      <c r="H622" s="117"/>
      <c r="I622" s="117"/>
      <c r="J622" s="117"/>
      <c r="K622" s="117"/>
      <c r="L622" s="117"/>
      <c r="M622" s="117"/>
      <c r="N622" s="117"/>
      <c r="O622" s="117"/>
      <c r="P622" s="117"/>
      <c r="Q622" s="117"/>
      <c r="R622" s="117"/>
      <c r="S622" s="117"/>
      <c r="T622" s="117"/>
      <c r="U622" s="117"/>
      <c r="V622" s="117"/>
      <c r="W622" s="117"/>
      <c r="X622" s="117"/>
      <c r="Y622" s="117"/>
      <c r="Z622" s="117"/>
      <c r="AA622" s="117"/>
      <c r="AB622" s="117"/>
      <c r="AC622" s="117"/>
      <c r="AD622" s="117"/>
      <c r="AE622" s="117"/>
      <c r="AF622" s="117"/>
      <c r="AL622" s="117"/>
      <c r="AM622" s="117"/>
      <c r="AS622" s="117"/>
      <c r="AT622" s="117"/>
    </row>
    <row r="623" spans="5:46" x14ac:dyDescent="0.2">
      <c r="E623" s="117"/>
      <c r="F623" s="117"/>
      <c r="G623" s="117"/>
      <c r="H623" s="117"/>
      <c r="I623" s="117"/>
      <c r="J623" s="117"/>
      <c r="K623" s="117"/>
      <c r="L623" s="117"/>
      <c r="M623" s="117"/>
      <c r="N623" s="117"/>
      <c r="O623" s="117"/>
      <c r="P623" s="117"/>
      <c r="Q623" s="117"/>
      <c r="R623" s="117"/>
      <c r="S623" s="117"/>
      <c r="T623" s="117"/>
      <c r="U623" s="117"/>
      <c r="V623" s="117"/>
      <c r="W623" s="117"/>
      <c r="X623" s="117"/>
      <c r="Y623" s="117"/>
      <c r="Z623" s="117"/>
      <c r="AA623" s="117"/>
      <c r="AB623" s="117"/>
      <c r="AC623" s="117"/>
      <c r="AD623" s="117"/>
      <c r="AE623" s="117"/>
      <c r="AF623" s="117"/>
      <c r="AL623" s="117"/>
      <c r="AM623" s="117"/>
      <c r="AS623" s="117"/>
      <c r="AT623" s="117"/>
    </row>
    <row r="624" spans="5:46" x14ac:dyDescent="0.2">
      <c r="E624" s="117"/>
      <c r="F624" s="117"/>
      <c r="G624" s="117"/>
      <c r="H624" s="117"/>
      <c r="I624" s="117"/>
      <c r="J624" s="117"/>
      <c r="K624" s="117"/>
      <c r="L624" s="117"/>
      <c r="M624" s="117"/>
      <c r="N624" s="117"/>
      <c r="O624" s="117"/>
      <c r="P624" s="117"/>
      <c r="Q624" s="117"/>
      <c r="R624" s="117"/>
      <c r="S624" s="117"/>
      <c r="T624" s="117"/>
      <c r="U624" s="117"/>
      <c r="V624" s="117"/>
      <c r="W624" s="117"/>
      <c r="X624" s="117"/>
      <c r="Y624" s="117"/>
      <c r="Z624" s="117"/>
      <c r="AA624" s="117"/>
      <c r="AB624" s="117"/>
      <c r="AC624" s="117"/>
      <c r="AD624" s="117"/>
      <c r="AE624" s="117"/>
      <c r="AF624" s="117"/>
      <c r="AL624" s="117"/>
      <c r="AM624" s="117"/>
      <c r="AS624" s="117"/>
      <c r="AT624" s="117"/>
    </row>
    <row r="625" spans="5:46" x14ac:dyDescent="0.2">
      <c r="E625" s="117"/>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L625" s="117"/>
      <c r="AM625" s="117"/>
      <c r="AS625" s="117"/>
      <c r="AT625" s="117"/>
    </row>
    <row r="626" spans="5:46" x14ac:dyDescent="0.2">
      <c r="E626" s="117"/>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L626" s="117"/>
      <c r="AM626" s="117"/>
      <c r="AS626" s="117"/>
      <c r="AT626" s="117"/>
    </row>
    <row r="627" spans="5:46" x14ac:dyDescent="0.2">
      <c r="E627" s="117"/>
      <c r="F627" s="117"/>
      <c r="G627" s="117"/>
      <c r="H627" s="117"/>
      <c r="I627" s="117"/>
      <c r="J627" s="117"/>
      <c r="K627" s="117"/>
      <c r="L627" s="117"/>
      <c r="M627" s="117"/>
      <c r="N627" s="117"/>
      <c r="O627" s="117"/>
      <c r="P627" s="117"/>
      <c r="Q627" s="117"/>
      <c r="R627" s="117"/>
      <c r="S627" s="117"/>
      <c r="T627" s="117"/>
      <c r="U627" s="117"/>
      <c r="V627" s="117"/>
      <c r="W627" s="117"/>
      <c r="X627" s="117"/>
      <c r="Y627" s="117"/>
      <c r="Z627" s="117"/>
      <c r="AA627" s="117"/>
      <c r="AB627" s="117"/>
      <c r="AC627" s="117"/>
      <c r="AD627" s="117"/>
      <c r="AE627" s="117"/>
      <c r="AF627" s="117"/>
      <c r="AL627" s="117"/>
      <c r="AM627" s="117"/>
      <c r="AS627" s="117"/>
      <c r="AT627" s="117"/>
    </row>
    <row r="628" spans="5:46" x14ac:dyDescent="0.2">
      <c r="E628" s="117"/>
      <c r="F628" s="117"/>
      <c r="G628" s="117"/>
      <c r="H628" s="117"/>
      <c r="I628" s="117"/>
      <c r="J628" s="117"/>
      <c r="K628" s="117"/>
      <c r="L628" s="117"/>
      <c r="M628" s="117"/>
      <c r="N628" s="117"/>
      <c r="O628" s="117"/>
      <c r="P628" s="117"/>
      <c r="Q628" s="117"/>
      <c r="R628" s="117"/>
      <c r="S628" s="117"/>
      <c r="T628" s="117"/>
      <c r="U628" s="117"/>
      <c r="V628" s="117"/>
      <c r="W628" s="117"/>
      <c r="X628" s="117"/>
      <c r="Y628" s="117"/>
      <c r="Z628" s="117"/>
      <c r="AA628" s="117"/>
      <c r="AB628" s="117"/>
      <c r="AC628" s="117"/>
      <c r="AD628" s="117"/>
      <c r="AE628" s="117"/>
      <c r="AF628" s="117"/>
      <c r="AL628" s="117"/>
      <c r="AM628" s="117"/>
      <c r="AS628" s="117"/>
      <c r="AT628" s="117"/>
    </row>
    <row r="629" spans="5:46" x14ac:dyDescent="0.2">
      <c r="E629" s="117"/>
      <c r="F629" s="117"/>
      <c r="G629" s="117"/>
      <c r="H629" s="117"/>
      <c r="I629" s="117"/>
      <c r="J629" s="117"/>
      <c r="K629" s="117"/>
      <c r="L629" s="117"/>
      <c r="M629" s="117"/>
      <c r="N629" s="117"/>
      <c r="O629" s="117"/>
      <c r="P629" s="117"/>
      <c r="Q629" s="117"/>
      <c r="R629" s="117"/>
      <c r="S629" s="117"/>
      <c r="T629" s="117"/>
      <c r="U629" s="117"/>
      <c r="V629" s="117"/>
      <c r="W629" s="117"/>
      <c r="X629" s="117"/>
      <c r="Y629" s="117"/>
      <c r="Z629" s="117"/>
      <c r="AA629" s="117"/>
      <c r="AB629" s="117"/>
      <c r="AC629" s="117"/>
      <c r="AD629" s="117"/>
      <c r="AE629" s="117"/>
      <c r="AF629" s="117"/>
      <c r="AL629" s="117"/>
      <c r="AM629" s="117"/>
      <c r="AS629" s="117"/>
      <c r="AT629" s="117"/>
    </row>
    <row r="630" spans="5:46" x14ac:dyDescent="0.2">
      <c r="E630" s="117"/>
      <c r="F630" s="117"/>
      <c r="G630" s="117"/>
      <c r="H630" s="117"/>
      <c r="I630" s="117"/>
      <c r="J630" s="117"/>
      <c r="K630" s="117"/>
      <c r="L630" s="117"/>
      <c r="M630" s="117"/>
      <c r="N630" s="117"/>
      <c r="O630" s="117"/>
      <c r="P630" s="117"/>
      <c r="Q630" s="117"/>
      <c r="R630" s="117"/>
      <c r="S630" s="117"/>
      <c r="T630" s="117"/>
      <c r="U630" s="117"/>
      <c r="V630" s="117"/>
      <c r="W630" s="117"/>
      <c r="X630" s="117"/>
      <c r="Y630" s="117"/>
      <c r="Z630" s="117"/>
      <c r="AA630" s="117"/>
      <c r="AB630" s="117"/>
      <c r="AC630" s="117"/>
      <c r="AD630" s="117"/>
      <c r="AE630" s="117"/>
      <c r="AF630" s="117"/>
      <c r="AL630" s="117"/>
      <c r="AM630" s="117"/>
      <c r="AS630" s="117"/>
      <c r="AT630" s="117"/>
    </row>
    <row r="631" spans="5:46" x14ac:dyDescent="0.2">
      <c r="E631" s="117"/>
      <c r="F631" s="117"/>
      <c r="G631" s="117"/>
      <c r="H631" s="117"/>
      <c r="I631" s="117"/>
      <c r="J631" s="117"/>
      <c r="K631" s="117"/>
      <c r="L631" s="117"/>
      <c r="M631" s="117"/>
      <c r="N631" s="117"/>
      <c r="O631" s="117"/>
      <c r="P631" s="117"/>
      <c r="Q631" s="117"/>
      <c r="R631" s="117"/>
      <c r="S631" s="117"/>
      <c r="T631" s="117"/>
      <c r="U631" s="117"/>
      <c r="V631" s="117"/>
      <c r="W631" s="117"/>
      <c r="X631" s="117"/>
      <c r="Y631" s="117"/>
      <c r="Z631" s="117"/>
      <c r="AA631" s="117"/>
      <c r="AB631" s="117"/>
      <c r="AC631" s="117"/>
      <c r="AD631" s="117"/>
      <c r="AE631" s="117"/>
      <c r="AF631" s="117"/>
      <c r="AL631" s="117"/>
      <c r="AM631" s="117"/>
      <c r="AS631" s="117"/>
      <c r="AT631" s="117"/>
    </row>
    <row r="632" spans="5:46" x14ac:dyDescent="0.2">
      <c r="E632" s="117"/>
      <c r="F632" s="117"/>
      <c r="G632" s="117"/>
      <c r="H632" s="117"/>
      <c r="I632" s="117"/>
      <c r="J632" s="117"/>
      <c r="K632" s="117"/>
      <c r="L632" s="117"/>
      <c r="M632" s="117"/>
      <c r="N632" s="117"/>
      <c r="O632" s="117"/>
      <c r="P632" s="117"/>
      <c r="Q632" s="117"/>
      <c r="R632" s="117"/>
      <c r="S632" s="117"/>
      <c r="T632" s="117"/>
      <c r="U632" s="117"/>
      <c r="V632" s="117"/>
      <c r="W632" s="117"/>
      <c r="X632" s="117"/>
      <c r="Y632" s="117"/>
      <c r="Z632" s="117"/>
      <c r="AA632" s="117"/>
      <c r="AB632" s="117"/>
      <c r="AC632" s="117"/>
      <c r="AD632" s="117"/>
      <c r="AE632" s="117"/>
      <c r="AF632" s="117"/>
      <c r="AL632" s="117"/>
      <c r="AM632" s="117"/>
      <c r="AS632" s="117"/>
      <c r="AT632" s="117"/>
    </row>
    <row r="633" spans="5:46" x14ac:dyDescent="0.2">
      <c r="E633" s="117"/>
      <c r="F633" s="117"/>
      <c r="G633" s="117"/>
      <c r="H633" s="117"/>
      <c r="I633" s="117"/>
      <c r="J633" s="117"/>
      <c r="K633" s="117"/>
      <c r="L633" s="117"/>
      <c r="M633" s="117"/>
      <c r="N633" s="117"/>
      <c r="O633" s="117"/>
      <c r="P633" s="117"/>
      <c r="Q633" s="117"/>
      <c r="R633" s="117"/>
      <c r="S633" s="117"/>
      <c r="T633" s="117"/>
      <c r="U633" s="117"/>
      <c r="V633" s="117"/>
      <c r="W633" s="117"/>
      <c r="X633" s="117"/>
      <c r="Y633" s="117"/>
      <c r="Z633" s="117"/>
      <c r="AA633" s="117"/>
      <c r="AB633" s="117"/>
      <c r="AC633" s="117"/>
      <c r="AD633" s="117"/>
      <c r="AE633" s="117"/>
      <c r="AF633" s="117"/>
      <c r="AL633" s="117"/>
      <c r="AM633" s="117"/>
      <c r="AS633" s="117"/>
      <c r="AT633" s="117"/>
    </row>
    <row r="634" spans="5:46" x14ac:dyDescent="0.2">
      <c r="E634" s="117"/>
      <c r="F634" s="117"/>
      <c r="G634" s="117"/>
      <c r="H634" s="117"/>
      <c r="I634" s="117"/>
      <c r="J634" s="117"/>
      <c r="K634" s="117"/>
      <c r="L634" s="117"/>
      <c r="M634" s="117"/>
      <c r="N634" s="117"/>
      <c r="O634" s="117"/>
      <c r="P634" s="117"/>
      <c r="Q634" s="117"/>
      <c r="R634" s="117"/>
      <c r="S634" s="117"/>
      <c r="T634" s="117"/>
      <c r="U634" s="117"/>
      <c r="V634" s="117"/>
      <c r="W634" s="117"/>
      <c r="X634" s="117"/>
      <c r="Y634" s="117"/>
      <c r="Z634" s="117"/>
      <c r="AA634" s="117"/>
      <c r="AB634" s="117"/>
      <c r="AC634" s="117"/>
      <c r="AD634" s="117"/>
      <c r="AE634" s="117"/>
      <c r="AF634" s="117"/>
      <c r="AL634" s="117"/>
      <c r="AM634" s="117"/>
      <c r="AS634" s="117"/>
      <c r="AT634" s="117"/>
    </row>
    <row r="635" spans="5:46" x14ac:dyDescent="0.2">
      <c r="E635" s="117"/>
      <c r="F635" s="117"/>
      <c r="G635" s="117"/>
      <c r="H635" s="117"/>
      <c r="I635" s="117"/>
      <c r="J635" s="117"/>
      <c r="K635" s="117"/>
      <c r="L635" s="117"/>
      <c r="M635" s="117"/>
      <c r="N635" s="117"/>
      <c r="O635" s="117"/>
      <c r="P635" s="117"/>
      <c r="Q635" s="117"/>
      <c r="R635" s="117"/>
      <c r="S635" s="117"/>
      <c r="T635" s="117"/>
      <c r="U635" s="117"/>
      <c r="V635" s="117"/>
      <c r="W635" s="117"/>
      <c r="X635" s="117"/>
      <c r="Y635" s="117"/>
      <c r="Z635" s="117"/>
      <c r="AA635" s="117"/>
      <c r="AB635" s="117"/>
      <c r="AC635" s="117"/>
      <c r="AD635" s="117"/>
      <c r="AE635" s="117"/>
      <c r="AF635" s="117"/>
      <c r="AL635" s="117"/>
      <c r="AM635" s="117"/>
      <c r="AS635" s="117"/>
      <c r="AT635" s="117"/>
    </row>
    <row r="636" spans="5:46" x14ac:dyDescent="0.2">
      <c r="E636" s="117"/>
      <c r="F636" s="117"/>
      <c r="G636" s="117"/>
      <c r="H636" s="117"/>
      <c r="I636" s="117"/>
      <c r="J636" s="117"/>
      <c r="K636" s="117"/>
      <c r="L636" s="117"/>
      <c r="M636" s="117"/>
      <c r="N636" s="117"/>
      <c r="O636" s="117"/>
      <c r="P636" s="117"/>
      <c r="Q636" s="117"/>
      <c r="R636" s="117"/>
      <c r="S636" s="117"/>
      <c r="T636" s="117"/>
      <c r="U636" s="117"/>
      <c r="V636" s="117"/>
      <c r="W636" s="117"/>
      <c r="X636" s="117"/>
      <c r="Y636" s="117"/>
      <c r="Z636" s="117"/>
      <c r="AA636" s="117"/>
      <c r="AB636" s="117"/>
      <c r="AC636" s="117"/>
      <c r="AD636" s="117"/>
      <c r="AE636" s="117"/>
      <c r="AF636" s="117"/>
      <c r="AL636" s="117"/>
      <c r="AM636" s="117"/>
      <c r="AS636" s="117"/>
      <c r="AT636" s="117"/>
    </row>
    <row r="637" spans="5:46" x14ac:dyDescent="0.2">
      <c r="E637" s="117"/>
      <c r="F637" s="117"/>
      <c r="G637" s="117"/>
      <c r="H637" s="117"/>
      <c r="I637" s="117"/>
      <c r="J637" s="117"/>
      <c r="K637" s="117"/>
      <c r="L637" s="117"/>
      <c r="M637" s="117"/>
      <c r="N637" s="117"/>
      <c r="O637" s="117"/>
      <c r="P637" s="117"/>
      <c r="Q637" s="117"/>
      <c r="R637" s="117"/>
      <c r="S637" s="117"/>
      <c r="T637" s="117"/>
      <c r="U637" s="117"/>
      <c r="V637" s="117"/>
      <c r="W637" s="117"/>
      <c r="X637" s="117"/>
      <c r="Y637" s="117"/>
      <c r="Z637" s="117"/>
      <c r="AA637" s="117"/>
      <c r="AB637" s="117"/>
      <c r="AC637" s="117"/>
      <c r="AD637" s="117"/>
      <c r="AE637" s="117"/>
      <c r="AF637" s="117"/>
      <c r="AL637" s="117"/>
      <c r="AM637" s="117"/>
      <c r="AS637" s="117"/>
      <c r="AT637" s="117"/>
    </row>
    <row r="638" spans="5:46" x14ac:dyDescent="0.2">
      <c r="E638" s="117"/>
      <c r="F638" s="117"/>
      <c r="G638" s="117"/>
      <c r="H638" s="117"/>
      <c r="I638" s="117"/>
      <c r="J638" s="117"/>
      <c r="K638" s="117"/>
      <c r="L638" s="117"/>
      <c r="M638" s="117"/>
      <c r="N638" s="117"/>
      <c r="O638" s="117"/>
      <c r="P638" s="117"/>
      <c r="Q638" s="117"/>
      <c r="R638" s="117"/>
      <c r="S638" s="117"/>
      <c r="T638" s="117"/>
      <c r="U638" s="117"/>
      <c r="V638" s="117"/>
      <c r="W638" s="117"/>
      <c r="X638" s="117"/>
      <c r="Y638" s="117"/>
      <c r="Z638" s="117"/>
      <c r="AA638" s="117"/>
      <c r="AB638" s="117"/>
      <c r="AC638" s="117"/>
      <c r="AD638" s="117"/>
      <c r="AE638" s="117"/>
      <c r="AF638" s="117"/>
      <c r="AL638" s="117"/>
      <c r="AM638" s="117"/>
      <c r="AS638" s="117"/>
      <c r="AT638" s="117"/>
    </row>
    <row r="639" spans="5:46" x14ac:dyDescent="0.2">
      <c r="E639" s="117"/>
      <c r="F639" s="117"/>
      <c r="G639" s="117"/>
      <c r="H639" s="117"/>
      <c r="I639" s="117"/>
      <c r="J639" s="117"/>
      <c r="K639" s="117"/>
      <c r="L639" s="117"/>
      <c r="M639" s="117"/>
      <c r="N639" s="117"/>
      <c r="O639" s="117"/>
      <c r="P639" s="117"/>
      <c r="Q639" s="117"/>
      <c r="R639" s="117"/>
      <c r="S639" s="117"/>
      <c r="T639" s="117"/>
      <c r="U639" s="117"/>
      <c r="V639" s="117"/>
      <c r="W639" s="117"/>
      <c r="X639" s="117"/>
      <c r="Y639" s="117"/>
      <c r="Z639" s="117"/>
      <c r="AA639" s="117"/>
      <c r="AB639" s="117"/>
      <c r="AC639" s="117"/>
      <c r="AD639" s="117"/>
      <c r="AE639" s="117"/>
      <c r="AF639" s="117"/>
      <c r="AL639" s="117"/>
      <c r="AM639" s="117"/>
      <c r="AS639" s="117"/>
      <c r="AT639" s="117"/>
    </row>
    <row r="640" spans="5:46" x14ac:dyDescent="0.2">
      <c r="E640" s="117"/>
      <c r="F640" s="117"/>
      <c r="G640" s="117"/>
      <c r="H640" s="117"/>
      <c r="I640" s="117"/>
      <c r="J640" s="117"/>
      <c r="K640" s="117"/>
      <c r="L640" s="117"/>
      <c r="M640" s="117"/>
      <c r="N640" s="117"/>
      <c r="O640" s="117"/>
      <c r="P640" s="117"/>
      <c r="Q640" s="117"/>
      <c r="R640" s="117"/>
      <c r="S640" s="117"/>
      <c r="T640" s="117"/>
      <c r="U640" s="117"/>
      <c r="V640" s="117"/>
      <c r="W640" s="117"/>
      <c r="X640" s="117"/>
      <c r="Y640" s="117"/>
      <c r="Z640" s="117"/>
      <c r="AA640" s="117"/>
      <c r="AB640" s="117"/>
      <c r="AC640" s="117"/>
      <c r="AD640" s="117"/>
      <c r="AE640" s="117"/>
      <c r="AF640" s="117"/>
      <c r="AL640" s="117"/>
      <c r="AM640" s="117"/>
      <c r="AS640" s="117"/>
      <c r="AT640" s="117"/>
    </row>
    <row r="641" spans="5:46" x14ac:dyDescent="0.2">
      <c r="E641" s="117"/>
      <c r="F641" s="117"/>
      <c r="G641" s="117"/>
      <c r="H641" s="117"/>
      <c r="I641" s="117"/>
      <c r="J641" s="117"/>
      <c r="K641" s="117"/>
      <c r="L641" s="117"/>
      <c r="M641" s="117"/>
      <c r="N641" s="117"/>
      <c r="O641" s="117"/>
      <c r="P641" s="117"/>
      <c r="Q641" s="117"/>
      <c r="R641" s="117"/>
      <c r="S641" s="117"/>
      <c r="T641" s="117"/>
      <c r="U641" s="117"/>
      <c r="V641" s="117"/>
      <c r="W641" s="117"/>
      <c r="X641" s="117"/>
      <c r="Y641" s="117"/>
      <c r="Z641" s="117"/>
      <c r="AA641" s="117"/>
      <c r="AB641" s="117"/>
      <c r="AC641" s="117"/>
      <c r="AD641" s="117"/>
      <c r="AE641" s="117"/>
      <c r="AF641" s="117"/>
      <c r="AL641" s="117"/>
      <c r="AM641" s="117"/>
      <c r="AS641" s="117"/>
      <c r="AT641" s="117"/>
    </row>
    <row r="642" spans="5:46" x14ac:dyDescent="0.2">
      <c r="E642" s="117"/>
      <c r="F642" s="117"/>
      <c r="G642" s="117"/>
      <c r="H642" s="117"/>
      <c r="I642" s="117"/>
      <c r="J642" s="117"/>
      <c r="K642" s="117"/>
      <c r="L642" s="117"/>
      <c r="M642" s="117"/>
      <c r="N642" s="117"/>
      <c r="O642" s="117"/>
      <c r="P642" s="117"/>
      <c r="Q642" s="117"/>
      <c r="R642" s="117"/>
      <c r="S642" s="117"/>
      <c r="T642" s="117"/>
      <c r="U642" s="117"/>
      <c r="V642" s="117"/>
      <c r="W642" s="117"/>
      <c r="X642" s="117"/>
      <c r="Y642" s="117"/>
      <c r="Z642" s="117"/>
      <c r="AA642" s="117"/>
      <c r="AB642" s="117"/>
      <c r="AC642" s="117"/>
      <c r="AD642" s="117"/>
      <c r="AE642" s="117"/>
      <c r="AF642" s="117"/>
      <c r="AL642" s="117"/>
      <c r="AM642" s="117"/>
      <c r="AS642" s="117"/>
      <c r="AT642" s="117"/>
    </row>
    <row r="643" spans="5:46" x14ac:dyDescent="0.2">
      <c r="E643" s="117"/>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L643" s="117"/>
      <c r="AM643" s="117"/>
      <c r="AS643" s="117"/>
      <c r="AT643" s="117"/>
    </row>
    <row r="644" spans="5:46" x14ac:dyDescent="0.2">
      <c r="E644" s="11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L644" s="117"/>
      <c r="AM644" s="117"/>
      <c r="AS644" s="117"/>
      <c r="AT644" s="117"/>
    </row>
    <row r="645" spans="5:46" x14ac:dyDescent="0.2">
      <c r="E645" s="117"/>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L645" s="117"/>
      <c r="AM645" s="117"/>
      <c r="AS645" s="117"/>
      <c r="AT645" s="117"/>
    </row>
    <row r="646" spans="5:46" x14ac:dyDescent="0.2">
      <c r="E646" s="117"/>
      <c r="F646" s="117"/>
      <c r="G646" s="117"/>
      <c r="H646" s="117"/>
      <c r="I646" s="117"/>
      <c r="J646" s="117"/>
      <c r="K646" s="117"/>
      <c r="L646" s="117"/>
      <c r="M646" s="117"/>
      <c r="N646" s="117"/>
      <c r="O646" s="117"/>
      <c r="P646" s="117"/>
      <c r="Q646" s="117"/>
      <c r="R646" s="117"/>
      <c r="S646" s="117"/>
      <c r="T646" s="117"/>
      <c r="U646" s="117"/>
      <c r="V646" s="117"/>
      <c r="W646" s="117"/>
      <c r="X646" s="117"/>
      <c r="Y646" s="117"/>
      <c r="Z646" s="117"/>
      <c r="AA646" s="117"/>
      <c r="AB646" s="117"/>
      <c r="AC646" s="117"/>
      <c r="AD646" s="117"/>
      <c r="AE646" s="117"/>
      <c r="AF646" s="117"/>
      <c r="AL646" s="117"/>
      <c r="AM646" s="117"/>
      <c r="AS646" s="117"/>
      <c r="AT646" s="117"/>
    </row>
    <row r="647" spans="5:46" x14ac:dyDescent="0.2">
      <c r="E647" s="117"/>
      <c r="F647" s="117"/>
      <c r="G647" s="117"/>
      <c r="H647" s="117"/>
      <c r="I647" s="117"/>
      <c r="J647" s="117"/>
      <c r="K647" s="117"/>
      <c r="L647" s="117"/>
      <c r="M647" s="117"/>
      <c r="N647" s="117"/>
      <c r="O647" s="117"/>
      <c r="P647" s="117"/>
      <c r="Q647" s="117"/>
      <c r="R647" s="117"/>
      <c r="S647" s="117"/>
      <c r="T647" s="117"/>
      <c r="U647" s="117"/>
      <c r="V647" s="117"/>
      <c r="W647" s="117"/>
      <c r="X647" s="117"/>
      <c r="Y647" s="117"/>
      <c r="Z647" s="117"/>
      <c r="AA647" s="117"/>
      <c r="AB647" s="117"/>
      <c r="AC647" s="117"/>
      <c r="AD647" s="117"/>
      <c r="AE647" s="117"/>
      <c r="AF647" s="117"/>
      <c r="AL647" s="117"/>
      <c r="AM647" s="117"/>
      <c r="AS647" s="117"/>
      <c r="AT647" s="117"/>
    </row>
    <row r="648" spans="5:46" x14ac:dyDescent="0.2">
      <c r="E648" s="117"/>
      <c r="F648" s="117"/>
      <c r="G648" s="117"/>
      <c r="H648" s="117"/>
      <c r="I648" s="117"/>
      <c r="J648" s="117"/>
      <c r="K648" s="117"/>
      <c r="L648" s="117"/>
      <c r="M648" s="117"/>
      <c r="N648" s="117"/>
      <c r="O648" s="117"/>
      <c r="P648" s="117"/>
      <c r="Q648" s="117"/>
      <c r="R648" s="117"/>
      <c r="S648" s="117"/>
      <c r="T648" s="117"/>
      <c r="U648" s="117"/>
      <c r="V648" s="117"/>
      <c r="W648" s="117"/>
      <c r="X648" s="117"/>
      <c r="Y648" s="117"/>
      <c r="Z648" s="117"/>
      <c r="AA648" s="117"/>
      <c r="AB648" s="117"/>
      <c r="AC648" s="117"/>
      <c r="AD648" s="117"/>
      <c r="AE648" s="117"/>
      <c r="AF648" s="117"/>
      <c r="AL648" s="117"/>
      <c r="AM648" s="117"/>
      <c r="AS648" s="117"/>
      <c r="AT648" s="117"/>
    </row>
    <row r="649" spans="5:46" x14ac:dyDescent="0.2">
      <c r="E649" s="117"/>
      <c r="F649" s="117"/>
      <c r="G649" s="117"/>
      <c r="H649" s="117"/>
      <c r="I649" s="117"/>
      <c r="J649" s="117"/>
      <c r="K649" s="117"/>
      <c r="L649" s="117"/>
      <c r="M649" s="117"/>
      <c r="N649" s="117"/>
      <c r="O649" s="117"/>
      <c r="P649" s="117"/>
      <c r="Q649" s="117"/>
      <c r="R649" s="117"/>
      <c r="S649" s="117"/>
      <c r="T649" s="117"/>
      <c r="U649" s="117"/>
      <c r="V649" s="117"/>
      <c r="W649" s="117"/>
      <c r="X649" s="117"/>
      <c r="Y649" s="117"/>
      <c r="Z649" s="117"/>
      <c r="AA649" s="117"/>
      <c r="AB649" s="117"/>
      <c r="AC649" s="117"/>
      <c r="AD649" s="117"/>
      <c r="AE649" s="117"/>
      <c r="AF649" s="117"/>
      <c r="AL649" s="117"/>
      <c r="AM649" s="117"/>
      <c r="AS649" s="117"/>
      <c r="AT649" s="117"/>
    </row>
    <row r="650" spans="5:46" x14ac:dyDescent="0.2">
      <c r="E650" s="117"/>
      <c r="F650" s="117"/>
      <c r="G650" s="117"/>
      <c r="H650" s="117"/>
      <c r="I650" s="117"/>
      <c r="J650" s="117"/>
      <c r="K650" s="117"/>
      <c r="L650" s="117"/>
      <c r="M650" s="117"/>
      <c r="N650" s="117"/>
      <c r="O650" s="117"/>
      <c r="P650" s="117"/>
      <c r="Q650" s="117"/>
      <c r="R650" s="117"/>
      <c r="S650" s="117"/>
      <c r="T650" s="117"/>
      <c r="U650" s="117"/>
      <c r="V650" s="117"/>
      <c r="W650" s="117"/>
      <c r="X650" s="117"/>
      <c r="Y650" s="117"/>
      <c r="Z650" s="117"/>
      <c r="AA650" s="117"/>
      <c r="AB650" s="117"/>
      <c r="AC650" s="117"/>
      <c r="AD650" s="117"/>
      <c r="AE650" s="117"/>
      <c r="AF650" s="117"/>
      <c r="AL650" s="117"/>
      <c r="AM650" s="117"/>
      <c r="AS650" s="117"/>
      <c r="AT650" s="117"/>
    </row>
    <row r="651" spans="5:46" x14ac:dyDescent="0.2">
      <c r="E651" s="117"/>
      <c r="F651" s="117"/>
      <c r="G651" s="117"/>
      <c r="H651" s="117"/>
      <c r="I651" s="117"/>
      <c r="J651" s="117"/>
      <c r="K651" s="117"/>
      <c r="L651" s="117"/>
      <c r="M651" s="117"/>
      <c r="N651" s="117"/>
      <c r="O651" s="117"/>
      <c r="P651" s="117"/>
      <c r="Q651" s="117"/>
      <c r="R651" s="117"/>
      <c r="S651" s="117"/>
      <c r="T651" s="117"/>
      <c r="U651" s="117"/>
      <c r="V651" s="117"/>
      <c r="W651" s="117"/>
      <c r="X651" s="117"/>
      <c r="Y651" s="117"/>
      <c r="Z651" s="117"/>
      <c r="AA651" s="117"/>
      <c r="AB651" s="117"/>
      <c r="AC651" s="117"/>
      <c r="AD651" s="117"/>
      <c r="AE651" s="117"/>
      <c r="AF651" s="117"/>
      <c r="AL651" s="117"/>
      <c r="AM651" s="117"/>
      <c r="AS651" s="117"/>
      <c r="AT651" s="117"/>
    </row>
    <row r="652" spans="5:46" x14ac:dyDescent="0.2">
      <c r="E652" s="117"/>
      <c r="F652" s="117"/>
      <c r="G652" s="117"/>
      <c r="H652" s="117"/>
      <c r="I652" s="117"/>
      <c r="J652" s="117"/>
      <c r="K652" s="117"/>
      <c r="L652" s="117"/>
      <c r="M652" s="117"/>
      <c r="N652" s="117"/>
      <c r="O652" s="117"/>
      <c r="P652" s="117"/>
      <c r="Q652" s="117"/>
      <c r="R652" s="117"/>
      <c r="S652" s="117"/>
      <c r="T652" s="117"/>
      <c r="U652" s="117"/>
      <c r="V652" s="117"/>
      <c r="W652" s="117"/>
      <c r="X652" s="117"/>
      <c r="Y652" s="117"/>
      <c r="Z652" s="117"/>
      <c r="AA652" s="117"/>
      <c r="AB652" s="117"/>
      <c r="AC652" s="117"/>
      <c r="AD652" s="117"/>
      <c r="AE652" s="117"/>
      <c r="AF652" s="117"/>
      <c r="AL652" s="117"/>
      <c r="AM652" s="117"/>
      <c r="AS652" s="117"/>
      <c r="AT652" s="117"/>
    </row>
    <row r="653" spans="5:46" x14ac:dyDescent="0.2">
      <c r="E653" s="117"/>
      <c r="F653" s="117"/>
      <c r="G653" s="117"/>
      <c r="H653" s="117"/>
      <c r="I653" s="117"/>
      <c r="J653" s="117"/>
      <c r="K653" s="117"/>
      <c r="L653" s="117"/>
      <c r="M653" s="117"/>
      <c r="N653" s="117"/>
      <c r="O653" s="117"/>
      <c r="P653" s="117"/>
      <c r="Q653" s="117"/>
      <c r="R653" s="117"/>
      <c r="S653" s="117"/>
      <c r="T653" s="117"/>
      <c r="U653" s="117"/>
      <c r="V653" s="117"/>
      <c r="W653" s="117"/>
      <c r="X653" s="117"/>
      <c r="Y653" s="117"/>
      <c r="Z653" s="117"/>
      <c r="AA653" s="117"/>
      <c r="AB653" s="117"/>
      <c r="AC653" s="117"/>
      <c r="AD653" s="117"/>
      <c r="AE653" s="117"/>
      <c r="AF653" s="117"/>
      <c r="AL653" s="117"/>
      <c r="AM653" s="117"/>
      <c r="AS653" s="117"/>
      <c r="AT653" s="117"/>
    </row>
    <row r="654" spans="5:46" x14ac:dyDescent="0.2">
      <c r="E654" s="117"/>
      <c r="F654" s="117"/>
      <c r="G654" s="117"/>
      <c r="H654" s="117"/>
      <c r="I654" s="117"/>
      <c r="J654" s="117"/>
      <c r="K654" s="117"/>
      <c r="L654" s="117"/>
      <c r="M654" s="117"/>
      <c r="N654" s="117"/>
      <c r="O654" s="117"/>
      <c r="P654" s="117"/>
      <c r="Q654" s="117"/>
      <c r="R654" s="117"/>
      <c r="S654" s="117"/>
      <c r="T654" s="117"/>
      <c r="U654" s="117"/>
      <c r="V654" s="117"/>
      <c r="W654" s="117"/>
      <c r="X654" s="117"/>
      <c r="Y654" s="117"/>
      <c r="Z654" s="117"/>
      <c r="AA654" s="117"/>
      <c r="AB654" s="117"/>
      <c r="AC654" s="117"/>
      <c r="AD654" s="117"/>
      <c r="AE654" s="117"/>
      <c r="AF654" s="117"/>
      <c r="AL654" s="117"/>
      <c r="AM654" s="117"/>
      <c r="AS654" s="117"/>
      <c r="AT654" s="117"/>
    </row>
    <row r="655" spans="5:46" x14ac:dyDescent="0.2">
      <c r="E655" s="117"/>
      <c r="F655" s="117"/>
      <c r="G655" s="117"/>
      <c r="H655" s="117"/>
      <c r="I655" s="117"/>
      <c r="J655" s="117"/>
      <c r="K655" s="117"/>
      <c r="L655" s="117"/>
      <c r="M655" s="117"/>
      <c r="N655" s="117"/>
      <c r="O655" s="117"/>
      <c r="P655" s="117"/>
      <c r="Q655" s="117"/>
      <c r="R655" s="117"/>
      <c r="S655" s="117"/>
      <c r="T655" s="117"/>
      <c r="U655" s="117"/>
      <c r="V655" s="117"/>
      <c r="W655" s="117"/>
      <c r="X655" s="117"/>
      <c r="Y655" s="117"/>
      <c r="Z655" s="117"/>
      <c r="AA655" s="117"/>
      <c r="AB655" s="117"/>
      <c r="AC655" s="117"/>
      <c r="AD655" s="117"/>
      <c r="AE655" s="117"/>
      <c r="AF655" s="117"/>
      <c r="AL655" s="117"/>
      <c r="AM655" s="117"/>
      <c r="AS655" s="117"/>
      <c r="AT655" s="117"/>
    </row>
    <row r="656" spans="5:46" x14ac:dyDescent="0.2">
      <c r="E656" s="117"/>
      <c r="F656" s="117"/>
      <c r="G656" s="117"/>
      <c r="H656" s="117"/>
      <c r="I656" s="117"/>
      <c r="J656" s="117"/>
      <c r="K656" s="117"/>
      <c r="L656" s="117"/>
      <c r="M656" s="117"/>
      <c r="N656" s="117"/>
      <c r="O656" s="117"/>
      <c r="P656" s="117"/>
      <c r="Q656" s="117"/>
      <c r="R656" s="117"/>
      <c r="S656" s="117"/>
      <c r="T656" s="117"/>
      <c r="U656" s="117"/>
      <c r="V656" s="117"/>
      <c r="W656" s="117"/>
      <c r="X656" s="117"/>
      <c r="Y656" s="117"/>
      <c r="Z656" s="117"/>
      <c r="AA656" s="117"/>
      <c r="AB656" s="117"/>
      <c r="AC656" s="117"/>
      <c r="AD656" s="117"/>
      <c r="AE656" s="117"/>
      <c r="AF656" s="117"/>
      <c r="AL656" s="117"/>
      <c r="AM656" s="117"/>
      <c r="AS656" s="117"/>
      <c r="AT656" s="117"/>
    </row>
    <row r="657" spans="5:46" x14ac:dyDescent="0.2">
      <c r="E657" s="117"/>
      <c r="F657" s="117"/>
      <c r="G657" s="117"/>
      <c r="H657" s="117"/>
      <c r="I657" s="117"/>
      <c r="J657" s="117"/>
      <c r="K657" s="117"/>
      <c r="L657" s="117"/>
      <c r="M657" s="117"/>
      <c r="N657" s="117"/>
      <c r="O657" s="117"/>
      <c r="P657" s="117"/>
      <c r="Q657" s="117"/>
      <c r="R657" s="117"/>
      <c r="S657" s="117"/>
      <c r="T657" s="117"/>
      <c r="U657" s="117"/>
      <c r="V657" s="117"/>
      <c r="W657" s="117"/>
      <c r="X657" s="117"/>
      <c r="Y657" s="117"/>
      <c r="Z657" s="117"/>
      <c r="AA657" s="117"/>
      <c r="AB657" s="117"/>
      <c r="AC657" s="117"/>
      <c r="AD657" s="117"/>
      <c r="AE657" s="117"/>
      <c r="AF657" s="117"/>
      <c r="AL657" s="117"/>
      <c r="AM657" s="117"/>
      <c r="AS657" s="117"/>
      <c r="AT657" s="117"/>
    </row>
    <row r="658" spans="5:46" x14ac:dyDescent="0.2">
      <c r="E658" s="117"/>
      <c r="F658" s="117"/>
      <c r="G658" s="117"/>
      <c r="H658" s="117"/>
      <c r="I658" s="117"/>
      <c r="J658" s="117"/>
      <c r="K658" s="117"/>
      <c r="L658" s="117"/>
      <c r="M658" s="117"/>
      <c r="N658" s="117"/>
      <c r="O658" s="117"/>
      <c r="P658" s="117"/>
      <c r="Q658" s="117"/>
      <c r="R658" s="117"/>
      <c r="S658" s="117"/>
      <c r="T658" s="117"/>
      <c r="U658" s="117"/>
      <c r="V658" s="117"/>
      <c r="W658" s="117"/>
      <c r="X658" s="117"/>
      <c r="Y658" s="117"/>
      <c r="Z658" s="117"/>
      <c r="AA658" s="117"/>
      <c r="AB658" s="117"/>
      <c r="AC658" s="117"/>
      <c r="AD658" s="117"/>
      <c r="AE658" s="117"/>
      <c r="AF658" s="117"/>
      <c r="AL658" s="117"/>
      <c r="AM658" s="117"/>
      <c r="AS658" s="117"/>
      <c r="AT658" s="117"/>
    </row>
    <row r="659" spans="5:46" x14ac:dyDescent="0.2">
      <c r="E659" s="117"/>
      <c r="F659" s="117"/>
      <c r="G659" s="117"/>
      <c r="H659" s="117"/>
      <c r="I659" s="117"/>
      <c r="J659" s="117"/>
      <c r="K659" s="117"/>
      <c r="L659" s="117"/>
      <c r="M659" s="117"/>
      <c r="N659" s="117"/>
      <c r="O659" s="117"/>
      <c r="P659" s="117"/>
      <c r="Q659" s="117"/>
      <c r="R659" s="117"/>
      <c r="S659" s="117"/>
      <c r="T659" s="117"/>
      <c r="U659" s="117"/>
      <c r="V659" s="117"/>
      <c r="W659" s="117"/>
      <c r="X659" s="117"/>
      <c r="Y659" s="117"/>
      <c r="Z659" s="117"/>
      <c r="AA659" s="117"/>
      <c r="AB659" s="117"/>
      <c r="AC659" s="117"/>
      <c r="AD659" s="117"/>
      <c r="AE659" s="117"/>
      <c r="AF659" s="117"/>
      <c r="AL659" s="117"/>
      <c r="AM659" s="117"/>
      <c r="AS659" s="117"/>
      <c r="AT659" s="117"/>
    </row>
    <row r="660" spans="5:46" x14ac:dyDescent="0.2">
      <c r="E660" s="117"/>
      <c r="F660" s="117"/>
      <c r="G660" s="117"/>
      <c r="H660" s="117"/>
      <c r="I660" s="117"/>
      <c r="J660" s="117"/>
      <c r="K660" s="117"/>
      <c r="L660" s="117"/>
      <c r="M660" s="117"/>
      <c r="N660" s="117"/>
      <c r="O660" s="117"/>
      <c r="P660" s="117"/>
      <c r="Q660" s="117"/>
      <c r="R660" s="117"/>
      <c r="S660" s="117"/>
      <c r="T660" s="117"/>
      <c r="U660" s="117"/>
      <c r="V660" s="117"/>
      <c r="W660" s="117"/>
      <c r="X660" s="117"/>
      <c r="Y660" s="117"/>
      <c r="Z660" s="117"/>
      <c r="AA660" s="117"/>
      <c r="AB660" s="117"/>
      <c r="AC660" s="117"/>
      <c r="AD660" s="117"/>
      <c r="AE660" s="117"/>
      <c r="AF660" s="117"/>
      <c r="AL660" s="117"/>
      <c r="AM660" s="117"/>
      <c r="AS660" s="117"/>
      <c r="AT660" s="117"/>
    </row>
    <row r="661" spans="5:46" x14ac:dyDescent="0.2">
      <c r="E661" s="117"/>
      <c r="F661" s="117"/>
      <c r="G661" s="117"/>
      <c r="H661" s="117"/>
      <c r="I661" s="117"/>
      <c r="J661" s="117"/>
      <c r="K661" s="117"/>
      <c r="L661" s="117"/>
      <c r="M661" s="117"/>
      <c r="N661" s="117"/>
      <c r="O661" s="117"/>
      <c r="P661" s="117"/>
      <c r="Q661" s="117"/>
      <c r="R661" s="117"/>
      <c r="S661" s="117"/>
      <c r="T661" s="117"/>
      <c r="U661" s="117"/>
      <c r="V661" s="117"/>
      <c r="W661" s="117"/>
      <c r="X661" s="117"/>
      <c r="Y661" s="117"/>
      <c r="Z661" s="117"/>
      <c r="AA661" s="117"/>
      <c r="AB661" s="117"/>
      <c r="AC661" s="117"/>
      <c r="AD661" s="117"/>
      <c r="AE661" s="117"/>
      <c r="AF661" s="117"/>
      <c r="AL661" s="117"/>
      <c r="AM661" s="117"/>
      <c r="AS661" s="117"/>
      <c r="AT661" s="117"/>
    </row>
    <row r="662" spans="5:46" x14ac:dyDescent="0.2">
      <c r="E662" s="117"/>
      <c r="F662" s="117"/>
      <c r="G662" s="117"/>
      <c r="H662" s="117"/>
      <c r="I662" s="117"/>
      <c r="J662" s="117"/>
      <c r="K662" s="117"/>
      <c r="L662" s="117"/>
      <c r="M662" s="117"/>
      <c r="N662" s="117"/>
      <c r="O662" s="117"/>
      <c r="P662" s="117"/>
      <c r="Q662" s="117"/>
      <c r="R662" s="117"/>
      <c r="S662" s="117"/>
      <c r="T662" s="117"/>
      <c r="U662" s="117"/>
      <c r="V662" s="117"/>
      <c r="W662" s="117"/>
      <c r="X662" s="117"/>
      <c r="Y662" s="117"/>
      <c r="Z662" s="117"/>
      <c r="AA662" s="117"/>
      <c r="AB662" s="117"/>
      <c r="AC662" s="117"/>
      <c r="AD662" s="117"/>
      <c r="AE662" s="117"/>
      <c r="AF662" s="117"/>
      <c r="AL662" s="117"/>
      <c r="AM662" s="117"/>
      <c r="AS662" s="117"/>
      <c r="AT662" s="117"/>
    </row>
    <row r="663" spans="5:46" x14ac:dyDescent="0.2">
      <c r="E663" s="117"/>
      <c r="F663" s="117"/>
      <c r="G663" s="117"/>
      <c r="H663" s="117"/>
      <c r="I663" s="117"/>
      <c r="J663" s="117"/>
      <c r="K663" s="117"/>
      <c r="L663" s="117"/>
      <c r="M663" s="117"/>
      <c r="N663" s="117"/>
      <c r="O663" s="117"/>
      <c r="P663" s="117"/>
      <c r="Q663" s="117"/>
      <c r="R663" s="117"/>
      <c r="S663" s="117"/>
      <c r="T663" s="117"/>
      <c r="U663" s="117"/>
      <c r="V663" s="117"/>
      <c r="W663" s="117"/>
      <c r="X663" s="117"/>
      <c r="Y663" s="117"/>
      <c r="Z663" s="117"/>
      <c r="AA663" s="117"/>
      <c r="AB663" s="117"/>
      <c r="AC663" s="117"/>
      <c r="AD663" s="117"/>
      <c r="AE663" s="117"/>
      <c r="AF663" s="117"/>
      <c r="AL663" s="117"/>
      <c r="AM663" s="117"/>
      <c r="AS663" s="117"/>
      <c r="AT663" s="117"/>
    </row>
    <row r="664" spans="5:46" x14ac:dyDescent="0.2">
      <c r="E664" s="117"/>
      <c r="F664" s="117"/>
      <c r="G664" s="117"/>
      <c r="H664" s="117"/>
      <c r="I664" s="117"/>
      <c r="J664" s="117"/>
      <c r="K664" s="117"/>
      <c r="L664" s="117"/>
      <c r="M664" s="117"/>
      <c r="N664" s="117"/>
      <c r="O664" s="117"/>
      <c r="P664" s="117"/>
      <c r="Q664" s="117"/>
      <c r="R664" s="117"/>
      <c r="S664" s="117"/>
      <c r="T664" s="117"/>
      <c r="U664" s="117"/>
      <c r="V664" s="117"/>
      <c r="W664" s="117"/>
      <c r="X664" s="117"/>
      <c r="Y664" s="117"/>
      <c r="Z664" s="117"/>
      <c r="AA664" s="117"/>
      <c r="AB664" s="117"/>
      <c r="AC664" s="117"/>
      <c r="AD664" s="117"/>
      <c r="AE664" s="117"/>
      <c r="AF664" s="117"/>
      <c r="AL664" s="117"/>
      <c r="AM664" s="117"/>
      <c r="AS664" s="117"/>
      <c r="AT664" s="117"/>
    </row>
    <row r="665" spans="5:46" x14ac:dyDescent="0.2">
      <c r="E665" s="117"/>
      <c r="F665" s="117"/>
      <c r="G665" s="117"/>
      <c r="H665" s="117"/>
      <c r="I665" s="117"/>
      <c r="J665" s="117"/>
      <c r="K665" s="117"/>
      <c r="L665" s="117"/>
      <c r="M665" s="117"/>
      <c r="N665" s="117"/>
      <c r="O665" s="117"/>
      <c r="P665" s="117"/>
      <c r="Q665" s="117"/>
      <c r="R665" s="117"/>
      <c r="S665" s="117"/>
      <c r="T665" s="117"/>
      <c r="U665" s="117"/>
      <c r="V665" s="117"/>
      <c r="W665" s="117"/>
      <c r="X665" s="117"/>
      <c r="Y665" s="117"/>
      <c r="Z665" s="117"/>
      <c r="AA665" s="117"/>
      <c r="AB665" s="117"/>
      <c r="AC665" s="117"/>
      <c r="AD665" s="117"/>
      <c r="AE665" s="117"/>
      <c r="AF665" s="117"/>
      <c r="AL665" s="117"/>
      <c r="AM665" s="117"/>
      <c r="AS665" s="117"/>
      <c r="AT665" s="117"/>
    </row>
    <row r="666" spans="5:46" x14ac:dyDescent="0.2">
      <c r="E666" s="117"/>
      <c r="F666" s="117"/>
      <c r="G666" s="117"/>
      <c r="H666" s="117"/>
      <c r="I666" s="117"/>
      <c r="J666" s="117"/>
      <c r="K666" s="117"/>
      <c r="L666" s="117"/>
      <c r="M666" s="117"/>
      <c r="N666" s="117"/>
      <c r="O666" s="117"/>
      <c r="P666" s="117"/>
      <c r="Q666" s="117"/>
      <c r="R666" s="117"/>
      <c r="S666" s="117"/>
      <c r="T666" s="117"/>
      <c r="U666" s="117"/>
      <c r="V666" s="117"/>
      <c r="W666" s="117"/>
      <c r="X666" s="117"/>
      <c r="Y666" s="117"/>
      <c r="Z666" s="117"/>
      <c r="AA666" s="117"/>
      <c r="AB666" s="117"/>
      <c r="AC666" s="117"/>
      <c r="AD666" s="117"/>
      <c r="AE666" s="117"/>
      <c r="AF666" s="117"/>
      <c r="AL666" s="117"/>
      <c r="AM666" s="117"/>
      <c r="AS666" s="117"/>
      <c r="AT666" s="117"/>
    </row>
    <row r="667" spans="5:46" x14ac:dyDescent="0.2">
      <c r="E667" s="117"/>
      <c r="F667" s="117"/>
      <c r="G667" s="117"/>
      <c r="H667" s="117"/>
      <c r="I667" s="117"/>
      <c r="J667" s="117"/>
      <c r="K667" s="117"/>
      <c r="L667" s="117"/>
      <c r="M667" s="117"/>
      <c r="N667" s="117"/>
      <c r="O667" s="117"/>
      <c r="P667" s="117"/>
      <c r="Q667" s="117"/>
      <c r="R667" s="117"/>
      <c r="S667" s="117"/>
      <c r="T667" s="117"/>
      <c r="U667" s="117"/>
      <c r="V667" s="117"/>
      <c r="W667" s="117"/>
      <c r="X667" s="117"/>
      <c r="Y667" s="117"/>
      <c r="Z667" s="117"/>
      <c r="AA667" s="117"/>
      <c r="AB667" s="117"/>
      <c r="AC667" s="117"/>
      <c r="AD667" s="117"/>
      <c r="AE667" s="117"/>
      <c r="AF667" s="117"/>
      <c r="AL667" s="117"/>
      <c r="AM667" s="117"/>
      <c r="AS667" s="117"/>
      <c r="AT667" s="117"/>
    </row>
    <row r="668" spans="5:46" x14ac:dyDescent="0.2">
      <c r="E668" s="117"/>
      <c r="F668" s="117"/>
      <c r="G668" s="117"/>
      <c r="H668" s="117"/>
      <c r="I668" s="117"/>
      <c r="J668" s="117"/>
      <c r="K668" s="117"/>
      <c r="L668" s="117"/>
      <c r="M668" s="117"/>
      <c r="N668" s="117"/>
      <c r="O668" s="117"/>
      <c r="P668" s="117"/>
      <c r="Q668" s="117"/>
      <c r="R668" s="117"/>
      <c r="S668" s="117"/>
      <c r="T668" s="117"/>
      <c r="U668" s="117"/>
      <c r="V668" s="117"/>
      <c r="W668" s="117"/>
      <c r="X668" s="117"/>
      <c r="Y668" s="117"/>
      <c r="Z668" s="117"/>
      <c r="AA668" s="117"/>
      <c r="AB668" s="117"/>
      <c r="AC668" s="117"/>
      <c r="AD668" s="117"/>
      <c r="AE668" s="117"/>
      <c r="AF668" s="117"/>
      <c r="AL668" s="117"/>
      <c r="AM668" s="117"/>
      <c r="AS668" s="117"/>
      <c r="AT668" s="117"/>
    </row>
    <row r="669" spans="5:46" x14ac:dyDescent="0.2">
      <c r="E669" s="117"/>
      <c r="F669" s="117"/>
      <c r="G669" s="117"/>
      <c r="H669" s="117"/>
      <c r="I669" s="117"/>
      <c r="J669" s="117"/>
      <c r="K669" s="117"/>
      <c r="L669" s="117"/>
      <c r="M669" s="117"/>
      <c r="N669" s="117"/>
      <c r="O669" s="117"/>
      <c r="P669" s="117"/>
      <c r="Q669" s="117"/>
      <c r="R669" s="117"/>
      <c r="S669" s="117"/>
      <c r="T669" s="117"/>
      <c r="U669" s="117"/>
      <c r="V669" s="117"/>
      <c r="W669" s="117"/>
      <c r="X669" s="117"/>
      <c r="Y669" s="117"/>
      <c r="Z669" s="117"/>
      <c r="AA669" s="117"/>
      <c r="AB669" s="117"/>
      <c r="AC669" s="117"/>
      <c r="AD669" s="117"/>
      <c r="AE669" s="117"/>
      <c r="AF669" s="117"/>
      <c r="AL669" s="117"/>
      <c r="AM669" s="117"/>
      <c r="AS669" s="117"/>
      <c r="AT669" s="117"/>
    </row>
    <row r="670" spans="5:46" x14ac:dyDescent="0.2">
      <c r="E670" s="117"/>
      <c r="F670" s="117"/>
      <c r="G670" s="117"/>
      <c r="H670" s="117"/>
      <c r="I670" s="117"/>
      <c r="J670" s="117"/>
      <c r="K670" s="117"/>
      <c r="L670" s="117"/>
      <c r="M670" s="117"/>
      <c r="N670" s="117"/>
      <c r="O670" s="117"/>
      <c r="P670" s="117"/>
      <c r="Q670" s="117"/>
      <c r="R670" s="117"/>
      <c r="S670" s="117"/>
      <c r="T670" s="117"/>
      <c r="U670" s="117"/>
      <c r="V670" s="117"/>
      <c r="W670" s="117"/>
      <c r="X670" s="117"/>
      <c r="Y670" s="117"/>
      <c r="Z670" s="117"/>
      <c r="AA670" s="117"/>
      <c r="AB670" s="117"/>
      <c r="AC670" s="117"/>
      <c r="AD670" s="117"/>
      <c r="AE670" s="117"/>
      <c r="AF670" s="117"/>
      <c r="AL670" s="117"/>
      <c r="AM670" s="117"/>
      <c r="AS670" s="117"/>
      <c r="AT670" s="117"/>
    </row>
    <row r="671" spans="5:46" x14ac:dyDescent="0.2">
      <c r="E671" s="117"/>
      <c r="F671" s="117"/>
      <c r="G671" s="117"/>
      <c r="H671" s="117"/>
      <c r="I671" s="117"/>
      <c r="J671" s="117"/>
      <c r="K671" s="117"/>
      <c r="L671" s="117"/>
      <c r="M671" s="117"/>
      <c r="N671" s="117"/>
      <c r="O671" s="117"/>
      <c r="P671" s="117"/>
      <c r="Q671" s="117"/>
      <c r="R671" s="117"/>
      <c r="S671" s="117"/>
      <c r="T671" s="117"/>
      <c r="U671" s="117"/>
      <c r="V671" s="117"/>
      <c r="W671" s="117"/>
      <c r="X671" s="117"/>
      <c r="Y671" s="117"/>
      <c r="Z671" s="117"/>
      <c r="AA671" s="117"/>
      <c r="AB671" s="117"/>
      <c r="AC671" s="117"/>
      <c r="AD671" s="117"/>
      <c r="AE671" s="117"/>
      <c r="AF671" s="117"/>
      <c r="AL671" s="117"/>
      <c r="AM671" s="117"/>
      <c r="AS671" s="117"/>
      <c r="AT671" s="117"/>
    </row>
    <row r="672" spans="5:46" x14ac:dyDescent="0.2">
      <c r="E672" s="117"/>
      <c r="F672" s="117"/>
      <c r="G672" s="117"/>
      <c r="H672" s="117"/>
      <c r="I672" s="117"/>
      <c r="J672" s="117"/>
      <c r="K672" s="117"/>
      <c r="L672" s="117"/>
      <c r="M672" s="117"/>
      <c r="N672" s="117"/>
      <c r="O672" s="117"/>
      <c r="P672" s="117"/>
      <c r="Q672" s="117"/>
      <c r="R672" s="117"/>
      <c r="S672" s="117"/>
      <c r="T672" s="117"/>
      <c r="U672" s="117"/>
      <c r="V672" s="117"/>
      <c r="W672" s="117"/>
      <c r="X672" s="117"/>
      <c r="Y672" s="117"/>
      <c r="Z672" s="117"/>
      <c r="AA672" s="117"/>
      <c r="AB672" s="117"/>
      <c r="AC672" s="117"/>
      <c r="AD672" s="117"/>
      <c r="AE672" s="117"/>
      <c r="AF672" s="117"/>
      <c r="AL672" s="117"/>
      <c r="AM672" s="117"/>
      <c r="AS672" s="117"/>
      <c r="AT672" s="117"/>
    </row>
    <row r="673" spans="5:46" x14ac:dyDescent="0.2">
      <c r="E673" s="117"/>
      <c r="F673" s="117"/>
      <c r="G673" s="117"/>
      <c r="H673" s="117"/>
      <c r="I673" s="117"/>
      <c r="J673" s="117"/>
      <c r="K673" s="117"/>
      <c r="L673" s="117"/>
      <c r="M673" s="117"/>
      <c r="N673" s="117"/>
      <c r="O673" s="117"/>
      <c r="P673" s="117"/>
      <c r="Q673" s="117"/>
      <c r="R673" s="117"/>
      <c r="S673" s="117"/>
      <c r="T673" s="117"/>
      <c r="U673" s="117"/>
      <c r="V673" s="117"/>
      <c r="W673" s="117"/>
      <c r="X673" s="117"/>
      <c r="Y673" s="117"/>
      <c r="Z673" s="117"/>
      <c r="AA673" s="117"/>
      <c r="AB673" s="117"/>
      <c r="AC673" s="117"/>
      <c r="AD673" s="117"/>
      <c r="AE673" s="117"/>
      <c r="AF673" s="117"/>
      <c r="AL673" s="117"/>
      <c r="AM673" s="117"/>
      <c r="AS673" s="117"/>
      <c r="AT673" s="117"/>
    </row>
    <row r="674" spans="5:46" x14ac:dyDescent="0.2">
      <c r="E674" s="117"/>
      <c r="F674" s="117"/>
      <c r="G674" s="117"/>
      <c r="H674" s="117"/>
      <c r="I674" s="117"/>
      <c r="J674" s="117"/>
      <c r="K674" s="117"/>
      <c r="L674" s="117"/>
      <c r="M674" s="117"/>
      <c r="N674" s="117"/>
      <c r="O674" s="117"/>
      <c r="P674" s="117"/>
      <c r="Q674" s="117"/>
      <c r="R674" s="117"/>
      <c r="S674" s="117"/>
      <c r="T674" s="117"/>
      <c r="U674" s="117"/>
      <c r="V674" s="117"/>
      <c r="W674" s="117"/>
      <c r="X674" s="117"/>
      <c r="Y674" s="117"/>
      <c r="Z674" s="117"/>
      <c r="AA674" s="117"/>
      <c r="AB674" s="117"/>
      <c r="AC674" s="117"/>
      <c r="AD674" s="117"/>
      <c r="AE674" s="117"/>
      <c r="AF674" s="117"/>
      <c r="AL674" s="117"/>
      <c r="AM674" s="117"/>
      <c r="AS674" s="117"/>
      <c r="AT674" s="117"/>
    </row>
    <row r="675" spans="5:46" x14ac:dyDescent="0.2">
      <c r="E675" s="117"/>
      <c r="F675" s="117"/>
      <c r="G675" s="117"/>
      <c r="H675" s="117"/>
      <c r="I675" s="117"/>
      <c r="J675" s="117"/>
      <c r="K675" s="117"/>
      <c r="L675" s="117"/>
      <c r="M675" s="117"/>
      <c r="N675" s="117"/>
      <c r="O675" s="117"/>
      <c r="P675" s="117"/>
      <c r="Q675" s="117"/>
      <c r="R675" s="117"/>
      <c r="S675" s="117"/>
      <c r="T675" s="117"/>
      <c r="U675" s="117"/>
      <c r="V675" s="117"/>
      <c r="W675" s="117"/>
      <c r="X675" s="117"/>
      <c r="Y675" s="117"/>
      <c r="Z675" s="117"/>
      <c r="AA675" s="117"/>
      <c r="AB675" s="117"/>
      <c r="AC675" s="117"/>
      <c r="AD675" s="117"/>
      <c r="AE675" s="117"/>
      <c r="AF675" s="117"/>
      <c r="AL675" s="117"/>
      <c r="AM675" s="117"/>
      <c r="AS675" s="117"/>
      <c r="AT675" s="117"/>
    </row>
    <row r="676" spans="5:46" x14ac:dyDescent="0.2">
      <c r="E676" s="117"/>
      <c r="F676" s="117"/>
      <c r="G676" s="117"/>
      <c r="H676" s="117"/>
      <c r="I676" s="117"/>
      <c r="J676" s="117"/>
      <c r="K676" s="117"/>
      <c r="L676" s="117"/>
      <c r="M676" s="117"/>
      <c r="N676" s="117"/>
      <c r="O676" s="117"/>
      <c r="P676" s="117"/>
      <c r="Q676" s="117"/>
      <c r="R676" s="117"/>
      <c r="S676" s="117"/>
      <c r="T676" s="117"/>
      <c r="U676" s="117"/>
      <c r="V676" s="117"/>
      <c r="W676" s="117"/>
      <c r="X676" s="117"/>
      <c r="Y676" s="117"/>
      <c r="Z676" s="117"/>
      <c r="AA676" s="117"/>
      <c r="AB676" s="117"/>
      <c r="AC676" s="117"/>
      <c r="AD676" s="117"/>
      <c r="AE676" s="117"/>
      <c r="AF676" s="117"/>
      <c r="AL676" s="117"/>
      <c r="AM676" s="117"/>
      <c r="AS676" s="117"/>
      <c r="AT676" s="117"/>
    </row>
    <row r="677" spans="5:46" x14ac:dyDescent="0.2">
      <c r="E677" s="117"/>
      <c r="F677" s="117"/>
      <c r="G677" s="117"/>
      <c r="H677" s="117"/>
      <c r="I677" s="117"/>
      <c r="J677" s="117"/>
      <c r="K677" s="117"/>
      <c r="L677" s="117"/>
      <c r="M677" s="117"/>
      <c r="N677" s="117"/>
      <c r="O677" s="117"/>
      <c r="P677" s="117"/>
      <c r="Q677" s="117"/>
      <c r="R677" s="117"/>
      <c r="S677" s="117"/>
      <c r="T677" s="117"/>
      <c r="U677" s="117"/>
      <c r="V677" s="117"/>
      <c r="W677" s="117"/>
      <c r="X677" s="117"/>
      <c r="Y677" s="117"/>
      <c r="Z677" s="117"/>
      <c r="AA677" s="117"/>
      <c r="AB677" s="117"/>
      <c r="AC677" s="117"/>
      <c r="AD677" s="117"/>
      <c r="AE677" s="117"/>
      <c r="AF677" s="117"/>
      <c r="AL677" s="117"/>
      <c r="AM677" s="117"/>
      <c r="AS677" s="117"/>
      <c r="AT677" s="117"/>
    </row>
    <row r="678" spans="5:46" x14ac:dyDescent="0.2">
      <c r="E678" s="117"/>
      <c r="F678" s="117"/>
      <c r="G678" s="117"/>
      <c r="H678" s="117"/>
      <c r="I678" s="117"/>
      <c r="J678" s="117"/>
      <c r="K678" s="117"/>
      <c r="L678" s="117"/>
      <c r="M678" s="117"/>
      <c r="N678" s="117"/>
      <c r="O678" s="117"/>
      <c r="P678" s="117"/>
      <c r="Q678" s="117"/>
      <c r="R678" s="117"/>
      <c r="S678" s="117"/>
      <c r="T678" s="117"/>
      <c r="U678" s="117"/>
      <c r="V678" s="117"/>
      <c r="W678" s="117"/>
      <c r="X678" s="117"/>
      <c r="Y678" s="117"/>
      <c r="Z678" s="117"/>
      <c r="AA678" s="117"/>
      <c r="AB678" s="117"/>
      <c r="AC678" s="117"/>
      <c r="AD678" s="117"/>
      <c r="AE678" s="117"/>
      <c r="AF678" s="117"/>
      <c r="AL678" s="117"/>
      <c r="AM678" s="117"/>
      <c r="AS678" s="117"/>
      <c r="AT678" s="117"/>
    </row>
    <row r="679" spans="5:46" x14ac:dyDescent="0.2">
      <c r="E679" s="117"/>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L679" s="117"/>
      <c r="AM679" s="117"/>
      <c r="AS679" s="117"/>
      <c r="AT679" s="117"/>
    </row>
    <row r="680" spans="5:46" x14ac:dyDescent="0.2">
      <c r="E680" s="117"/>
      <c r="F680" s="117"/>
      <c r="G680" s="117"/>
      <c r="H680" s="117"/>
      <c r="I680" s="117"/>
      <c r="J680" s="117"/>
      <c r="K680" s="117"/>
      <c r="L680" s="117"/>
      <c r="M680" s="117"/>
      <c r="N680" s="117"/>
      <c r="O680" s="117"/>
      <c r="P680" s="117"/>
      <c r="Q680" s="117"/>
      <c r="R680" s="117"/>
      <c r="S680" s="117"/>
      <c r="T680" s="117"/>
      <c r="U680" s="117"/>
      <c r="V680" s="117"/>
      <c r="W680" s="117"/>
      <c r="X680" s="117"/>
      <c r="Y680" s="117"/>
      <c r="Z680" s="117"/>
      <c r="AA680" s="117"/>
      <c r="AB680" s="117"/>
      <c r="AC680" s="117"/>
      <c r="AD680" s="117"/>
      <c r="AE680" s="117"/>
      <c r="AF680" s="117"/>
      <c r="AL680" s="117"/>
      <c r="AM680" s="117"/>
      <c r="AS680" s="117"/>
      <c r="AT680" s="117"/>
    </row>
    <row r="681" spans="5:46" x14ac:dyDescent="0.2">
      <c r="E681" s="117"/>
      <c r="F681" s="117"/>
      <c r="G681" s="117"/>
      <c r="H681" s="117"/>
      <c r="I681" s="117"/>
      <c r="J681" s="117"/>
      <c r="K681" s="117"/>
      <c r="L681" s="117"/>
      <c r="M681" s="117"/>
      <c r="N681" s="117"/>
      <c r="O681" s="117"/>
      <c r="P681" s="117"/>
      <c r="Q681" s="117"/>
      <c r="R681" s="117"/>
      <c r="S681" s="117"/>
      <c r="T681" s="117"/>
      <c r="U681" s="117"/>
      <c r="V681" s="117"/>
      <c r="W681" s="117"/>
      <c r="X681" s="117"/>
      <c r="Y681" s="117"/>
      <c r="Z681" s="117"/>
      <c r="AA681" s="117"/>
      <c r="AB681" s="117"/>
      <c r="AC681" s="117"/>
      <c r="AD681" s="117"/>
      <c r="AE681" s="117"/>
      <c r="AF681" s="117"/>
      <c r="AL681" s="117"/>
      <c r="AM681" s="117"/>
      <c r="AS681" s="117"/>
      <c r="AT681" s="117"/>
    </row>
    <row r="682" spans="5:46" x14ac:dyDescent="0.2">
      <c r="E682" s="117"/>
      <c r="F682" s="117"/>
      <c r="G682" s="117"/>
      <c r="H682" s="117"/>
      <c r="I682" s="117"/>
      <c r="J682" s="117"/>
      <c r="K682" s="117"/>
      <c r="L682" s="117"/>
      <c r="M682" s="117"/>
      <c r="N682" s="117"/>
      <c r="O682" s="117"/>
      <c r="P682" s="117"/>
      <c r="Q682" s="117"/>
      <c r="R682" s="117"/>
      <c r="S682" s="117"/>
      <c r="T682" s="117"/>
      <c r="U682" s="117"/>
      <c r="V682" s="117"/>
      <c r="W682" s="117"/>
      <c r="X682" s="117"/>
      <c r="Y682" s="117"/>
      <c r="Z682" s="117"/>
      <c r="AA682" s="117"/>
      <c r="AB682" s="117"/>
      <c r="AC682" s="117"/>
      <c r="AD682" s="117"/>
      <c r="AE682" s="117"/>
      <c r="AF682" s="117"/>
      <c r="AL682" s="117"/>
      <c r="AM682" s="117"/>
      <c r="AS682" s="117"/>
      <c r="AT682" s="117"/>
    </row>
    <row r="683" spans="5:46" x14ac:dyDescent="0.2">
      <c r="E683" s="117"/>
      <c r="F683" s="117"/>
      <c r="G683" s="117"/>
      <c r="H683" s="117"/>
      <c r="I683" s="117"/>
      <c r="J683" s="117"/>
      <c r="K683" s="117"/>
      <c r="L683" s="117"/>
      <c r="M683" s="117"/>
      <c r="N683" s="117"/>
      <c r="O683" s="117"/>
      <c r="P683" s="117"/>
      <c r="Q683" s="117"/>
      <c r="R683" s="117"/>
      <c r="S683" s="117"/>
      <c r="T683" s="117"/>
      <c r="U683" s="117"/>
      <c r="V683" s="117"/>
      <c r="W683" s="117"/>
      <c r="X683" s="117"/>
      <c r="Y683" s="117"/>
      <c r="Z683" s="117"/>
      <c r="AA683" s="117"/>
      <c r="AB683" s="117"/>
      <c r="AC683" s="117"/>
      <c r="AD683" s="117"/>
      <c r="AE683" s="117"/>
      <c r="AF683" s="117"/>
      <c r="AL683" s="117"/>
      <c r="AM683" s="117"/>
      <c r="AS683" s="117"/>
      <c r="AT683" s="117"/>
    </row>
    <row r="684" spans="5:46" x14ac:dyDescent="0.2">
      <c r="E684" s="117"/>
      <c r="F684" s="117"/>
      <c r="G684" s="117"/>
      <c r="H684" s="117"/>
      <c r="I684" s="117"/>
      <c r="J684" s="117"/>
      <c r="K684" s="117"/>
      <c r="L684" s="117"/>
      <c r="M684" s="117"/>
      <c r="N684" s="117"/>
      <c r="O684" s="117"/>
      <c r="P684" s="117"/>
      <c r="Q684" s="117"/>
      <c r="R684" s="117"/>
      <c r="S684" s="117"/>
      <c r="T684" s="117"/>
      <c r="U684" s="117"/>
      <c r="V684" s="117"/>
      <c r="W684" s="117"/>
      <c r="X684" s="117"/>
      <c r="Y684" s="117"/>
      <c r="Z684" s="117"/>
      <c r="AA684" s="117"/>
      <c r="AB684" s="117"/>
      <c r="AC684" s="117"/>
      <c r="AD684" s="117"/>
      <c r="AE684" s="117"/>
      <c r="AF684" s="117"/>
      <c r="AL684" s="117"/>
      <c r="AM684" s="117"/>
      <c r="AS684" s="117"/>
      <c r="AT684" s="117"/>
    </row>
    <row r="685" spans="5:46" x14ac:dyDescent="0.2">
      <c r="E685" s="117"/>
      <c r="F685" s="117"/>
      <c r="G685" s="117"/>
      <c r="H685" s="117"/>
      <c r="I685" s="117"/>
      <c r="J685" s="117"/>
      <c r="K685" s="117"/>
      <c r="L685" s="117"/>
      <c r="M685" s="117"/>
      <c r="N685" s="117"/>
      <c r="O685" s="117"/>
      <c r="P685" s="117"/>
      <c r="Q685" s="117"/>
      <c r="R685" s="117"/>
      <c r="S685" s="117"/>
      <c r="T685" s="117"/>
      <c r="U685" s="117"/>
      <c r="V685" s="117"/>
      <c r="W685" s="117"/>
      <c r="X685" s="117"/>
      <c r="Y685" s="117"/>
      <c r="Z685" s="117"/>
      <c r="AA685" s="117"/>
      <c r="AB685" s="117"/>
      <c r="AC685" s="117"/>
      <c r="AD685" s="117"/>
      <c r="AE685" s="117"/>
      <c r="AF685" s="117"/>
      <c r="AL685" s="117"/>
      <c r="AM685" s="117"/>
      <c r="AS685" s="117"/>
      <c r="AT685" s="117"/>
    </row>
    <row r="686" spans="5:46" x14ac:dyDescent="0.2">
      <c r="E686" s="117"/>
      <c r="F686" s="117"/>
      <c r="G686" s="117"/>
      <c r="H686" s="117"/>
      <c r="I686" s="117"/>
      <c r="J686" s="117"/>
      <c r="K686" s="117"/>
      <c r="L686" s="117"/>
      <c r="M686" s="117"/>
      <c r="N686" s="117"/>
      <c r="O686" s="117"/>
      <c r="P686" s="117"/>
      <c r="Q686" s="117"/>
      <c r="R686" s="117"/>
      <c r="S686" s="117"/>
      <c r="T686" s="117"/>
      <c r="U686" s="117"/>
      <c r="V686" s="117"/>
      <c r="W686" s="117"/>
      <c r="X686" s="117"/>
      <c r="Y686" s="117"/>
      <c r="Z686" s="117"/>
      <c r="AA686" s="117"/>
      <c r="AB686" s="117"/>
      <c r="AC686" s="117"/>
      <c r="AD686" s="117"/>
      <c r="AE686" s="117"/>
      <c r="AF686" s="117"/>
      <c r="AL686" s="117"/>
      <c r="AM686" s="117"/>
      <c r="AS686" s="117"/>
      <c r="AT686" s="117"/>
    </row>
    <row r="687" spans="5:46" x14ac:dyDescent="0.2">
      <c r="E687" s="117"/>
      <c r="F687" s="117"/>
      <c r="G687" s="117"/>
      <c r="H687" s="117"/>
      <c r="I687" s="117"/>
      <c r="J687" s="117"/>
      <c r="K687" s="117"/>
      <c r="L687" s="117"/>
      <c r="M687" s="117"/>
      <c r="N687" s="117"/>
      <c r="O687" s="117"/>
      <c r="P687" s="117"/>
      <c r="Q687" s="117"/>
      <c r="R687" s="117"/>
      <c r="S687" s="117"/>
      <c r="T687" s="117"/>
      <c r="U687" s="117"/>
      <c r="V687" s="117"/>
      <c r="W687" s="117"/>
      <c r="X687" s="117"/>
      <c r="Y687" s="117"/>
      <c r="Z687" s="117"/>
      <c r="AA687" s="117"/>
      <c r="AB687" s="117"/>
      <c r="AC687" s="117"/>
      <c r="AD687" s="117"/>
      <c r="AE687" s="117"/>
      <c r="AF687" s="117"/>
      <c r="AL687" s="117"/>
      <c r="AM687" s="117"/>
      <c r="AS687" s="117"/>
      <c r="AT687" s="117"/>
    </row>
    <row r="688" spans="5:46" x14ac:dyDescent="0.2">
      <c r="E688" s="117"/>
      <c r="F688" s="117"/>
      <c r="G688" s="117"/>
      <c r="H688" s="117"/>
      <c r="I688" s="117"/>
      <c r="J688" s="117"/>
      <c r="K688" s="117"/>
      <c r="L688" s="117"/>
      <c r="M688" s="117"/>
      <c r="N688" s="117"/>
      <c r="O688" s="117"/>
      <c r="P688" s="117"/>
      <c r="Q688" s="117"/>
      <c r="R688" s="117"/>
      <c r="S688" s="117"/>
      <c r="T688" s="117"/>
      <c r="U688" s="117"/>
      <c r="V688" s="117"/>
      <c r="W688" s="117"/>
      <c r="X688" s="117"/>
      <c r="Y688" s="117"/>
      <c r="Z688" s="117"/>
      <c r="AA688" s="117"/>
      <c r="AB688" s="117"/>
      <c r="AC688" s="117"/>
      <c r="AD688" s="117"/>
      <c r="AE688" s="117"/>
      <c r="AF688" s="117"/>
      <c r="AL688" s="117"/>
      <c r="AM688" s="117"/>
      <c r="AS688" s="117"/>
      <c r="AT688" s="117"/>
    </row>
    <row r="689" spans="5:46" x14ac:dyDescent="0.2">
      <c r="E689" s="117"/>
      <c r="F689" s="117"/>
      <c r="G689" s="117"/>
      <c r="H689" s="117"/>
      <c r="I689" s="117"/>
      <c r="J689" s="117"/>
      <c r="K689" s="117"/>
      <c r="L689" s="117"/>
      <c r="M689" s="117"/>
      <c r="N689" s="117"/>
      <c r="O689" s="117"/>
      <c r="P689" s="117"/>
      <c r="Q689" s="117"/>
      <c r="R689" s="117"/>
      <c r="S689" s="117"/>
      <c r="T689" s="117"/>
      <c r="U689" s="117"/>
      <c r="V689" s="117"/>
      <c r="W689" s="117"/>
      <c r="X689" s="117"/>
      <c r="Y689" s="117"/>
      <c r="Z689" s="117"/>
      <c r="AA689" s="117"/>
      <c r="AB689" s="117"/>
      <c r="AC689" s="117"/>
      <c r="AD689" s="117"/>
      <c r="AE689" s="117"/>
      <c r="AF689" s="117"/>
      <c r="AL689" s="117"/>
      <c r="AM689" s="117"/>
      <c r="AS689" s="117"/>
      <c r="AT689" s="117"/>
    </row>
    <row r="690" spans="5:46" x14ac:dyDescent="0.2">
      <c r="E690" s="117"/>
      <c r="F690" s="117"/>
      <c r="G690" s="117"/>
      <c r="H690" s="117"/>
      <c r="I690" s="117"/>
      <c r="J690" s="117"/>
      <c r="K690" s="117"/>
      <c r="L690" s="117"/>
      <c r="M690" s="117"/>
      <c r="N690" s="117"/>
      <c r="O690" s="117"/>
      <c r="P690" s="117"/>
      <c r="Q690" s="117"/>
      <c r="R690" s="117"/>
      <c r="S690" s="117"/>
      <c r="T690" s="117"/>
      <c r="U690" s="117"/>
      <c r="V690" s="117"/>
      <c r="W690" s="117"/>
      <c r="X690" s="117"/>
      <c r="Y690" s="117"/>
      <c r="Z690" s="117"/>
      <c r="AA690" s="117"/>
      <c r="AB690" s="117"/>
      <c r="AC690" s="117"/>
      <c r="AD690" s="117"/>
      <c r="AE690" s="117"/>
      <c r="AF690" s="117"/>
      <c r="AL690" s="117"/>
      <c r="AM690" s="117"/>
      <c r="AS690" s="117"/>
      <c r="AT690" s="117"/>
    </row>
    <row r="691" spans="5:46" x14ac:dyDescent="0.2">
      <c r="E691" s="117"/>
      <c r="F691" s="117"/>
      <c r="G691" s="117"/>
      <c r="H691" s="117"/>
      <c r="I691" s="117"/>
      <c r="J691" s="117"/>
      <c r="K691" s="117"/>
      <c r="L691" s="117"/>
      <c r="M691" s="117"/>
      <c r="N691" s="117"/>
      <c r="O691" s="117"/>
      <c r="P691" s="117"/>
      <c r="Q691" s="117"/>
      <c r="R691" s="117"/>
      <c r="S691" s="117"/>
      <c r="T691" s="117"/>
      <c r="U691" s="117"/>
      <c r="V691" s="117"/>
      <c r="W691" s="117"/>
      <c r="X691" s="117"/>
      <c r="Y691" s="117"/>
      <c r="Z691" s="117"/>
      <c r="AA691" s="117"/>
      <c r="AB691" s="117"/>
      <c r="AC691" s="117"/>
      <c r="AD691" s="117"/>
      <c r="AE691" s="117"/>
      <c r="AF691" s="117"/>
      <c r="AL691" s="117"/>
      <c r="AM691" s="117"/>
      <c r="AS691" s="117"/>
      <c r="AT691" s="117"/>
    </row>
    <row r="692" spans="5:46" x14ac:dyDescent="0.2">
      <c r="E692" s="117"/>
      <c r="F692" s="117"/>
      <c r="G692" s="117"/>
      <c r="H692" s="117"/>
      <c r="I692" s="117"/>
      <c r="J692" s="117"/>
      <c r="K692" s="117"/>
      <c r="L692" s="117"/>
      <c r="M692" s="117"/>
      <c r="N692" s="117"/>
      <c r="O692" s="117"/>
      <c r="P692" s="117"/>
      <c r="Q692" s="117"/>
      <c r="R692" s="117"/>
      <c r="S692" s="117"/>
      <c r="T692" s="117"/>
      <c r="U692" s="117"/>
      <c r="V692" s="117"/>
      <c r="W692" s="117"/>
      <c r="X692" s="117"/>
      <c r="Y692" s="117"/>
      <c r="Z692" s="117"/>
      <c r="AA692" s="117"/>
      <c r="AB692" s="117"/>
      <c r="AC692" s="117"/>
      <c r="AD692" s="117"/>
      <c r="AE692" s="117"/>
      <c r="AF692" s="117"/>
      <c r="AL692" s="117"/>
      <c r="AM692" s="117"/>
      <c r="AS692" s="117"/>
      <c r="AT692" s="117"/>
    </row>
    <row r="693" spans="5:46" x14ac:dyDescent="0.2">
      <c r="E693" s="117"/>
      <c r="F693" s="117"/>
      <c r="G693" s="117"/>
      <c r="H693" s="117"/>
      <c r="I693" s="117"/>
      <c r="J693" s="117"/>
      <c r="K693" s="117"/>
      <c r="L693" s="117"/>
      <c r="M693" s="117"/>
      <c r="N693" s="117"/>
      <c r="O693" s="117"/>
      <c r="P693" s="117"/>
      <c r="Q693" s="117"/>
      <c r="R693" s="117"/>
      <c r="S693" s="117"/>
      <c r="T693" s="117"/>
      <c r="U693" s="117"/>
      <c r="V693" s="117"/>
      <c r="W693" s="117"/>
      <c r="X693" s="117"/>
      <c r="Y693" s="117"/>
      <c r="Z693" s="117"/>
      <c r="AA693" s="117"/>
      <c r="AB693" s="117"/>
      <c r="AC693" s="117"/>
      <c r="AD693" s="117"/>
      <c r="AE693" s="117"/>
      <c r="AF693" s="117"/>
      <c r="AL693" s="117"/>
      <c r="AM693" s="117"/>
      <c r="AS693" s="117"/>
      <c r="AT693" s="117"/>
    </row>
    <row r="694" spans="5:46" x14ac:dyDescent="0.2">
      <c r="E694" s="117"/>
      <c r="F694" s="117"/>
      <c r="G694" s="117"/>
      <c r="H694" s="117"/>
      <c r="I694" s="117"/>
      <c r="J694" s="117"/>
      <c r="K694" s="117"/>
      <c r="L694" s="117"/>
      <c r="M694" s="117"/>
      <c r="N694" s="117"/>
      <c r="O694" s="117"/>
      <c r="P694" s="117"/>
      <c r="Q694" s="117"/>
      <c r="R694" s="117"/>
      <c r="S694" s="117"/>
      <c r="T694" s="117"/>
      <c r="U694" s="117"/>
      <c r="V694" s="117"/>
      <c r="W694" s="117"/>
      <c r="X694" s="117"/>
      <c r="Y694" s="117"/>
      <c r="Z694" s="117"/>
      <c r="AA694" s="117"/>
      <c r="AB694" s="117"/>
      <c r="AC694" s="117"/>
      <c r="AD694" s="117"/>
      <c r="AE694" s="117"/>
      <c r="AF694" s="117"/>
      <c r="AL694" s="117"/>
      <c r="AM694" s="117"/>
      <c r="AS694" s="117"/>
      <c r="AT694" s="117"/>
    </row>
    <row r="695" spans="5:46" x14ac:dyDescent="0.2">
      <c r="E695" s="117"/>
      <c r="F695" s="117"/>
      <c r="G695" s="117"/>
      <c r="H695" s="117"/>
      <c r="I695" s="117"/>
      <c r="J695" s="117"/>
      <c r="K695" s="117"/>
      <c r="L695" s="117"/>
      <c r="M695" s="117"/>
      <c r="N695" s="117"/>
      <c r="O695" s="117"/>
      <c r="P695" s="117"/>
      <c r="Q695" s="117"/>
      <c r="R695" s="117"/>
      <c r="S695" s="117"/>
      <c r="T695" s="117"/>
      <c r="U695" s="117"/>
      <c r="V695" s="117"/>
      <c r="W695" s="117"/>
      <c r="X695" s="117"/>
      <c r="Y695" s="117"/>
      <c r="Z695" s="117"/>
      <c r="AA695" s="117"/>
      <c r="AB695" s="117"/>
      <c r="AC695" s="117"/>
      <c r="AD695" s="117"/>
      <c r="AE695" s="117"/>
      <c r="AF695" s="117"/>
      <c r="AL695" s="117"/>
      <c r="AM695" s="117"/>
      <c r="AS695" s="117"/>
      <c r="AT695" s="117"/>
    </row>
    <row r="696" spans="5:46" x14ac:dyDescent="0.2">
      <c r="E696" s="117"/>
      <c r="F696" s="117"/>
      <c r="G696" s="117"/>
      <c r="H696" s="117"/>
      <c r="I696" s="117"/>
      <c r="J696" s="117"/>
      <c r="K696" s="117"/>
      <c r="L696" s="117"/>
      <c r="M696" s="117"/>
      <c r="N696" s="117"/>
      <c r="O696" s="117"/>
      <c r="P696" s="117"/>
      <c r="Q696" s="117"/>
      <c r="R696" s="117"/>
      <c r="S696" s="117"/>
      <c r="T696" s="117"/>
      <c r="U696" s="117"/>
      <c r="V696" s="117"/>
      <c r="W696" s="117"/>
      <c r="X696" s="117"/>
      <c r="Y696" s="117"/>
      <c r="Z696" s="117"/>
      <c r="AA696" s="117"/>
      <c r="AB696" s="117"/>
      <c r="AC696" s="117"/>
      <c r="AD696" s="117"/>
      <c r="AE696" s="117"/>
      <c r="AF696" s="117"/>
      <c r="AL696" s="117"/>
      <c r="AM696" s="117"/>
      <c r="AS696" s="117"/>
      <c r="AT696" s="117"/>
    </row>
    <row r="697" spans="5:46" x14ac:dyDescent="0.2">
      <c r="E697" s="117"/>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L697" s="117"/>
      <c r="AM697" s="117"/>
      <c r="AS697" s="117"/>
      <c r="AT697" s="117"/>
    </row>
    <row r="698" spans="5:46" x14ac:dyDescent="0.2">
      <c r="E698" s="117"/>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L698" s="117"/>
      <c r="AM698" s="117"/>
      <c r="AS698" s="117"/>
      <c r="AT698" s="117"/>
    </row>
    <row r="699" spans="5:46" x14ac:dyDescent="0.2">
      <c r="E699" s="117"/>
      <c r="F699" s="117"/>
      <c r="G699" s="117"/>
      <c r="H699" s="117"/>
      <c r="I699" s="117"/>
      <c r="J699" s="117"/>
      <c r="K699" s="117"/>
      <c r="L699" s="117"/>
      <c r="M699" s="117"/>
      <c r="N699" s="117"/>
      <c r="O699" s="117"/>
      <c r="P699" s="117"/>
      <c r="Q699" s="117"/>
      <c r="R699" s="117"/>
      <c r="S699" s="117"/>
      <c r="T699" s="117"/>
      <c r="U699" s="117"/>
      <c r="V699" s="117"/>
      <c r="W699" s="117"/>
      <c r="X699" s="117"/>
      <c r="Y699" s="117"/>
      <c r="Z699" s="117"/>
      <c r="AA699" s="117"/>
      <c r="AB699" s="117"/>
      <c r="AC699" s="117"/>
      <c r="AD699" s="117"/>
      <c r="AE699" s="117"/>
      <c r="AF699" s="117"/>
      <c r="AL699" s="117"/>
      <c r="AM699" s="117"/>
      <c r="AS699" s="117"/>
      <c r="AT699" s="117"/>
    </row>
    <row r="700" spans="5:46" x14ac:dyDescent="0.2">
      <c r="E700" s="117"/>
      <c r="F700" s="117"/>
      <c r="G700" s="117"/>
      <c r="H700" s="117"/>
      <c r="I700" s="117"/>
      <c r="J700" s="117"/>
      <c r="K700" s="117"/>
      <c r="L700" s="117"/>
      <c r="M700" s="117"/>
      <c r="N700" s="117"/>
      <c r="O700" s="117"/>
      <c r="P700" s="117"/>
      <c r="Q700" s="117"/>
      <c r="R700" s="117"/>
      <c r="S700" s="117"/>
      <c r="T700" s="117"/>
      <c r="U700" s="117"/>
      <c r="V700" s="117"/>
      <c r="W700" s="117"/>
      <c r="X700" s="117"/>
      <c r="Y700" s="117"/>
      <c r="Z700" s="117"/>
      <c r="AA700" s="117"/>
      <c r="AB700" s="117"/>
      <c r="AC700" s="117"/>
      <c r="AD700" s="117"/>
      <c r="AE700" s="117"/>
      <c r="AF700" s="117"/>
      <c r="AL700" s="117"/>
      <c r="AM700" s="117"/>
      <c r="AS700" s="117"/>
      <c r="AT700" s="117"/>
    </row>
    <row r="701" spans="5:46" x14ac:dyDescent="0.2">
      <c r="E701" s="117"/>
      <c r="F701" s="117"/>
      <c r="G701" s="117"/>
      <c r="H701" s="117"/>
      <c r="I701" s="117"/>
      <c r="J701" s="117"/>
      <c r="K701" s="117"/>
      <c r="L701" s="117"/>
      <c r="M701" s="117"/>
      <c r="N701" s="117"/>
      <c r="O701" s="117"/>
      <c r="P701" s="117"/>
      <c r="Q701" s="117"/>
      <c r="R701" s="117"/>
      <c r="S701" s="117"/>
      <c r="T701" s="117"/>
      <c r="U701" s="117"/>
      <c r="V701" s="117"/>
      <c r="W701" s="117"/>
      <c r="X701" s="117"/>
      <c r="Y701" s="117"/>
      <c r="Z701" s="117"/>
      <c r="AA701" s="117"/>
      <c r="AB701" s="117"/>
      <c r="AC701" s="117"/>
      <c r="AD701" s="117"/>
      <c r="AE701" s="117"/>
      <c r="AF701" s="117"/>
      <c r="AL701" s="117"/>
      <c r="AM701" s="117"/>
      <c r="AS701" s="117"/>
      <c r="AT701" s="117"/>
    </row>
    <row r="702" spans="5:46" x14ac:dyDescent="0.2">
      <c r="E702" s="117"/>
      <c r="F702" s="117"/>
      <c r="G702" s="117"/>
      <c r="H702" s="117"/>
      <c r="I702" s="117"/>
      <c r="J702" s="117"/>
      <c r="K702" s="117"/>
      <c r="L702" s="117"/>
      <c r="M702" s="117"/>
      <c r="N702" s="117"/>
      <c r="O702" s="117"/>
      <c r="P702" s="117"/>
      <c r="Q702" s="117"/>
      <c r="R702" s="117"/>
      <c r="S702" s="117"/>
      <c r="T702" s="117"/>
      <c r="U702" s="117"/>
      <c r="V702" s="117"/>
      <c r="W702" s="117"/>
      <c r="X702" s="117"/>
      <c r="Y702" s="117"/>
      <c r="Z702" s="117"/>
      <c r="AA702" s="117"/>
      <c r="AB702" s="117"/>
      <c r="AC702" s="117"/>
      <c r="AD702" s="117"/>
      <c r="AE702" s="117"/>
      <c r="AF702" s="117"/>
      <c r="AL702" s="117"/>
      <c r="AM702" s="117"/>
      <c r="AS702" s="117"/>
      <c r="AT702" s="117"/>
    </row>
    <row r="703" spans="5:46" x14ac:dyDescent="0.2">
      <c r="E703" s="117"/>
      <c r="F703" s="117"/>
      <c r="G703" s="117"/>
      <c r="H703" s="117"/>
      <c r="I703" s="117"/>
      <c r="J703" s="117"/>
      <c r="K703" s="117"/>
      <c r="L703" s="117"/>
      <c r="M703" s="117"/>
      <c r="N703" s="117"/>
      <c r="O703" s="117"/>
      <c r="P703" s="117"/>
      <c r="Q703" s="117"/>
      <c r="R703" s="117"/>
      <c r="S703" s="117"/>
      <c r="T703" s="117"/>
      <c r="U703" s="117"/>
      <c r="V703" s="117"/>
      <c r="W703" s="117"/>
      <c r="X703" s="117"/>
      <c r="Y703" s="117"/>
      <c r="Z703" s="117"/>
      <c r="AA703" s="117"/>
      <c r="AB703" s="117"/>
      <c r="AC703" s="117"/>
      <c r="AD703" s="117"/>
      <c r="AE703" s="117"/>
      <c r="AF703" s="117"/>
      <c r="AL703" s="117"/>
      <c r="AM703" s="117"/>
      <c r="AS703" s="117"/>
      <c r="AT703" s="117"/>
    </row>
    <row r="704" spans="5:46" x14ac:dyDescent="0.2">
      <c r="E704" s="117"/>
      <c r="F704" s="117"/>
      <c r="G704" s="117"/>
      <c r="H704" s="117"/>
      <c r="I704" s="117"/>
      <c r="J704" s="117"/>
      <c r="K704" s="117"/>
      <c r="L704" s="117"/>
      <c r="M704" s="117"/>
      <c r="N704" s="117"/>
      <c r="O704" s="117"/>
      <c r="P704" s="117"/>
      <c r="Q704" s="117"/>
      <c r="R704" s="117"/>
      <c r="S704" s="117"/>
      <c r="T704" s="117"/>
      <c r="U704" s="117"/>
      <c r="V704" s="117"/>
      <c r="W704" s="117"/>
      <c r="X704" s="117"/>
      <c r="Y704" s="117"/>
      <c r="Z704" s="117"/>
      <c r="AA704" s="117"/>
      <c r="AB704" s="117"/>
      <c r="AC704" s="117"/>
      <c r="AD704" s="117"/>
      <c r="AE704" s="117"/>
      <c r="AF704" s="117"/>
      <c r="AL704" s="117"/>
      <c r="AM704" s="117"/>
      <c r="AS704" s="117"/>
      <c r="AT704" s="117"/>
    </row>
    <row r="705" spans="5:46" x14ac:dyDescent="0.2">
      <c r="E705" s="117"/>
      <c r="F705" s="117"/>
      <c r="G705" s="117"/>
      <c r="H705" s="117"/>
      <c r="I705" s="117"/>
      <c r="J705" s="117"/>
      <c r="K705" s="117"/>
      <c r="L705" s="117"/>
      <c r="M705" s="117"/>
      <c r="N705" s="117"/>
      <c r="O705" s="117"/>
      <c r="P705" s="117"/>
      <c r="Q705" s="117"/>
      <c r="R705" s="117"/>
      <c r="S705" s="117"/>
      <c r="T705" s="117"/>
      <c r="U705" s="117"/>
      <c r="V705" s="117"/>
      <c r="W705" s="117"/>
      <c r="X705" s="117"/>
      <c r="Y705" s="117"/>
      <c r="Z705" s="117"/>
      <c r="AA705" s="117"/>
      <c r="AB705" s="117"/>
      <c r="AC705" s="117"/>
      <c r="AD705" s="117"/>
      <c r="AE705" s="117"/>
      <c r="AF705" s="117"/>
      <c r="AL705" s="117"/>
      <c r="AM705" s="117"/>
      <c r="AS705" s="117"/>
      <c r="AT705" s="117"/>
    </row>
    <row r="706" spans="5:46" x14ac:dyDescent="0.2">
      <c r="E706" s="117"/>
      <c r="F706" s="117"/>
      <c r="G706" s="117"/>
      <c r="H706" s="117"/>
      <c r="I706" s="117"/>
      <c r="J706" s="117"/>
      <c r="K706" s="117"/>
      <c r="L706" s="117"/>
      <c r="M706" s="117"/>
      <c r="N706" s="117"/>
      <c r="O706" s="117"/>
      <c r="P706" s="117"/>
      <c r="Q706" s="117"/>
      <c r="R706" s="117"/>
      <c r="S706" s="117"/>
      <c r="T706" s="117"/>
      <c r="U706" s="117"/>
      <c r="V706" s="117"/>
      <c r="W706" s="117"/>
      <c r="X706" s="117"/>
      <c r="Y706" s="117"/>
      <c r="Z706" s="117"/>
      <c r="AA706" s="117"/>
      <c r="AB706" s="117"/>
      <c r="AC706" s="117"/>
      <c r="AD706" s="117"/>
      <c r="AE706" s="117"/>
      <c r="AF706" s="117"/>
      <c r="AL706" s="117"/>
      <c r="AM706" s="117"/>
      <c r="AS706" s="117"/>
      <c r="AT706" s="117"/>
    </row>
    <row r="707" spans="5:46" x14ac:dyDescent="0.2">
      <c r="E707" s="117"/>
      <c r="F707" s="117"/>
      <c r="G707" s="117"/>
      <c r="H707" s="117"/>
      <c r="I707" s="117"/>
      <c r="J707" s="117"/>
      <c r="K707" s="117"/>
      <c r="L707" s="117"/>
      <c r="M707" s="117"/>
      <c r="N707" s="117"/>
      <c r="O707" s="117"/>
      <c r="P707" s="117"/>
      <c r="Q707" s="117"/>
      <c r="R707" s="117"/>
      <c r="S707" s="117"/>
      <c r="T707" s="117"/>
      <c r="U707" s="117"/>
      <c r="V707" s="117"/>
      <c r="W707" s="117"/>
      <c r="X707" s="117"/>
      <c r="Y707" s="117"/>
      <c r="Z707" s="117"/>
      <c r="AA707" s="117"/>
      <c r="AB707" s="117"/>
      <c r="AC707" s="117"/>
      <c r="AD707" s="117"/>
      <c r="AE707" s="117"/>
      <c r="AF707" s="117"/>
      <c r="AL707" s="117"/>
      <c r="AM707" s="117"/>
      <c r="AS707" s="117"/>
      <c r="AT707" s="117"/>
    </row>
    <row r="708" spans="5:46" x14ac:dyDescent="0.2">
      <c r="E708" s="117"/>
      <c r="F708" s="117"/>
      <c r="G708" s="117"/>
      <c r="H708" s="117"/>
      <c r="I708" s="117"/>
      <c r="J708" s="117"/>
      <c r="K708" s="117"/>
      <c r="L708" s="117"/>
      <c r="M708" s="117"/>
      <c r="N708" s="117"/>
      <c r="O708" s="117"/>
      <c r="P708" s="117"/>
      <c r="Q708" s="117"/>
      <c r="R708" s="117"/>
      <c r="S708" s="117"/>
      <c r="T708" s="117"/>
      <c r="U708" s="117"/>
      <c r="V708" s="117"/>
      <c r="W708" s="117"/>
      <c r="X708" s="117"/>
      <c r="Y708" s="117"/>
      <c r="Z708" s="117"/>
      <c r="AA708" s="117"/>
      <c r="AB708" s="117"/>
      <c r="AC708" s="117"/>
      <c r="AD708" s="117"/>
      <c r="AE708" s="117"/>
      <c r="AF708" s="117"/>
      <c r="AL708" s="117"/>
      <c r="AM708" s="117"/>
      <c r="AS708" s="117"/>
      <c r="AT708" s="117"/>
    </row>
    <row r="709" spans="5:46" x14ac:dyDescent="0.2">
      <c r="E709" s="117"/>
      <c r="F709" s="117"/>
      <c r="G709" s="117"/>
      <c r="H709" s="117"/>
      <c r="I709" s="117"/>
      <c r="J709" s="117"/>
      <c r="K709" s="117"/>
      <c r="L709" s="117"/>
      <c r="M709" s="117"/>
      <c r="N709" s="117"/>
      <c r="O709" s="117"/>
      <c r="P709" s="117"/>
      <c r="Q709" s="117"/>
      <c r="R709" s="117"/>
      <c r="S709" s="117"/>
      <c r="T709" s="117"/>
      <c r="U709" s="117"/>
      <c r="V709" s="117"/>
      <c r="W709" s="117"/>
      <c r="X709" s="117"/>
      <c r="Y709" s="117"/>
      <c r="Z709" s="117"/>
      <c r="AA709" s="117"/>
      <c r="AB709" s="117"/>
      <c r="AC709" s="117"/>
      <c r="AD709" s="117"/>
      <c r="AE709" s="117"/>
      <c r="AF709" s="117"/>
      <c r="AL709" s="117"/>
      <c r="AM709" s="117"/>
      <c r="AS709" s="117"/>
      <c r="AT709" s="117"/>
    </row>
    <row r="710" spans="5:46" x14ac:dyDescent="0.2">
      <c r="E710" s="117"/>
      <c r="F710" s="117"/>
      <c r="G710" s="117"/>
      <c r="H710" s="117"/>
      <c r="I710" s="117"/>
      <c r="J710" s="117"/>
      <c r="K710" s="117"/>
      <c r="L710" s="117"/>
      <c r="M710" s="117"/>
      <c r="N710" s="117"/>
      <c r="O710" s="117"/>
      <c r="P710" s="117"/>
      <c r="Q710" s="117"/>
      <c r="R710" s="117"/>
      <c r="S710" s="117"/>
      <c r="T710" s="117"/>
      <c r="U710" s="117"/>
      <c r="V710" s="117"/>
      <c r="W710" s="117"/>
      <c r="X710" s="117"/>
      <c r="Y710" s="117"/>
      <c r="Z710" s="117"/>
      <c r="AA710" s="117"/>
      <c r="AB710" s="117"/>
      <c r="AC710" s="117"/>
      <c r="AD710" s="117"/>
      <c r="AE710" s="117"/>
      <c r="AF710" s="117"/>
      <c r="AL710" s="117"/>
      <c r="AM710" s="117"/>
      <c r="AS710" s="117"/>
      <c r="AT710" s="117"/>
    </row>
    <row r="711" spans="5:46" x14ac:dyDescent="0.2">
      <c r="E711" s="117"/>
      <c r="F711" s="117"/>
      <c r="G711" s="117"/>
      <c r="H711" s="117"/>
      <c r="I711" s="117"/>
      <c r="J711" s="117"/>
      <c r="K711" s="117"/>
      <c r="L711" s="117"/>
      <c r="M711" s="117"/>
      <c r="N711" s="117"/>
      <c r="O711" s="117"/>
      <c r="P711" s="117"/>
      <c r="Q711" s="117"/>
      <c r="R711" s="117"/>
      <c r="S711" s="117"/>
      <c r="T711" s="117"/>
      <c r="U711" s="117"/>
      <c r="V711" s="117"/>
      <c r="W711" s="117"/>
      <c r="X711" s="117"/>
      <c r="Y711" s="117"/>
      <c r="Z711" s="117"/>
      <c r="AA711" s="117"/>
      <c r="AB711" s="117"/>
      <c r="AC711" s="117"/>
      <c r="AD711" s="117"/>
      <c r="AE711" s="117"/>
      <c r="AF711" s="117"/>
      <c r="AL711" s="117"/>
      <c r="AM711" s="117"/>
      <c r="AS711" s="117"/>
      <c r="AT711" s="117"/>
    </row>
    <row r="712" spans="5:46" x14ac:dyDescent="0.2">
      <c r="E712" s="117"/>
      <c r="F712" s="117"/>
      <c r="G712" s="117"/>
      <c r="H712" s="117"/>
      <c r="I712" s="117"/>
      <c r="J712" s="117"/>
      <c r="K712" s="117"/>
      <c r="L712" s="117"/>
      <c r="M712" s="117"/>
      <c r="N712" s="117"/>
      <c r="O712" s="117"/>
      <c r="P712" s="117"/>
      <c r="Q712" s="117"/>
      <c r="R712" s="117"/>
      <c r="S712" s="117"/>
      <c r="T712" s="117"/>
      <c r="U712" s="117"/>
      <c r="V712" s="117"/>
      <c r="W712" s="117"/>
      <c r="X712" s="117"/>
      <c r="Y712" s="117"/>
      <c r="Z712" s="117"/>
      <c r="AA712" s="117"/>
      <c r="AB712" s="117"/>
      <c r="AC712" s="117"/>
      <c r="AD712" s="117"/>
      <c r="AE712" s="117"/>
      <c r="AF712" s="117"/>
      <c r="AL712" s="117"/>
      <c r="AM712" s="117"/>
      <c r="AS712" s="117"/>
      <c r="AT712" s="117"/>
    </row>
    <row r="713" spans="5:46" x14ac:dyDescent="0.2">
      <c r="E713" s="117"/>
      <c r="F713" s="117"/>
      <c r="G713" s="117"/>
      <c r="H713" s="117"/>
      <c r="I713" s="117"/>
      <c r="J713" s="117"/>
      <c r="K713" s="117"/>
      <c r="L713" s="117"/>
      <c r="M713" s="117"/>
      <c r="N713" s="117"/>
      <c r="O713" s="117"/>
      <c r="P713" s="117"/>
      <c r="Q713" s="117"/>
      <c r="R713" s="117"/>
      <c r="S713" s="117"/>
      <c r="T713" s="117"/>
      <c r="U713" s="117"/>
      <c r="V713" s="117"/>
      <c r="W713" s="117"/>
      <c r="X713" s="117"/>
      <c r="Y713" s="117"/>
      <c r="Z713" s="117"/>
      <c r="AA713" s="117"/>
      <c r="AB713" s="117"/>
      <c r="AC713" s="117"/>
      <c r="AD713" s="117"/>
      <c r="AE713" s="117"/>
      <c r="AF713" s="117"/>
      <c r="AL713" s="117"/>
      <c r="AM713" s="117"/>
      <c r="AS713" s="117"/>
      <c r="AT713" s="117"/>
    </row>
    <row r="714" spans="5:46" x14ac:dyDescent="0.2">
      <c r="E714" s="117"/>
      <c r="F714" s="117"/>
      <c r="G714" s="117"/>
      <c r="H714" s="117"/>
      <c r="I714" s="117"/>
      <c r="J714" s="117"/>
      <c r="K714" s="117"/>
      <c r="L714" s="117"/>
      <c r="M714" s="117"/>
      <c r="N714" s="117"/>
      <c r="O714" s="117"/>
      <c r="P714" s="117"/>
      <c r="Q714" s="117"/>
      <c r="R714" s="117"/>
      <c r="S714" s="117"/>
      <c r="T714" s="117"/>
      <c r="U714" s="117"/>
      <c r="V714" s="117"/>
      <c r="W714" s="117"/>
      <c r="X714" s="117"/>
      <c r="Y714" s="117"/>
      <c r="Z714" s="117"/>
      <c r="AA714" s="117"/>
      <c r="AB714" s="117"/>
      <c r="AC714" s="117"/>
      <c r="AD714" s="117"/>
      <c r="AE714" s="117"/>
      <c r="AF714" s="117"/>
      <c r="AL714" s="117"/>
      <c r="AM714" s="117"/>
      <c r="AS714" s="117"/>
      <c r="AT714" s="117"/>
    </row>
    <row r="715" spans="5:46" x14ac:dyDescent="0.2">
      <c r="E715" s="117"/>
      <c r="F715" s="117"/>
      <c r="G715" s="117"/>
      <c r="H715" s="117"/>
      <c r="I715" s="117"/>
      <c r="J715" s="117"/>
      <c r="K715" s="117"/>
      <c r="L715" s="117"/>
      <c r="M715" s="117"/>
      <c r="N715" s="117"/>
      <c r="O715" s="117"/>
      <c r="P715" s="117"/>
      <c r="Q715" s="117"/>
      <c r="R715" s="117"/>
      <c r="S715" s="117"/>
      <c r="T715" s="117"/>
      <c r="U715" s="117"/>
      <c r="V715" s="117"/>
      <c r="W715" s="117"/>
      <c r="X715" s="117"/>
      <c r="Y715" s="117"/>
      <c r="Z715" s="117"/>
      <c r="AA715" s="117"/>
      <c r="AB715" s="117"/>
      <c r="AC715" s="117"/>
      <c r="AD715" s="117"/>
      <c r="AE715" s="117"/>
      <c r="AF715" s="117"/>
      <c r="AL715" s="117"/>
      <c r="AM715" s="117"/>
      <c r="AS715" s="117"/>
      <c r="AT715" s="117"/>
    </row>
    <row r="716" spans="5:46" x14ac:dyDescent="0.2">
      <c r="E716" s="117"/>
      <c r="F716" s="117"/>
      <c r="G716" s="117"/>
      <c r="H716" s="117"/>
      <c r="I716" s="117"/>
      <c r="J716" s="117"/>
      <c r="K716" s="117"/>
      <c r="L716" s="117"/>
      <c r="M716" s="117"/>
      <c r="N716" s="117"/>
      <c r="O716" s="117"/>
      <c r="P716" s="117"/>
      <c r="Q716" s="117"/>
      <c r="R716" s="117"/>
      <c r="S716" s="117"/>
      <c r="T716" s="117"/>
      <c r="U716" s="117"/>
      <c r="V716" s="117"/>
      <c r="W716" s="117"/>
      <c r="X716" s="117"/>
      <c r="Y716" s="117"/>
      <c r="Z716" s="117"/>
      <c r="AA716" s="117"/>
      <c r="AB716" s="117"/>
      <c r="AC716" s="117"/>
      <c r="AD716" s="117"/>
      <c r="AE716" s="117"/>
      <c r="AF716" s="117"/>
      <c r="AL716" s="117"/>
      <c r="AM716" s="117"/>
      <c r="AS716" s="117"/>
      <c r="AT716" s="117"/>
    </row>
    <row r="717" spans="5:46" x14ac:dyDescent="0.2">
      <c r="E717" s="117"/>
      <c r="F717" s="117"/>
      <c r="G717" s="117"/>
      <c r="H717" s="117"/>
      <c r="I717" s="117"/>
      <c r="J717" s="117"/>
      <c r="K717" s="117"/>
      <c r="L717" s="117"/>
      <c r="M717" s="117"/>
      <c r="N717" s="117"/>
      <c r="O717" s="117"/>
      <c r="P717" s="117"/>
      <c r="Q717" s="117"/>
      <c r="R717" s="117"/>
      <c r="S717" s="117"/>
      <c r="T717" s="117"/>
      <c r="U717" s="117"/>
      <c r="V717" s="117"/>
      <c r="W717" s="117"/>
      <c r="X717" s="117"/>
      <c r="Y717" s="117"/>
      <c r="Z717" s="117"/>
      <c r="AA717" s="117"/>
      <c r="AB717" s="117"/>
      <c r="AC717" s="117"/>
      <c r="AD717" s="117"/>
      <c r="AE717" s="117"/>
      <c r="AF717" s="117"/>
      <c r="AL717" s="117"/>
      <c r="AM717" s="117"/>
      <c r="AS717" s="117"/>
      <c r="AT717" s="117"/>
    </row>
    <row r="718" spans="5:46" x14ac:dyDescent="0.2">
      <c r="E718" s="117"/>
      <c r="F718" s="117"/>
      <c r="G718" s="117"/>
      <c r="H718" s="117"/>
      <c r="I718" s="117"/>
      <c r="J718" s="117"/>
      <c r="K718" s="117"/>
      <c r="L718" s="117"/>
      <c r="M718" s="117"/>
      <c r="N718" s="117"/>
      <c r="O718" s="117"/>
      <c r="P718" s="117"/>
      <c r="Q718" s="117"/>
      <c r="R718" s="117"/>
      <c r="S718" s="117"/>
      <c r="T718" s="117"/>
      <c r="U718" s="117"/>
      <c r="V718" s="117"/>
      <c r="W718" s="117"/>
      <c r="X718" s="117"/>
      <c r="Y718" s="117"/>
      <c r="Z718" s="117"/>
      <c r="AA718" s="117"/>
      <c r="AB718" s="117"/>
      <c r="AC718" s="117"/>
      <c r="AD718" s="117"/>
      <c r="AE718" s="117"/>
      <c r="AF718" s="117"/>
      <c r="AL718" s="117"/>
      <c r="AM718" s="117"/>
      <c r="AS718" s="117"/>
      <c r="AT718" s="117"/>
    </row>
    <row r="719" spans="5:46" x14ac:dyDescent="0.2">
      <c r="E719" s="117"/>
      <c r="F719" s="117"/>
      <c r="G719" s="117"/>
      <c r="H719" s="117"/>
      <c r="I719" s="117"/>
      <c r="J719" s="117"/>
      <c r="K719" s="117"/>
      <c r="L719" s="117"/>
      <c r="M719" s="117"/>
      <c r="N719" s="117"/>
      <c r="O719" s="117"/>
      <c r="P719" s="117"/>
      <c r="Q719" s="117"/>
      <c r="R719" s="117"/>
      <c r="S719" s="117"/>
      <c r="T719" s="117"/>
      <c r="U719" s="117"/>
      <c r="V719" s="117"/>
      <c r="W719" s="117"/>
      <c r="X719" s="117"/>
      <c r="Y719" s="117"/>
      <c r="Z719" s="117"/>
      <c r="AA719" s="117"/>
      <c r="AB719" s="117"/>
      <c r="AC719" s="117"/>
      <c r="AD719" s="117"/>
      <c r="AE719" s="117"/>
      <c r="AF719" s="117"/>
      <c r="AL719" s="117"/>
      <c r="AM719" s="117"/>
      <c r="AS719" s="117"/>
      <c r="AT719" s="117"/>
    </row>
    <row r="720" spans="5:46" x14ac:dyDescent="0.2">
      <c r="E720" s="117"/>
      <c r="F720" s="117"/>
      <c r="G720" s="117"/>
      <c r="H720" s="117"/>
      <c r="I720" s="117"/>
      <c r="J720" s="117"/>
      <c r="K720" s="117"/>
      <c r="L720" s="117"/>
      <c r="M720" s="117"/>
      <c r="N720" s="117"/>
      <c r="O720" s="117"/>
      <c r="P720" s="117"/>
      <c r="Q720" s="117"/>
      <c r="R720" s="117"/>
      <c r="S720" s="117"/>
      <c r="T720" s="117"/>
      <c r="U720" s="117"/>
      <c r="V720" s="117"/>
      <c r="W720" s="117"/>
      <c r="X720" s="117"/>
      <c r="Y720" s="117"/>
      <c r="Z720" s="117"/>
      <c r="AA720" s="117"/>
      <c r="AB720" s="117"/>
      <c r="AC720" s="117"/>
      <c r="AD720" s="117"/>
      <c r="AE720" s="117"/>
      <c r="AF720" s="117"/>
      <c r="AL720" s="117"/>
      <c r="AM720" s="117"/>
      <c r="AS720" s="117"/>
      <c r="AT720" s="117"/>
    </row>
    <row r="721" spans="5:46" x14ac:dyDescent="0.2">
      <c r="E721" s="117"/>
      <c r="F721" s="117"/>
      <c r="G721" s="117"/>
      <c r="H721" s="117"/>
      <c r="I721" s="117"/>
      <c r="J721" s="117"/>
      <c r="K721" s="117"/>
      <c r="L721" s="117"/>
      <c r="M721" s="117"/>
      <c r="N721" s="117"/>
      <c r="O721" s="117"/>
      <c r="P721" s="117"/>
      <c r="Q721" s="117"/>
      <c r="R721" s="117"/>
      <c r="S721" s="117"/>
      <c r="T721" s="117"/>
      <c r="U721" s="117"/>
      <c r="V721" s="117"/>
      <c r="W721" s="117"/>
      <c r="X721" s="117"/>
      <c r="Y721" s="117"/>
      <c r="Z721" s="117"/>
      <c r="AA721" s="117"/>
      <c r="AB721" s="117"/>
      <c r="AC721" s="117"/>
      <c r="AD721" s="117"/>
      <c r="AE721" s="117"/>
      <c r="AF721" s="117"/>
      <c r="AL721" s="117"/>
      <c r="AM721" s="117"/>
      <c r="AS721" s="117"/>
      <c r="AT721" s="117"/>
    </row>
    <row r="722" spans="5:46" x14ac:dyDescent="0.2">
      <c r="E722" s="117"/>
      <c r="F722" s="117"/>
      <c r="G722" s="117"/>
      <c r="H722" s="117"/>
      <c r="I722" s="117"/>
      <c r="J722" s="117"/>
      <c r="K722" s="117"/>
      <c r="L722" s="117"/>
      <c r="M722" s="117"/>
      <c r="N722" s="117"/>
      <c r="O722" s="117"/>
      <c r="P722" s="117"/>
      <c r="Q722" s="117"/>
      <c r="R722" s="117"/>
      <c r="S722" s="117"/>
      <c r="T722" s="117"/>
      <c r="U722" s="117"/>
      <c r="V722" s="117"/>
      <c r="W722" s="117"/>
      <c r="X722" s="117"/>
      <c r="Y722" s="117"/>
      <c r="Z722" s="117"/>
      <c r="AA722" s="117"/>
      <c r="AB722" s="117"/>
      <c r="AC722" s="117"/>
      <c r="AD722" s="117"/>
      <c r="AE722" s="117"/>
      <c r="AF722" s="117"/>
      <c r="AL722" s="117"/>
      <c r="AM722" s="117"/>
      <c r="AS722" s="117"/>
      <c r="AT722" s="117"/>
    </row>
    <row r="723" spans="5:46" x14ac:dyDescent="0.2">
      <c r="E723" s="117"/>
      <c r="F723" s="117"/>
      <c r="G723" s="117"/>
      <c r="H723" s="117"/>
      <c r="I723" s="117"/>
      <c r="J723" s="117"/>
      <c r="K723" s="117"/>
      <c r="L723" s="117"/>
      <c r="M723" s="117"/>
      <c r="N723" s="117"/>
      <c r="O723" s="117"/>
      <c r="P723" s="117"/>
      <c r="Q723" s="117"/>
      <c r="R723" s="117"/>
      <c r="S723" s="117"/>
      <c r="T723" s="117"/>
      <c r="U723" s="117"/>
      <c r="V723" s="117"/>
      <c r="W723" s="117"/>
      <c r="X723" s="117"/>
      <c r="Y723" s="117"/>
      <c r="Z723" s="117"/>
      <c r="AA723" s="117"/>
      <c r="AB723" s="117"/>
      <c r="AC723" s="117"/>
      <c r="AD723" s="117"/>
      <c r="AE723" s="117"/>
      <c r="AF723" s="117"/>
      <c r="AL723" s="117"/>
      <c r="AM723" s="117"/>
      <c r="AS723" s="117"/>
      <c r="AT723" s="117"/>
    </row>
    <row r="724" spans="5:46" x14ac:dyDescent="0.2">
      <c r="E724" s="117"/>
      <c r="F724" s="117"/>
      <c r="G724" s="117"/>
      <c r="H724" s="117"/>
      <c r="I724" s="117"/>
      <c r="J724" s="117"/>
      <c r="K724" s="117"/>
      <c r="L724" s="117"/>
      <c r="M724" s="117"/>
      <c r="N724" s="117"/>
      <c r="O724" s="117"/>
      <c r="P724" s="117"/>
      <c r="Q724" s="117"/>
      <c r="R724" s="117"/>
      <c r="S724" s="117"/>
      <c r="T724" s="117"/>
      <c r="U724" s="117"/>
      <c r="V724" s="117"/>
      <c r="W724" s="117"/>
      <c r="X724" s="117"/>
      <c r="Y724" s="117"/>
      <c r="Z724" s="117"/>
      <c r="AA724" s="117"/>
      <c r="AB724" s="117"/>
      <c r="AC724" s="117"/>
      <c r="AD724" s="117"/>
      <c r="AE724" s="117"/>
      <c r="AF724" s="117"/>
      <c r="AL724" s="117"/>
      <c r="AM724" s="117"/>
      <c r="AS724" s="117"/>
      <c r="AT724" s="117"/>
    </row>
    <row r="725" spans="5:46" x14ac:dyDescent="0.2">
      <c r="E725" s="117"/>
      <c r="F725" s="117"/>
      <c r="G725" s="117"/>
      <c r="H725" s="117"/>
      <c r="I725" s="117"/>
      <c r="J725" s="117"/>
      <c r="K725" s="117"/>
      <c r="L725" s="117"/>
      <c r="M725" s="117"/>
      <c r="N725" s="117"/>
      <c r="O725" s="117"/>
      <c r="P725" s="117"/>
      <c r="Q725" s="117"/>
      <c r="R725" s="117"/>
      <c r="S725" s="117"/>
      <c r="T725" s="117"/>
      <c r="U725" s="117"/>
      <c r="V725" s="117"/>
      <c r="W725" s="117"/>
      <c r="X725" s="117"/>
      <c r="Y725" s="117"/>
      <c r="Z725" s="117"/>
      <c r="AA725" s="117"/>
      <c r="AB725" s="117"/>
      <c r="AC725" s="117"/>
      <c r="AD725" s="117"/>
      <c r="AE725" s="117"/>
      <c r="AF725" s="117"/>
      <c r="AL725" s="117"/>
      <c r="AM725" s="117"/>
      <c r="AS725" s="117"/>
      <c r="AT725" s="117"/>
    </row>
    <row r="726" spans="5:46" x14ac:dyDescent="0.2">
      <c r="E726" s="117"/>
      <c r="F726" s="117"/>
      <c r="G726" s="117"/>
      <c r="H726" s="117"/>
      <c r="I726" s="117"/>
      <c r="J726" s="117"/>
      <c r="K726" s="117"/>
      <c r="L726" s="117"/>
      <c r="M726" s="117"/>
      <c r="N726" s="117"/>
      <c r="O726" s="117"/>
      <c r="P726" s="117"/>
      <c r="Q726" s="117"/>
      <c r="R726" s="117"/>
      <c r="S726" s="117"/>
      <c r="T726" s="117"/>
      <c r="U726" s="117"/>
      <c r="V726" s="117"/>
      <c r="W726" s="117"/>
      <c r="X726" s="117"/>
      <c r="Y726" s="117"/>
      <c r="Z726" s="117"/>
      <c r="AA726" s="117"/>
      <c r="AB726" s="117"/>
      <c r="AC726" s="117"/>
      <c r="AD726" s="117"/>
      <c r="AE726" s="117"/>
      <c r="AF726" s="117"/>
      <c r="AL726" s="117"/>
      <c r="AM726" s="117"/>
      <c r="AS726" s="117"/>
      <c r="AT726" s="117"/>
    </row>
    <row r="727" spans="5:46" x14ac:dyDescent="0.2">
      <c r="E727" s="117"/>
      <c r="F727" s="117"/>
      <c r="G727" s="117"/>
      <c r="H727" s="117"/>
      <c r="I727" s="117"/>
      <c r="J727" s="117"/>
      <c r="K727" s="117"/>
      <c r="L727" s="117"/>
      <c r="M727" s="117"/>
      <c r="N727" s="117"/>
      <c r="O727" s="117"/>
      <c r="P727" s="117"/>
      <c r="Q727" s="117"/>
      <c r="R727" s="117"/>
      <c r="S727" s="117"/>
      <c r="T727" s="117"/>
      <c r="U727" s="117"/>
      <c r="V727" s="117"/>
      <c r="W727" s="117"/>
      <c r="X727" s="117"/>
      <c r="Y727" s="117"/>
      <c r="Z727" s="117"/>
      <c r="AA727" s="117"/>
      <c r="AB727" s="117"/>
      <c r="AC727" s="117"/>
      <c r="AD727" s="117"/>
      <c r="AE727" s="117"/>
      <c r="AF727" s="117"/>
      <c r="AL727" s="117"/>
      <c r="AM727" s="117"/>
      <c r="AS727" s="117"/>
      <c r="AT727" s="117"/>
    </row>
    <row r="728" spans="5:46" x14ac:dyDescent="0.2">
      <c r="E728" s="117"/>
      <c r="F728" s="117"/>
      <c r="G728" s="117"/>
      <c r="H728" s="117"/>
      <c r="I728" s="117"/>
      <c r="J728" s="117"/>
      <c r="K728" s="117"/>
      <c r="L728" s="117"/>
      <c r="M728" s="117"/>
      <c r="N728" s="117"/>
      <c r="O728" s="117"/>
      <c r="P728" s="117"/>
      <c r="Q728" s="117"/>
      <c r="R728" s="117"/>
      <c r="S728" s="117"/>
      <c r="T728" s="117"/>
      <c r="U728" s="117"/>
      <c r="V728" s="117"/>
      <c r="W728" s="117"/>
      <c r="X728" s="117"/>
      <c r="Y728" s="117"/>
      <c r="Z728" s="117"/>
      <c r="AA728" s="117"/>
      <c r="AB728" s="117"/>
      <c r="AC728" s="117"/>
      <c r="AD728" s="117"/>
      <c r="AE728" s="117"/>
      <c r="AF728" s="117"/>
      <c r="AL728" s="117"/>
      <c r="AM728" s="117"/>
      <c r="AS728" s="117"/>
      <c r="AT728" s="117"/>
    </row>
    <row r="729" spans="5:46" x14ac:dyDescent="0.2">
      <c r="E729" s="117"/>
      <c r="F729" s="117"/>
      <c r="G729" s="117"/>
      <c r="H729" s="117"/>
      <c r="I729" s="117"/>
      <c r="J729" s="117"/>
      <c r="K729" s="117"/>
      <c r="L729" s="117"/>
      <c r="M729" s="117"/>
      <c r="N729" s="117"/>
      <c r="O729" s="117"/>
      <c r="P729" s="117"/>
      <c r="Q729" s="117"/>
      <c r="R729" s="117"/>
      <c r="S729" s="117"/>
      <c r="T729" s="117"/>
      <c r="U729" s="117"/>
      <c r="V729" s="117"/>
      <c r="W729" s="117"/>
      <c r="X729" s="117"/>
      <c r="Y729" s="117"/>
      <c r="Z729" s="117"/>
      <c r="AA729" s="117"/>
      <c r="AB729" s="117"/>
      <c r="AC729" s="117"/>
      <c r="AD729" s="117"/>
      <c r="AE729" s="117"/>
      <c r="AF729" s="117"/>
      <c r="AL729" s="117"/>
      <c r="AM729" s="117"/>
      <c r="AS729" s="117"/>
      <c r="AT729" s="117"/>
    </row>
    <row r="730" spans="5:46" x14ac:dyDescent="0.2">
      <c r="E730" s="117"/>
      <c r="F730" s="117"/>
      <c r="G730" s="117"/>
      <c r="H730" s="117"/>
      <c r="I730" s="117"/>
      <c r="J730" s="117"/>
      <c r="K730" s="117"/>
      <c r="L730" s="117"/>
      <c r="M730" s="117"/>
      <c r="N730" s="117"/>
      <c r="O730" s="117"/>
      <c r="P730" s="117"/>
      <c r="Q730" s="117"/>
      <c r="R730" s="117"/>
      <c r="S730" s="117"/>
      <c r="T730" s="117"/>
      <c r="U730" s="117"/>
      <c r="V730" s="117"/>
      <c r="W730" s="117"/>
      <c r="X730" s="117"/>
      <c r="Y730" s="117"/>
      <c r="Z730" s="117"/>
      <c r="AA730" s="117"/>
      <c r="AB730" s="117"/>
      <c r="AC730" s="117"/>
      <c r="AD730" s="117"/>
      <c r="AE730" s="117"/>
      <c r="AF730" s="117"/>
      <c r="AL730" s="117"/>
      <c r="AM730" s="117"/>
      <c r="AS730" s="117"/>
      <c r="AT730" s="117"/>
    </row>
    <row r="731" spans="5:46" x14ac:dyDescent="0.2">
      <c r="E731" s="117"/>
      <c r="F731" s="117"/>
      <c r="G731" s="117"/>
      <c r="H731" s="117"/>
      <c r="I731" s="117"/>
      <c r="J731" s="117"/>
      <c r="K731" s="117"/>
      <c r="L731" s="117"/>
      <c r="M731" s="117"/>
      <c r="N731" s="117"/>
      <c r="O731" s="117"/>
      <c r="P731" s="117"/>
      <c r="Q731" s="117"/>
      <c r="R731" s="117"/>
      <c r="S731" s="117"/>
      <c r="T731" s="117"/>
      <c r="U731" s="117"/>
      <c r="V731" s="117"/>
      <c r="W731" s="117"/>
      <c r="X731" s="117"/>
      <c r="Y731" s="117"/>
      <c r="Z731" s="117"/>
      <c r="AA731" s="117"/>
      <c r="AB731" s="117"/>
      <c r="AC731" s="117"/>
      <c r="AD731" s="117"/>
      <c r="AE731" s="117"/>
      <c r="AF731" s="117"/>
      <c r="AL731" s="117"/>
      <c r="AM731" s="117"/>
      <c r="AS731" s="117"/>
      <c r="AT731" s="117"/>
    </row>
    <row r="732" spans="5:46" x14ac:dyDescent="0.2">
      <c r="E732" s="117"/>
      <c r="F732" s="117"/>
      <c r="G732" s="117"/>
      <c r="H732" s="117"/>
      <c r="I732" s="117"/>
      <c r="J732" s="117"/>
      <c r="K732" s="117"/>
      <c r="L732" s="117"/>
      <c r="M732" s="117"/>
      <c r="N732" s="117"/>
      <c r="O732" s="117"/>
      <c r="P732" s="117"/>
      <c r="Q732" s="117"/>
      <c r="R732" s="117"/>
      <c r="S732" s="117"/>
      <c r="T732" s="117"/>
      <c r="U732" s="117"/>
      <c r="V732" s="117"/>
      <c r="W732" s="117"/>
      <c r="X732" s="117"/>
      <c r="Y732" s="117"/>
      <c r="Z732" s="117"/>
      <c r="AA732" s="117"/>
      <c r="AB732" s="117"/>
      <c r="AC732" s="117"/>
      <c r="AD732" s="117"/>
      <c r="AE732" s="117"/>
      <c r="AF732" s="117"/>
      <c r="AL732" s="117"/>
      <c r="AM732" s="117"/>
      <c r="AS732" s="117"/>
      <c r="AT732" s="117"/>
    </row>
    <row r="733" spans="5:46" x14ac:dyDescent="0.2">
      <c r="E733" s="117"/>
      <c r="F733" s="117"/>
      <c r="G733" s="117"/>
      <c r="H733" s="117"/>
      <c r="I733" s="117"/>
      <c r="J733" s="117"/>
      <c r="K733" s="117"/>
      <c r="L733" s="117"/>
      <c r="M733" s="117"/>
      <c r="N733" s="117"/>
      <c r="O733" s="117"/>
      <c r="P733" s="117"/>
      <c r="Q733" s="117"/>
      <c r="R733" s="117"/>
      <c r="S733" s="117"/>
      <c r="T733" s="117"/>
      <c r="U733" s="117"/>
      <c r="V733" s="117"/>
      <c r="W733" s="117"/>
      <c r="X733" s="117"/>
      <c r="Y733" s="117"/>
      <c r="Z733" s="117"/>
      <c r="AA733" s="117"/>
      <c r="AB733" s="117"/>
      <c r="AC733" s="117"/>
      <c r="AD733" s="117"/>
      <c r="AE733" s="117"/>
      <c r="AF733" s="117"/>
      <c r="AL733" s="117"/>
      <c r="AM733" s="117"/>
      <c r="AS733" s="117"/>
      <c r="AT733" s="117"/>
    </row>
    <row r="734" spans="5:46" x14ac:dyDescent="0.2">
      <c r="E734" s="117"/>
      <c r="F734" s="117"/>
      <c r="G734" s="117"/>
      <c r="H734" s="117"/>
      <c r="I734" s="117"/>
      <c r="J734" s="117"/>
      <c r="K734" s="117"/>
      <c r="L734" s="117"/>
      <c r="M734" s="117"/>
      <c r="N734" s="117"/>
      <c r="O734" s="117"/>
      <c r="P734" s="117"/>
      <c r="Q734" s="117"/>
      <c r="R734" s="117"/>
      <c r="S734" s="117"/>
      <c r="T734" s="117"/>
      <c r="U734" s="117"/>
      <c r="V734" s="117"/>
      <c r="W734" s="117"/>
      <c r="X734" s="117"/>
      <c r="Y734" s="117"/>
      <c r="Z734" s="117"/>
      <c r="AA734" s="117"/>
      <c r="AB734" s="117"/>
      <c r="AC734" s="117"/>
      <c r="AD734" s="117"/>
      <c r="AE734" s="117"/>
      <c r="AF734" s="117"/>
      <c r="AL734" s="117"/>
      <c r="AM734" s="117"/>
      <c r="AS734" s="117"/>
      <c r="AT734" s="117"/>
    </row>
    <row r="735" spans="5:46" x14ac:dyDescent="0.2">
      <c r="E735" s="117"/>
      <c r="F735" s="117"/>
      <c r="G735" s="117"/>
      <c r="H735" s="117"/>
      <c r="I735" s="117"/>
      <c r="J735" s="117"/>
      <c r="K735" s="117"/>
      <c r="L735" s="117"/>
      <c r="M735" s="117"/>
      <c r="N735" s="117"/>
      <c r="O735" s="117"/>
      <c r="P735" s="117"/>
      <c r="Q735" s="117"/>
      <c r="R735" s="117"/>
      <c r="S735" s="117"/>
      <c r="T735" s="117"/>
      <c r="U735" s="117"/>
      <c r="V735" s="117"/>
      <c r="W735" s="117"/>
      <c r="X735" s="117"/>
      <c r="Y735" s="117"/>
      <c r="Z735" s="117"/>
      <c r="AA735" s="117"/>
      <c r="AB735" s="117"/>
      <c r="AC735" s="117"/>
      <c r="AD735" s="117"/>
      <c r="AE735" s="117"/>
      <c r="AF735" s="117"/>
      <c r="AL735" s="117"/>
      <c r="AM735" s="117"/>
      <c r="AS735" s="117"/>
      <c r="AT735" s="117"/>
    </row>
    <row r="736" spans="5:46" x14ac:dyDescent="0.2">
      <c r="E736" s="117"/>
      <c r="F736" s="117"/>
      <c r="G736" s="117"/>
      <c r="H736" s="117"/>
      <c r="I736" s="117"/>
      <c r="J736" s="117"/>
      <c r="K736" s="117"/>
      <c r="L736" s="117"/>
      <c r="M736" s="117"/>
      <c r="N736" s="117"/>
      <c r="O736" s="117"/>
      <c r="P736" s="117"/>
      <c r="Q736" s="117"/>
      <c r="R736" s="117"/>
      <c r="S736" s="117"/>
      <c r="T736" s="117"/>
      <c r="U736" s="117"/>
      <c r="V736" s="117"/>
      <c r="W736" s="117"/>
      <c r="X736" s="117"/>
      <c r="Y736" s="117"/>
      <c r="Z736" s="117"/>
      <c r="AA736" s="117"/>
      <c r="AB736" s="117"/>
      <c r="AC736" s="117"/>
      <c r="AD736" s="117"/>
      <c r="AE736" s="117"/>
      <c r="AF736" s="117"/>
      <c r="AL736" s="117"/>
      <c r="AM736" s="117"/>
      <c r="AS736" s="117"/>
      <c r="AT736" s="117"/>
    </row>
    <row r="737" spans="5:46" x14ac:dyDescent="0.2">
      <c r="E737" s="117"/>
      <c r="F737" s="117"/>
      <c r="G737" s="117"/>
      <c r="H737" s="117"/>
      <c r="I737" s="117"/>
      <c r="J737" s="117"/>
      <c r="K737" s="117"/>
      <c r="L737" s="117"/>
      <c r="M737" s="117"/>
      <c r="N737" s="117"/>
      <c r="O737" s="117"/>
      <c r="P737" s="117"/>
      <c r="Q737" s="117"/>
      <c r="R737" s="117"/>
      <c r="S737" s="117"/>
      <c r="T737" s="117"/>
      <c r="U737" s="117"/>
      <c r="V737" s="117"/>
      <c r="W737" s="117"/>
      <c r="X737" s="117"/>
      <c r="Y737" s="117"/>
      <c r="Z737" s="117"/>
      <c r="AA737" s="117"/>
      <c r="AB737" s="117"/>
      <c r="AC737" s="117"/>
      <c r="AD737" s="117"/>
      <c r="AE737" s="117"/>
      <c r="AF737" s="117"/>
      <c r="AL737" s="117"/>
      <c r="AM737" s="117"/>
      <c r="AS737" s="117"/>
      <c r="AT737" s="117"/>
    </row>
    <row r="738" spans="5:46" x14ac:dyDescent="0.2">
      <c r="E738" s="117"/>
      <c r="F738" s="117"/>
      <c r="G738" s="117"/>
      <c r="H738" s="117"/>
      <c r="I738" s="117"/>
      <c r="J738" s="117"/>
      <c r="K738" s="117"/>
      <c r="L738" s="117"/>
      <c r="M738" s="117"/>
      <c r="N738" s="117"/>
      <c r="O738" s="117"/>
      <c r="P738" s="117"/>
      <c r="Q738" s="117"/>
      <c r="R738" s="117"/>
      <c r="S738" s="117"/>
      <c r="T738" s="117"/>
      <c r="U738" s="117"/>
      <c r="V738" s="117"/>
      <c r="W738" s="117"/>
      <c r="X738" s="117"/>
      <c r="Y738" s="117"/>
      <c r="Z738" s="117"/>
      <c r="AA738" s="117"/>
      <c r="AB738" s="117"/>
      <c r="AC738" s="117"/>
      <c r="AD738" s="117"/>
      <c r="AE738" s="117"/>
      <c r="AF738" s="117"/>
      <c r="AL738" s="117"/>
      <c r="AM738" s="117"/>
      <c r="AS738" s="117"/>
      <c r="AT738" s="117"/>
    </row>
    <row r="739" spans="5:46" x14ac:dyDescent="0.2">
      <c r="E739" s="117"/>
      <c r="F739" s="117"/>
      <c r="G739" s="117"/>
      <c r="H739" s="117"/>
      <c r="I739" s="117"/>
      <c r="J739" s="117"/>
      <c r="K739" s="117"/>
      <c r="L739" s="117"/>
      <c r="M739" s="117"/>
      <c r="N739" s="117"/>
      <c r="O739" s="117"/>
      <c r="P739" s="117"/>
      <c r="Q739" s="117"/>
      <c r="R739" s="117"/>
      <c r="S739" s="117"/>
      <c r="T739" s="117"/>
      <c r="U739" s="117"/>
      <c r="V739" s="117"/>
      <c r="W739" s="117"/>
      <c r="X739" s="117"/>
      <c r="Y739" s="117"/>
      <c r="Z739" s="117"/>
      <c r="AA739" s="117"/>
      <c r="AB739" s="117"/>
      <c r="AC739" s="117"/>
      <c r="AD739" s="117"/>
      <c r="AE739" s="117"/>
      <c r="AF739" s="117"/>
      <c r="AL739" s="117"/>
      <c r="AM739" s="117"/>
      <c r="AS739" s="117"/>
      <c r="AT739" s="117"/>
    </row>
    <row r="740" spans="5:46" x14ac:dyDescent="0.2">
      <c r="E740" s="117"/>
      <c r="F740" s="117"/>
      <c r="G740" s="117"/>
      <c r="H740" s="117"/>
      <c r="I740" s="117"/>
      <c r="J740" s="117"/>
      <c r="K740" s="117"/>
      <c r="L740" s="117"/>
      <c r="M740" s="117"/>
      <c r="N740" s="117"/>
      <c r="O740" s="117"/>
      <c r="P740" s="117"/>
      <c r="Q740" s="117"/>
      <c r="R740" s="117"/>
      <c r="S740" s="117"/>
      <c r="T740" s="117"/>
      <c r="U740" s="117"/>
      <c r="V740" s="117"/>
      <c r="W740" s="117"/>
      <c r="X740" s="117"/>
      <c r="Y740" s="117"/>
      <c r="Z740" s="117"/>
      <c r="AA740" s="117"/>
      <c r="AB740" s="117"/>
      <c r="AC740" s="117"/>
      <c r="AD740" s="117"/>
      <c r="AE740" s="117"/>
      <c r="AF740" s="117"/>
      <c r="AL740" s="117"/>
      <c r="AM740" s="117"/>
      <c r="AS740" s="117"/>
      <c r="AT740" s="117"/>
    </row>
    <row r="741" spans="5:46" x14ac:dyDescent="0.2">
      <c r="E741" s="117"/>
      <c r="F741" s="117"/>
      <c r="G741" s="117"/>
      <c r="H741" s="117"/>
      <c r="I741" s="117"/>
      <c r="J741" s="117"/>
      <c r="K741" s="117"/>
      <c r="L741" s="117"/>
      <c r="M741" s="117"/>
      <c r="N741" s="117"/>
      <c r="O741" s="117"/>
      <c r="P741" s="117"/>
      <c r="Q741" s="117"/>
      <c r="R741" s="117"/>
      <c r="S741" s="117"/>
      <c r="T741" s="117"/>
      <c r="U741" s="117"/>
      <c r="V741" s="117"/>
      <c r="W741" s="117"/>
      <c r="X741" s="117"/>
      <c r="Y741" s="117"/>
      <c r="Z741" s="117"/>
      <c r="AA741" s="117"/>
      <c r="AB741" s="117"/>
      <c r="AC741" s="117"/>
      <c r="AD741" s="117"/>
      <c r="AE741" s="117"/>
      <c r="AF741" s="117"/>
      <c r="AL741" s="117"/>
      <c r="AM741" s="117"/>
      <c r="AS741" s="117"/>
      <c r="AT741" s="117"/>
    </row>
    <row r="742" spans="5:46" x14ac:dyDescent="0.2">
      <c r="E742" s="117"/>
      <c r="F742" s="117"/>
      <c r="G742" s="117"/>
      <c r="H742" s="117"/>
      <c r="I742" s="117"/>
      <c r="J742" s="117"/>
      <c r="K742" s="117"/>
      <c r="L742" s="117"/>
      <c r="M742" s="117"/>
      <c r="N742" s="117"/>
      <c r="O742" s="117"/>
      <c r="P742" s="117"/>
      <c r="Q742" s="117"/>
      <c r="R742" s="117"/>
      <c r="S742" s="117"/>
      <c r="T742" s="117"/>
      <c r="U742" s="117"/>
      <c r="V742" s="117"/>
      <c r="W742" s="117"/>
      <c r="X742" s="117"/>
      <c r="Y742" s="117"/>
      <c r="Z742" s="117"/>
      <c r="AA742" s="117"/>
      <c r="AB742" s="117"/>
      <c r="AC742" s="117"/>
      <c r="AD742" s="117"/>
      <c r="AE742" s="117"/>
      <c r="AF742" s="117"/>
      <c r="AL742" s="117"/>
      <c r="AM742" s="117"/>
      <c r="AS742" s="117"/>
      <c r="AT742" s="117"/>
    </row>
    <row r="743" spans="5:46" x14ac:dyDescent="0.2">
      <c r="E743" s="117"/>
      <c r="F743" s="117"/>
      <c r="G743" s="117"/>
      <c r="H743" s="117"/>
      <c r="I743" s="117"/>
      <c r="J743" s="117"/>
      <c r="K743" s="117"/>
      <c r="L743" s="117"/>
      <c r="M743" s="117"/>
      <c r="N743" s="117"/>
      <c r="O743" s="117"/>
      <c r="P743" s="117"/>
      <c r="Q743" s="117"/>
      <c r="R743" s="117"/>
      <c r="S743" s="117"/>
      <c r="T743" s="117"/>
      <c r="U743" s="117"/>
      <c r="V743" s="117"/>
      <c r="W743" s="117"/>
      <c r="X743" s="117"/>
      <c r="Y743" s="117"/>
      <c r="Z743" s="117"/>
      <c r="AA743" s="117"/>
      <c r="AB743" s="117"/>
      <c r="AC743" s="117"/>
      <c r="AD743" s="117"/>
      <c r="AE743" s="117"/>
      <c r="AF743" s="117"/>
      <c r="AL743" s="117"/>
      <c r="AM743" s="117"/>
      <c r="AS743" s="117"/>
      <c r="AT743" s="117"/>
    </row>
    <row r="744" spans="5:46" x14ac:dyDescent="0.2">
      <c r="E744" s="117"/>
      <c r="F744" s="117"/>
      <c r="G744" s="117"/>
      <c r="H744" s="117"/>
      <c r="I744" s="117"/>
      <c r="J744" s="117"/>
      <c r="K744" s="117"/>
      <c r="L744" s="117"/>
      <c r="M744" s="117"/>
      <c r="N744" s="117"/>
      <c r="O744" s="117"/>
      <c r="P744" s="117"/>
      <c r="Q744" s="117"/>
      <c r="R744" s="117"/>
      <c r="S744" s="117"/>
      <c r="T744" s="117"/>
      <c r="U744" s="117"/>
      <c r="V744" s="117"/>
      <c r="W744" s="117"/>
      <c r="X744" s="117"/>
      <c r="Y744" s="117"/>
      <c r="Z744" s="117"/>
      <c r="AA744" s="117"/>
      <c r="AB744" s="117"/>
      <c r="AC744" s="117"/>
      <c r="AD744" s="117"/>
      <c r="AE744" s="117"/>
      <c r="AF744" s="117"/>
      <c r="AL744" s="117"/>
      <c r="AM744" s="117"/>
      <c r="AS744" s="117"/>
      <c r="AT744" s="117"/>
    </row>
    <row r="745" spans="5:46" x14ac:dyDescent="0.2">
      <c r="E745" s="117"/>
      <c r="F745" s="117"/>
      <c r="G745" s="117"/>
      <c r="H745" s="117"/>
      <c r="I745" s="117"/>
      <c r="J745" s="117"/>
      <c r="K745" s="117"/>
      <c r="L745" s="117"/>
      <c r="M745" s="117"/>
      <c r="N745" s="117"/>
      <c r="O745" s="117"/>
      <c r="P745" s="117"/>
      <c r="Q745" s="117"/>
      <c r="R745" s="117"/>
      <c r="S745" s="117"/>
      <c r="T745" s="117"/>
      <c r="U745" s="117"/>
      <c r="V745" s="117"/>
      <c r="W745" s="117"/>
      <c r="X745" s="117"/>
      <c r="Y745" s="117"/>
      <c r="Z745" s="117"/>
      <c r="AA745" s="117"/>
      <c r="AB745" s="117"/>
      <c r="AC745" s="117"/>
      <c r="AD745" s="117"/>
      <c r="AE745" s="117"/>
      <c r="AF745" s="117"/>
      <c r="AL745" s="117"/>
      <c r="AM745" s="117"/>
      <c r="AS745" s="117"/>
      <c r="AT745" s="117"/>
    </row>
    <row r="746" spans="5:46" x14ac:dyDescent="0.2">
      <c r="E746" s="117"/>
      <c r="F746" s="117"/>
      <c r="G746" s="117"/>
      <c r="H746" s="117"/>
      <c r="I746" s="117"/>
      <c r="J746" s="117"/>
      <c r="K746" s="117"/>
      <c r="L746" s="117"/>
      <c r="M746" s="117"/>
      <c r="N746" s="117"/>
      <c r="O746" s="117"/>
      <c r="P746" s="117"/>
      <c r="Q746" s="117"/>
      <c r="R746" s="117"/>
      <c r="S746" s="117"/>
      <c r="T746" s="117"/>
      <c r="U746" s="117"/>
      <c r="V746" s="117"/>
      <c r="W746" s="117"/>
      <c r="X746" s="117"/>
      <c r="Y746" s="117"/>
      <c r="Z746" s="117"/>
      <c r="AA746" s="117"/>
      <c r="AB746" s="117"/>
      <c r="AC746" s="117"/>
      <c r="AD746" s="117"/>
      <c r="AE746" s="117"/>
      <c r="AF746" s="117"/>
      <c r="AL746" s="117"/>
      <c r="AM746" s="117"/>
      <c r="AS746" s="117"/>
      <c r="AT746" s="117"/>
    </row>
    <row r="747" spans="5:46" x14ac:dyDescent="0.2">
      <c r="E747" s="117"/>
      <c r="F747" s="117"/>
      <c r="G747" s="117"/>
      <c r="H747" s="117"/>
      <c r="I747" s="117"/>
      <c r="J747" s="117"/>
      <c r="K747" s="117"/>
      <c r="L747" s="117"/>
      <c r="M747" s="117"/>
      <c r="N747" s="117"/>
      <c r="O747" s="117"/>
      <c r="P747" s="117"/>
      <c r="Q747" s="117"/>
      <c r="R747" s="117"/>
      <c r="S747" s="117"/>
      <c r="T747" s="117"/>
      <c r="U747" s="117"/>
      <c r="V747" s="117"/>
      <c r="W747" s="117"/>
      <c r="X747" s="117"/>
      <c r="Y747" s="117"/>
      <c r="Z747" s="117"/>
      <c r="AA747" s="117"/>
      <c r="AB747" s="117"/>
      <c r="AC747" s="117"/>
      <c r="AD747" s="117"/>
      <c r="AE747" s="117"/>
      <c r="AF747" s="117"/>
      <c r="AL747" s="117"/>
      <c r="AM747" s="117"/>
      <c r="AS747" s="117"/>
      <c r="AT747" s="117"/>
    </row>
    <row r="748" spans="5:46" x14ac:dyDescent="0.2">
      <c r="E748" s="117"/>
      <c r="F748" s="117"/>
      <c r="G748" s="117"/>
      <c r="H748" s="117"/>
      <c r="I748" s="117"/>
      <c r="J748" s="117"/>
      <c r="K748" s="117"/>
      <c r="L748" s="117"/>
      <c r="M748" s="117"/>
      <c r="N748" s="117"/>
      <c r="O748" s="117"/>
      <c r="P748" s="117"/>
      <c r="Q748" s="117"/>
      <c r="R748" s="117"/>
      <c r="S748" s="117"/>
      <c r="T748" s="117"/>
      <c r="U748" s="117"/>
      <c r="V748" s="117"/>
      <c r="W748" s="117"/>
      <c r="X748" s="117"/>
      <c r="Y748" s="117"/>
      <c r="Z748" s="117"/>
      <c r="AA748" s="117"/>
      <c r="AB748" s="117"/>
      <c r="AC748" s="117"/>
      <c r="AD748" s="117"/>
      <c r="AE748" s="117"/>
      <c r="AF748" s="117"/>
      <c r="AL748" s="117"/>
      <c r="AM748" s="117"/>
      <c r="AS748" s="117"/>
      <c r="AT748" s="117"/>
    </row>
    <row r="749" spans="5:46" x14ac:dyDescent="0.2">
      <c r="E749" s="117"/>
      <c r="F749" s="117"/>
      <c r="G749" s="117"/>
      <c r="H749" s="117"/>
      <c r="I749" s="117"/>
      <c r="J749" s="117"/>
      <c r="K749" s="117"/>
      <c r="L749" s="117"/>
      <c r="M749" s="117"/>
      <c r="N749" s="117"/>
      <c r="O749" s="117"/>
      <c r="P749" s="117"/>
      <c r="Q749" s="117"/>
      <c r="R749" s="117"/>
      <c r="S749" s="117"/>
      <c r="T749" s="117"/>
      <c r="U749" s="117"/>
      <c r="V749" s="117"/>
      <c r="W749" s="117"/>
      <c r="X749" s="117"/>
      <c r="Y749" s="117"/>
      <c r="Z749" s="117"/>
      <c r="AA749" s="117"/>
      <c r="AB749" s="117"/>
      <c r="AC749" s="117"/>
      <c r="AD749" s="117"/>
      <c r="AE749" s="117"/>
      <c r="AF749" s="117"/>
      <c r="AL749" s="117"/>
      <c r="AM749" s="117"/>
      <c r="AS749" s="117"/>
      <c r="AT749" s="117"/>
    </row>
    <row r="750" spans="5:46" x14ac:dyDescent="0.2">
      <c r="E750" s="117"/>
      <c r="F750" s="117"/>
      <c r="G750" s="117"/>
      <c r="H750" s="117"/>
      <c r="I750" s="117"/>
      <c r="J750" s="117"/>
      <c r="K750" s="117"/>
      <c r="L750" s="117"/>
      <c r="M750" s="117"/>
      <c r="N750" s="117"/>
      <c r="O750" s="117"/>
      <c r="P750" s="117"/>
      <c r="Q750" s="117"/>
      <c r="R750" s="117"/>
      <c r="S750" s="117"/>
      <c r="T750" s="117"/>
      <c r="U750" s="117"/>
      <c r="V750" s="117"/>
      <c r="W750" s="117"/>
      <c r="X750" s="117"/>
      <c r="Y750" s="117"/>
      <c r="Z750" s="117"/>
      <c r="AA750" s="117"/>
      <c r="AB750" s="117"/>
      <c r="AC750" s="117"/>
      <c r="AD750" s="117"/>
      <c r="AE750" s="117"/>
      <c r="AF750" s="117"/>
      <c r="AL750" s="117"/>
      <c r="AM750" s="117"/>
      <c r="AS750" s="117"/>
      <c r="AT750" s="117"/>
    </row>
    <row r="751" spans="5:46" x14ac:dyDescent="0.2">
      <c r="E751" s="117"/>
      <c r="F751" s="117"/>
      <c r="G751" s="117"/>
      <c r="H751" s="117"/>
      <c r="I751" s="117"/>
      <c r="J751" s="117"/>
      <c r="K751" s="117"/>
      <c r="L751" s="117"/>
      <c r="M751" s="117"/>
      <c r="N751" s="117"/>
      <c r="O751" s="117"/>
      <c r="P751" s="117"/>
      <c r="Q751" s="117"/>
      <c r="R751" s="117"/>
      <c r="S751" s="117"/>
      <c r="T751" s="117"/>
      <c r="U751" s="117"/>
      <c r="V751" s="117"/>
      <c r="W751" s="117"/>
      <c r="X751" s="117"/>
      <c r="Y751" s="117"/>
      <c r="Z751" s="117"/>
      <c r="AA751" s="117"/>
      <c r="AB751" s="117"/>
      <c r="AC751" s="117"/>
      <c r="AD751" s="117"/>
      <c r="AE751" s="117"/>
      <c r="AF751" s="117"/>
      <c r="AL751" s="117"/>
      <c r="AM751" s="117"/>
      <c r="AS751" s="117"/>
      <c r="AT751" s="117"/>
    </row>
    <row r="752" spans="5:46" x14ac:dyDescent="0.2">
      <c r="E752" s="117"/>
      <c r="F752" s="117"/>
      <c r="G752" s="117"/>
      <c r="H752" s="117"/>
      <c r="I752" s="117"/>
      <c r="J752" s="117"/>
      <c r="K752" s="117"/>
      <c r="L752" s="117"/>
      <c r="M752" s="117"/>
      <c r="N752" s="117"/>
      <c r="O752" s="117"/>
      <c r="P752" s="117"/>
      <c r="Q752" s="117"/>
      <c r="R752" s="117"/>
      <c r="S752" s="117"/>
      <c r="T752" s="117"/>
      <c r="U752" s="117"/>
      <c r="V752" s="117"/>
      <c r="W752" s="117"/>
      <c r="X752" s="117"/>
      <c r="Y752" s="117"/>
      <c r="Z752" s="117"/>
      <c r="AA752" s="117"/>
      <c r="AB752" s="117"/>
      <c r="AC752" s="117"/>
      <c r="AD752" s="117"/>
      <c r="AE752" s="117"/>
      <c r="AF752" s="117"/>
      <c r="AL752" s="117"/>
      <c r="AM752" s="117"/>
      <c r="AS752" s="117"/>
      <c r="AT752" s="117"/>
    </row>
    <row r="753" spans="5:46" x14ac:dyDescent="0.2">
      <c r="E753" s="117"/>
      <c r="F753" s="117"/>
      <c r="G753" s="117"/>
      <c r="H753" s="117"/>
      <c r="I753" s="117"/>
      <c r="J753" s="117"/>
      <c r="K753" s="117"/>
      <c r="L753" s="117"/>
      <c r="M753" s="117"/>
      <c r="N753" s="117"/>
      <c r="O753" s="117"/>
      <c r="P753" s="117"/>
      <c r="Q753" s="117"/>
      <c r="R753" s="117"/>
      <c r="S753" s="117"/>
      <c r="T753" s="117"/>
      <c r="U753" s="117"/>
      <c r="V753" s="117"/>
      <c r="W753" s="117"/>
      <c r="X753" s="117"/>
      <c r="Y753" s="117"/>
      <c r="Z753" s="117"/>
      <c r="AA753" s="117"/>
      <c r="AB753" s="117"/>
      <c r="AC753" s="117"/>
      <c r="AD753" s="117"/>
      <c r="AE753" s="117"/>
      <c r="AF753" s="117"/>
      <c r="AL753" s="117"/>
      <c r="AM753" s="117"/>
      <c r="AS753" s="117"/>
      <c r="AT753" s="117"/>
    </row>
    <row r="754" spans="5:46" x14ac:dyDescent="0.2">
      <c r="E754" s="117"/>
      <c r="F754" s="117"/>
      <c r="G754" s="117"/>
      <c r="H754" s="117"/>
      <c r="I754" s="117"/>
      <c r="J754" s="117"/>
      <c r="K754" s="117"/>
      <c r="L754" s="117"/>
      <c r="M754" s="117"/>
      <c r="N754" s="117"/>
      <c r="O754" s="117"/>
      <c r="P754" s="117"/>
      <c r="Q754" s="117"/>
      <c r="R754" s="117"/>
      <c r="S754" s="117"/>
      <c r="T754" s="117"/>
      <c r="U754" s="117"/>
      <c r="V754" s="117"/>
      <c r="W754" s="117"/>
      <c r="X754" s="117"/>
      <c r="Y754" s="117"/>
      <c r="Z754" s="117"/>
      <c r="AA754" s="117"/>
      <c r="AB754" s="117"/>
      <c r="AC754" s="117"/>
      <c r="AD754" s="117"/>
      <c r="AE754" s="117"/>
      <c r="AF754" s="117"/>
      <c r="AL754" s="117"/>
      <c r="AM754" s="117"/>
      <c r="AS754" s="117"/>
      <c r="AT754" s="117"/>
    </row>
    <row r="755" spans="5:46" x14ac:dyDescent="0.2">
      <c r="E755" s="117"/>
      <c r="F755" s="117"/>
      <c r="G755" s="117"/>
      <c r="H755" s="117"/>
      <c r="I755" s="117"/>
      <c r="J755" s="117"/>
      <c r="K755" s="117"/>
      <c r="L755" s="117"/>
      <c r="M755" s="117"/>
      <c r="N755" s="117"/>
      <c r="O755" s="117"/>
      <c r="P755" s="117"/>
      <c r="Q755" s="117"/>
      <c r="R755" s="117"/>
      <c r="S755" s="117"/>
      <c r="T755" s="117"/>
      <c r="U755" s="117"/>
      <c r="V755" s="117"/>
      <c r="W755" s="117"/>
      <c r="X755" s="117"/>
      <c r="Y755" s="117"/>
      <c r="Z755" s="117"/>
      <c r="AA755" s="117"/>
      <c r="AB755" s="117"/>
      <c r="AC755" s="117"/>
      <c r="AD755" s="117"/>
      <c r="AE755" s="117"/>
      <c r="AF755" s="117"/>
      <c r="AL755" s="117"/>
      <c r="AM755" s="117"/>
      <c r="AS755" s="117"/>
      <c r="AT755" s="117"/>
    </row>
    <row r="756" spans="5:46" x14ac:dyDescent="0.2">
      <c r="E756" s="117"/>
      <c r="F756" s="117"/>
      <c r="G756" s="117"/>
      <c r="H756" s="117"/>
      <c r="I756" s="117"/>
      <c r="J756" s="117"/>
      <c r="K756" s="117"/>
      <c r="L756" s="117"/>
      <c r="M756" s="117"/>
      <c r="N756" s="117"/>
      <c r="O756" s="117"/>
      <c r="P756" s="117"/>
      <c r="Q756" s="117"/>
      <c r="R756" s="117"/>
      <c r="S756" s="117"/>
      <c r="T756" s="117"/>
      <c r="U756" s="117"/>
      <c r="V756" s="117"/>
      <c r="W756" s="117"/>
      <c r="X756" s="117"/>
      <c r="Y756" s="117"/>
      <c r="Z756" s="117"/>
      <c r="AA756" s="117"/>
      <c r="AB756" s="117"/>
      <c r="AC756" s="117"/>
      <c r="AD756" s="117"/>
      <c r="AE756" s="117"/>
      <c r="AF756" s="117"/>
      <c r="AL756" s="117"/>
      <c r="AM756" s="117"/>
      <c r="AS756" s="117"/>
      <c r="AT756" s="117"/>
    </row>
    <row r="757" spans="5:46" x14ac:dyDescent="0.2">
      <c r="E757" s="117"/>
      <c r="F757" s="117"/>
      <c r="G757" s="117"/>
      <c r="H757" s="117"/>
      <c r="I757" s="117"/>
      <c r="J757" s="117"/>
      <c r="K757" s="117"/>
      <c r="L757" s="117"/>
      <c r="M757" s="117"/>
      <c r="N757" s="117"/>
      <c r="O757" s="117"/>
      <c r="P757" s="117"/>
      <c r="Q757" s="117"/>
      <c r="R757" s="117"/>
      <c r="S757" s="117"/>
      <c r="T757" s="117"/>
      <c r="U757" s="117"/>
      <c r="V757" s="117"/>
      <c r="W757" s="117"/>
      <c r="X757" s="117"/>
      <c r="Y757" s="117"/>
      <c r="Z757" s="117"/>
      <c r="AA757" s="117"/>
      <c r="AB757" s="117"/>
      <c r="AC757" s="117"/>
      <c r="AD757" s="117"/>
      <c r="AE757" s="117"/>
      <c r="AF757" s="117"/>
      <c r="AL757" s="117"/>
      <c r="AM757" s="117"/>
      <c r="AS757" s="117"/>
      <c r="AT757" s="117"/>
    </row>
    <row r="758" spans="5:46" x14ac:dyDescent="0.2">
      <c r="E758" s="117"/>
      <c r="F758" s="117"/>
      <c r="G758" s="117"/>
      <c r="H758" s="117"/>
      <c r="I758" s="117"/>
      <c r="J758" s="117"/>
      <c r="K758" s="117"/>
      <c r="L758" s="117"/>
      <c r="M758" s="117"/>
      <c r="N758" s="117"/>
      <c r="O758" s="117"/>
      <c r="P758" s="117"/>
      <c r="Q758" s="117"/>
      <c r="R758" s="117"/>
      <c r="S758" s="117"/>
      <c r="T758" s="117"/>
      <c r="U758" s="117"/>
      <c r="V758" s="117"/>
      <c r="W758" s="117"/>
      <c r="X758" s="117"/>
      <c r="Y758" s="117"/>
      <c r="Z758" s="117"/>
      <c r="AA758" s="117"/>
      <c r="AB758" s="117"/>
      <c r="AC758" s="117"/>
      <c r="AD758" s="117"/>
      <c r="AE758" s="117"/>
      <c r="AF758" s="117"/>
      <c r="AL758" s="117"/>
      <c r="AM758" s="117"/>
      <c r="AS758" s="117"/>
      <c r="AT758" s="117"/>
    </row>
    <row r="759" spans="5:46" x14ac:dyDescent="0.2">
      <c r="E759" s="117"/>
      <c r="F759" s="117"/>
      <c r="G759" s="117"/>
      <c r="H759" s="117"/>
      <c r="I759" s="117"/>
      <c r="J759" s="117"/>
      <c r="K759" s="117"/>
      <c r="L759" s="117"/>
      <c r="M759" s="117"/>
      <c r="N759" s="117"/>
      <c r="O759" s="117"/>
      <c r="P759" s="117"/>
      <c r="Q759" s="117"/>
      <c r="R759" s="117"/>
      <c r="S759" s="117"/>
      <c r="T759" s="117"/>
      <c r="U759" s="117"/>
      <c r="V759" s="117"/>
      <c r="W759" s="117"/>
      <c r="X759" s="117"/>
      <c r="Y759" s="117"/>
      <c r="Z759" s="117"/>
      <c r="AA759" s="117"/>
      <c r="AB759" s="117"/>
      <c r="AC759" s="117"/>
      <c r="AD759" s="117"/>
      <c r="AE759" s="117"/>
      <c r="AF759" s="117"/>
      <c r="AL759" s="117"/>
      <c r="AM759" s="117"/>
      <c r="AS759" s="117"/>
      <c r="AT759" s="117"/>
    </row>
    <row r="760" spans="5:46" x14ac:dyDescent="0.2">
      <c r="E760" s="117"/>
      <c r="F760" s="117"/>
      <c r="G760" s="117"/>
      <c r="H760" s="117"/>
      <c r="I760" s="117"/>
      <c r="J760" s="117"/>
      <c r="K760" s="117"/>
      <c r="L760" s="117"/>
      <c r="M760" s="117"/>
      <c r="N760" s="117"/>
      <c r="O760" s="117"/>
      <c r="P760" s="117"/>
      <c r="Q760" s="117"/>
      <c r="R760" s="117"/>
      <c r="S760" s="117"/>
      <c r="T760" s="117"/>
      <c r="U760" s="117"/>
      <c r="V760" s="117"/>
      <c r="W760" s="117"/>
      <c r="X760" s="117"/>
      <c r="Y760" s="117"/>
      <c r="Z760" s="117"/>
      <c r="AA760" s="117"/>
      <c r="AB760" s="117"/>
      <c r="AC760" s="117"/>
      <c r="AD760" s="117"/>
      <c r="AE760" s="117"/>
      <c r="AF760" s="117"/>
      <c r="AL760" s="117"/>
      <c r="AM760" s="117"/>
      <c r="AS760" s="117"/>
      <c r="AT760" s="117"/>
    </row>
    <row r="761" spans="5:46" x14ac:dyDescent="0.2">
      <c r="E761" s="117"/>
      <c r="F761" s="117"/>
      <c r="G761" s="117"/>
      <c r="H761" s="117"/>
      <c r="I761" s="117"/>
      <c r="J761" s="117"/>
      <c r="K761" s="117"/>
      <c r="L761" s="117"/>
      <c r="M761" s="117"/>
      <c r="N761" s="117"/>
      <c r="O761" s="117"/>
      <c r="P761" s="117"/>
      <c r="Q761" s="117"/>
      <c r="R761" s="117"/>
      <c r="S761" s="117"/>
      <c r="T761" s="117"/>
      <c r="U761" s="117"/>
      <c r="V761" s="117"/>
      <c r="W761" s="117"/>
      <c r="X761" s="117"/>
      <c r="Y761" s="117"/>
      <c r="Z761" s="117"/>
      <c r="AA761" s="117"/>
      <c r="AB761" s="117"/>
      <c r="AC761" s="117"/>
      <c r="AD761" s="117"/>
      <c r="AE761" s="117"/>
      <c r="AF761" s="117"/>
      <c r="AL761" s="117"/>
      <c r="AM761" s="117"/>
      <c r="AS761" s="117"/>
      <c r="AT761" s="117"/>
    </row>
    <row r="762" spans="5:46" x14ac:dyDescent="0.2">
      <c r="E762" s="117"/>
      <c r="F762" s="117"/>
      <c r="G762" s="117"/>
      <c r="H762" s="117"/>
      <c r="I762" s="117"/>
      <c r="J762" s="117"/>
      <c r="K762" s="117"/>
      <c r="L762" s="117"/>
      <c r="M762" s="117"/>
      <c r="N762" s="117"/>
      <c r="O762" s="117"/>
      <c r="P762" s="117"/>
      <c r="Q762" s="117"/>
      <c r="R762" s="117"/>
      <c r="S762" s="117"/>
      <c r="T762" s="117"/>
      <c r="U762" s="117"/>
      <c r="V762" s="117"/>
      <c r="W762" s="117"/>
      <c r="X762" s="117"/>
      <c r="Y762" s="117"/>
      <c r="Z762" s="117"/>
      <c r="AA762" s="117"/>
      <c r="AB762" s="117"/>
      <c r="AC762" s="117"/>
      <c r="AD762" s="117"/>
      <c r="AE762" s="117"/>
      <c r="AF762" s="117"/>
      <c r="AL762" s="117"/>
      <c r="AM762" s="117"/>
      <c r="AS762" s="117"/>
      <c r="AT762" s="117"/>
    </row>
    <row r="763" spans="5:46" x14ac:dyDescent="0.2">
      <c r="E763" s="117"/>
      <c r="F763" s="117"/>
      <c r="G763" s="117"/>
      <c r="H763" s="117"/>
      <c r="I763" s="117"/>
      <c r="J763" s="117"/>
      <c r="K763" s="117"/>
      <c r="L763" s="117"/>
      <c r="M763" s="117"/>
      <c r="N763" s="117"/>
      <c r="O763" s="117"/>
      <c r="P763" s="117"/>
      <c r="Q763" s="117"/>
      <c r="R763" s="117"/>
      <c r="S763" s="117"/>
      <c r="T763" s="117"/>
      <c r="U763" s="117"/>
      <c r="V763" s="117"/>
      <c r="W763" s="117"/>
      <c r="X763" s="117"/>
      <c r="Y763" s="117"/>
      <c r="Z763" s="117"/>
      <c r="AA763" s="117"/>
      <c r="AB763" s="117"/>
      <c r="AC763" s="117"/>
      <c r="AD763" s="117"/>
      <c r="AE763" s="117"/>
      <c r="AF763" s="117"/>
      <c r="AL763" s="117"/>
      <c r="AM763" s="117"/>
      <c r="AS763" s="117"/>
      <c r="AT763" s="117"/>
    </row>
    <row r="764" spans="5:46" x14ac:dyDescent="0.2">
      <c r="E764" s="117"/>
      <c r="F764" s="117"/>
      <c r="G764" s="117"/>
      <c r="H764" s="117"/>
      <c r="I764" s="117"/>
      <c r="J764" s="117"/>
      <c r="K764" s="117"/>
      <c r="L764" s="117"/>
      <c r="M764" s="117"/>
      <c r="N764" s="117"/>
      <c r="O764" s="117"/>
      <c r="P764" s="117"/>
      <c r="Q764" s="117"/>
      <c r="R764" s="117"/>
      <c r="S764" s="117"/>
      <c r="T764" s="117"/>
      <c r="U764" s="117"/>
      <c r="V764" s="117"/>
      <c r="W764" s="117"/>
      <c r="X764" s="117"/>
      <c r="Y764" s="117"/>
      <c r="Z764" s="117"/>
      <c r="AA764" s="117"/>
      <c r="AB764" s="117"/>
      <c r="AC764" s="117"/>
      <c r="AD764" s="117"/>
      <c r="AE764" s="117"/>
      <c r="AF764" s="117"/>
      <c r="AL764" s="117"/>
      <c r="AM764" s="117"/>
      <c r="AS764" s="117"/>
      <c r="AT764" s="117"/>
    </row>
    <row r="765" spans="5:46" x14ac:dyDescent="0.2">
      <c r="E765" s="117"/>
      <c r="F765" s="117"/>
      <c r="G765" s="117"/>
      <c r="H765" s="117"/>
      <c r="I765" s="117"/>
      <c r="J765" s="117"/>
      <c r="K765" s="117"/>
      <c r="L765" s="117"/>
      <c r="M765" s="117"/>
      <c r="N765" s="117"/>
      <c r="O765" s="117"/>
      <c r="P765" s="117"/>
      <c r="Q765" s="117"/>
      <c r="R765" s="117"/>
      <c r="S765" s="117"/>
      <c r="T765" s="117"/>
      <c r="U765" s="117"/>
      <c r="V765" s="117"/>
      <c r="W765" s="117"/>
      <c r="X765" s="117"/>
      <c r="Y765" s="117"/>
      <c r="Z765" s="117"/>
      <c r="AA765" s="117"/>
      <c r="AB765" s="117"/>
      <c r="AC765" s="117"/>
      <c r="AD765" s="117"/>
      <c r="AE765" s="117"/>
      <c r="AF765" s="117"/>
      <c r="AL765" s="117"/>
      <c r="AM765" s="117"/>
      <c r="AS765" s="117"/>
      <c r="AT765" s="117"/>
    </row>
    <row r="766" spans="5:46" x14ac:dyDescent="0.2">
      <c r="E766" s="117"/>
      <c r="F766" s="117"/>
      <c r="G766" s="117"/>
      <c r="H766" s="117"/>
      <c r="I766" s="117"/>
      <c r="J766" s="117"/>
      <c r="K766" s="117"/>
      <c r="L766" s="117"/>
      <c r="M766" s="117"/>
      <c r="N766" s="117"/>
      <c r="O766" s="117"/>
      <c r="P766" s="117"/>
      <c r="Q766" s="117"/>
      <c r="R766" s="117"/>
      <c r="S766" s="117"/>
      <c r="T766" s="117"/>
      <c r="U766" s="117"/>
      <c r="V766" s="117"/>
      <c r="W766" s="117"/>
      <c r="X766" s="117"/>
      <c r="Y766" s="117"/>
      <c r="Z766" s="117"/>
      <c r="AA766" s="117"/>
      <c r="AB766" s="117"/>
      <c r="AC766" s="117"/>
      <c r="AD766" s="117"/>
      <c r="AE766" s="117"/>
      <c r="AF766" s="117"/>
      <c r="AL766" s="117"/>
      <c r="AM766" s="117"/>
      <c r="AS766" s="117"/>
      <c r="AT766" s="117"/>
    </row>
    <row r="767" spans="5:46" x14ac:dyDescent="0.2">
      <c r="E767" s="117"/>
      <c r="F767" s="117"/>
      <c r="G767" s="117"/>
      <c r="H767" s="117"/>
      <c r="I767" s="117"/>
      <c r="J767" s="117"/>
      <c r="K767" s="117"/>
      <c r="L767" s="117"/>
      <c r="M767" s="117"/>
      <c r="N767" s="117"/>
      <c r="O767" s="117"/>
      <c r="P767" s="117"/>
      <c r="Q767" s="117"/>
      <c r="R767" s="117"/>
      <c r="S767" s="117"/>
      <c r="T767" s="117"/>
      <c r="U767" s="117"/>
      <c r="V767" s="117"/>
      <c r="W767" s="117"/>
      <c r="X767" s="117"/>
      <c r="Y767" s="117"/>
      <c r="Z767" s="117"/>
      <c r="AA767" s="117"/>
      <c r="AB767" s="117"/>
      <c r="AC767" s="117"/>
      <c r="AD767" s="117"/>
      <c r="AE767" s="117"/>
      <c r="AF767" s="117"/>
      <c r="AL767" s="117"/>
      <c r="AM767" s="117"/>
      <c r="AS767" s="117"/>
      <c r="AT767" s="117"/>
    </row>
    <row r="768" spans="5:46" x14ac:dyDescent="0.2">
      <c r="E768" s="117"/>
      <c r="F768" s="117"/>
      <c r="G768" s="117"/>
      <c r="H768" s="117"/>
      <c r="I768" s="117"/>
      <c r="J768" s="117"/>
      <c r="K768" s="117"/>
      <c r="L768" s="117"/>
      <c r="M768" s="117"/>
      <c r="N768" s="117"/>
      <c r="O768" s="117"/>
      <c r="P768" s="117"/>
      <c r="Q768" s="117"/>
      <c r="R768" s="117"/>
      <c r="S768" s="117"/>
      <c r="T768" s="117"/>
      <c r="U768" s="117"/>
      <c r="V768" s="117"/>
      <c r="W768" s="117"/>
      <c r="X768" s="117"/>
      <c r="Y768" s="117"/>
      <c r="Z768" s="117"/>
      <c r="AA768" s="117"/>
      <c r="AB768" s="117"/>
      <c r="AC768" s="117"/>
      <c r="AD768" s="117"/>
      <c r="AE768" s="117"/>
      <c r="AF768" s="117"/>
      <c r="AL768" s="117"/>
      <c r="AM768" s="117"/>
      <c r="AS768" s="117"/>
      <c r="AT768" s="117"/>
    </row>
    <row r="769" spans="5:46" x14ac:dyDescent="0.2">
      <c r="E769" s="117"/>
      <c r="F769" s="117"/>
      <c r="G769" s="117"/>
      <c r="H769" s="117"/>
      <c r="I769" s="117"/>
      <c r="J769" s="117"/>
      <c r="K769" s="117"/>
      <c r="L769" s="117"/>
      <c r="M769" s="117"/>
      <c r="N769" s="117"/>
      <c r="O769" s="117"/>
      <c r="P769" s="117"/>
      <c r="Q769" s="117"/>
      <c r="R769" s="117"/>
      <c r="S769" s="117"/>
      <c r="T769" s="117"/>
      <c r="U769" s="117"/>
      <c r="V769" s="117"/>
      <c r="W769" s="117"/>
      <c r="X769" s="117"/>
      <c r="Y769" s="117"/>
      <c r="Z769" s="117"/>
      <c r="AA769" s="117"/>
      <c r="AB769" s="117"/>
      <c r="AC769" s="117"/>
      <c r="AD769" s="117"/>
      <c r="AE769" s="117"/>
      <c r="AF769" s="117"/>
      <c r="AL769" s="117"/>
      <c r="AM769" s="117"/>
      <c r="AS769" s="117"/>
      <c r="AT769" s="117"/>
    </row>
    <row r="770" spans="5:46" x14ac:dyDescent="0.2">
      <c r="E770" s="117"/>
      <c r="F770" s="117"/>
      <c r="G770" s="117"/>
      <c r="H770" s="117"/>
      <c r="I770" s="117"/>
      <c r="J770" s="117"/>
      <c r="K770" s="117"/>
      <c r="L770" s="117"/>
      <c r="M770" s="117"/>
      <c r="N770" s="117"/>
      <c r="O770" s="117"/>
      <c r="P770" s="117"/>
      <c r="Q770" s="117"/>
      <c r="R770" s="117"/>
      <c r="S770" s="117"/>
      <c r="T770" s="117"/>
      <c r="U770" s="117"/>
      <c r="V770" s="117"/>
      <c r="W770" s="117"/>
      <c r="X770" s="117"/>
      <c r="Y770" s="117"/>
      <c r="Z770" s="117"/>
      <c r="AA770" s="117"/>
      <c r="AB770" s="117"/>
      <c r="AC770" s="117"/>
      <c r="AD770" s="117"/>
      <c r="AE770" s="117"/>
      <c r="AF770" s="117"/>
      <c r="AL770" s="117"/>
      <c r="AM770" s="117"/>
      <c r="AS770" s="117"/>
      <c r="AT770" s="117"/>
    </row>
    <row r="771" spans="5:46" x14ac:dyDescent="0.2">
      <c r="E771" s="117"/>
      <c r="F771" s="117"/>
      <c r="G771" s="117"/>
      <c r="H771" s="117"/>
      <c r="I771" s="117"/>
      <c r="J771" s="117"/>
      <c r="K771" s="117"/>
      <c r="L771" s="117"/>
      <c r="M771" s="117"/>
      <c r="N771" s="117"/>
      <c r="O771" s="117"/>
      <c r="P771" s="117"/>
      <c r="Q771" s="117"/>
      <c r="R771" s="117"/>
      <c r="S771" s="117"/>
      <c r="T771" s="117"/>
      <c r="U771" s="117"/>
      <c r="V771" s="117"/>
      <c r="W771" s="117"/>
      <c r="X771" s="117"/>
      <c r="Y771" s="117"/>
      <c r="Z771" s="117"/>
      <c r="AA771" s="117"/>
      <c r="AB771" s="117"/>
      <c r="AC771" s="117"/>
      <c r="AD771" s="117"/>
      <c r="AE771" s="117"/>
      <c r="AF771" s="117"/>
      <c r="AL771" s="117"/>
      <c r="AM771" s="117"/>
      <c r="AS771" s="117"/>
      <c r="AT771" s="117"/>
    </row>
    <row r="772" spans="5:46" x14ac:dyDescent="0.2">
      <c r="E772" s="117"/>
      <c r="F772" s="117"/>
      <c r="G772" s="117"/>
      <c r="H772" s="117"/>
      <c r="I772" s="117"/>
      <c r="J772" s="117"/>
      <c r="K772" s="117"/>
      <c r="L772" s="117"/>
      <c r="M772" s="117"/>
      <c r="N772" s="117"/>
      <c r="O772" s="117"/>
      <c r="P772" s="117"/>
      <c r="Q772" s="117"/>
      <c r="R772" s="117"/>
      <c r="S772" s="117"/>
      <c r="T772" s="117"/>
      <c r="U772" s="117"/>
      <c r="V772" s="117"/>
      <c r="W772" s="117"/>
      <c r="X772" s="117"/>
      <c r="Y772" s="117"/>
      <c r="Z772" s="117"/>
      <c r="AA772" s="117"/>
      <c r="AB772" s="117"/>
      <c r="AC772" s="117"/>
      <c r="AD772" s="117"/>
      <c r="AE772" s="117"/>
      <c r="AF772" s="117"/>
      <c r="AL772" s="117"/>
      <c r="AM772" s="117"/>
      <c r="AS772" s="117"/>
      <c r="AT772" s="117"/>
    </row>
    <row r="773" spans="5:46" x14ac:dyDescent="0.2">
      <c r="E773" s="117"/>
      <c r="F773" s="117"/>
      <c r="G773" s="117"/>
      <c r="H773" s="117"/>
      <c r="I773" s="117"/>
      <c r="J773" s="117"/>
      <c r="K773" s="117"/>
      <c r="L773" s="117"/>
      <c r="M773" s="117"/>
      <c r="N773" s="117"/>
      <c r="O773" s="117"/>
      <c r="P773" s="117"/>
      <c r="Q773" s="117"/>
      <c r="R773" s="117"/>
      <c r="S773" s="117"/>
      <c r="T773" s="117"/>
      <c r="U773" s="117"/>
      <c r="V773" s="117"/>
      <c r="W773" s="117"/>
      <c r="X773" s="117"/>
      <c r="Y773" s="117"/>
      <c r="Z773" s="117"/>
      <c r="AA773" s="117"/>
      <c r="AB773" s="117"/>
      <c r="AC773" s="117"/>
      <c r="AD773" s="117"/>
      <c r="AE773" s="117"/>
      <c r="AF773" s="117"/>
      <c r="AL773" s="117"/>
      <c r="AM773" s="117"/>
      <c r="AS773" s="117"/>
      <c r="AT773" s="117"/>
    </row>
    <row r="774" spans="5:46" x14ac:dyDescent="0.2">
      <c r="E774" s="117"/>
      <c r="F774" s="117"/>
      <c r="G774" s="117"/>
      <c r="H774" s="117"/>
      <c r="I774" s="117"/>
      <c r="J774" s="117"/>
      <c r="K774" s="117"/>
      <c r="L774" s="117"/>
      <c r="M774" s="117"/>
      <c r="N774" s="117"/>
      <c r="O774" s="117"/>
      <c r="P774" s="117"/>
      <c r="Q774" s="117"/>
      <c r="R774" s="117"/>
      <c r="S774" s="117"/>
      <c r="T774" s="117"/>
      <c r="U774" s="117"/>
      <c r="V774" s="117"/>
      <c r="W774" s="117"/>
      <c r="X774" s="117"/>
      <c r="Y774" s="117"/>
      <c r="Z774" s="117"/>
      <c r="AA774" s="117"/>
      <c r="AB774" s="117"/>
      <c r="AC774" s="117"/>
      <c r="AD774" s="117"/>
      <c r="AE774" s="117"/>
      <c r="AF774" s="117"/>
      <c r="AL774" s="117"/>
      <c r="AM774" s="117"/>
      <c r="AS774" s="117"/>
      <c r="AT774" s="117"/>
    </row>
    <row r="775" spans="5:46" x14ac:dyDescent="0.2">
      <c r="E775" s="117"/>
      <c r="F775" s="117"/>
      <c r="G775" s="117"/>
      <c r="H775" s="117"/>
      <c r="I775" s="117"/>
      <c r="J775" s="117"/>
      <c r="K775" s="117"/>
      <c r="L775" s="117"/>
      <c r="M775" s="117"/>
      <c r="N775" s="117"/>
      <c r="O775" s="117"/>
      <c r="P775" s="117"/>
      <c r="Q775" s="117"/>
      <c r="R775" s="117"/>
      <c r="S775" s="117"/>
      <c r="T775" s="117"/>
      <c r="U775" s="117"/>
      <c r="V775" s="117"/>
      <c r="W775" s="117"/>
      <c r="X775" s="117"/>
      <c r="Y775" s="117"/>
      <c r="Z775" s="117"/>
      <c r="AA775" s="117"/>
      <c r="AB775" s="117"/>
      <c r="AC775" s="117"/>
      <c r="AD775" s="117"/>
      <c r="AE775" s="117"/>
      <c r="AF775" s="117"/>
      <c r="AL775" s="117"/>
      <c r="AM775" s="117"/>
      <c r="AS775" s="117"/>
      <c r="AT775" s="117"/>
    </row>
    <row r="776" spans="5:46" x14ac:dyDescent="0.2">
      <c r="E776" s="117"/>
      <c r="F776" s="117"/>
      <c r="G776" s="117"/>
      <c r="H776" s="117"/>
      <c r="I776" s="117"/>
      <c r="J776" s="117"/>
      <c r="K776" s="117"/>
      <c r="L776" s="117"/>
      <c r="M776" s="117"/>
      <c r="N776" s="117"/>
      <c r="O776" s="117"/>
      <c r="P776" s="117"/>
      <c r="Q776" s="117"/>
      <c r="R776" s="117"/>
      <c r="S776" s="117"/>
      <c r="T776" s="117"/>
      <c r="U776" s="117"/>
      <c r="V776" s="117"/>
      <c r="W776" s="117"/>
      <c r="X776" s="117"/>
      <c r="Y776" s="117"/>
      <c r="Z776" s="117"/>
      <c r="AA776" s="117"/>
      <c r="AB776" s="117"/>
      <c r="AC776" s="117"/>
      <c r="AD776" s="117"/>
      <c r="AE776" s="117"/>
      <c r="AF776" s="117"/>
      <c r="AL776" s="117"/>
      <c r="AM776" s="117"/>
      <c r="AS776" s="117"/>
      <c r="AT776" s="117"/>
    </row>
    <row r="777" spans="5:46" x14ac:dyDescent="0.2">
      <c r="E777" s="117"/>
      <c r="F777" s="117"/>
      <c r="G777" s="117"/>
      <c r="H777" s="117"/>
      <c r="I777" s="117"/>
      <c r="J777" s="117"/>
      <c r="K777" s="117"/>
      <c r="L777" s="117"/>
      <c r="M777" s="117"/>
      <c r="N777" s="117"/>
      <c r="O777" s="117"/>
      <c r="P777" s="117"/>
      <c r="Q777" s="117"/>
      <c r="R777" s="117"/>
      <c r="S777" s="117"/>
      <c r="T777" s="117"/>
      <c r="U777" s="117"/>
      <c r="V777" s="117"/>
      <c r="W777" s="117"/>
      <c r="X777" s="117"/>
      <c r="Y777" s="117"/>
      <c r="Z777" s="117"/>
      <c r="AA777" s="117"/>
      <c r="AB777" s="117"/>
      <c r="AC777" s="117"/>
      <c r="AD777" s="117"/>
      <c r="AE777" s="117"/>
      <c r="AF777" s="117"/>
      <c r="AL777" s="117"/>
      <c r="AM777" s="117"/>
      <c r="AS777" s="117"/>
      <c r="AT777" s="117"/>
    </row>
    <row r="778" spans="5:46" x14ac:dyDescent="0.2">
      <c r="E778" s="117"/>
      <c r="F778" s="117"/>
      <c r="G778" s="117"/>
      <c r="H778" s="117"/>
      <c r="I778" s="117"/>
      <c r="J778" s="117"/>
      <c r="K778" s="117"/>
      <c r="L778" s="117"/>
      <c r="M778" s="117"/>
      <c r="N778" s="117"/>
      <c r="O778" s="117"/>
      <c r="P778" s="117"/>
      <c r="Q778" s="117"/>
      <c r="R778" s="117"/>
      <c r="S778" s="117"/>
      <c r="T778" s="117"/>
      <c r="U778" s="117"/>
      <c r="V778" s="117"/>
      <c r="W778" s="117"/>
      <c r="X778" s="117"/>
      <c r="Y778" s="117"/>
      <c r="Z778" s="117"/>
      <c r="AA778" s="117"/>
      <c r="AB778" s="117"/>
      <c r="AC778" s="117"/>
      <c r="AD778" s="117"/>
      <c r="AE778" s="117"/>
      <c r="AF778" s="117"/>
      <c r="AL778" s="117"/>
      <c r="AM778" s="117"/>
      <c r="AS778" s="117"/>
      <c r="AT778" s="117"/>
    </row>
    <row r="779" spans="5:46" x14ac:dyDescent="0.2">
      <c r="E779" s="117"/>
      <c r="F779" s="117"/>
      <c r="G779" s="117"/>
      <c r="H779" s="117"/>
      <c r="I779" s="117"/>
      <c r="J779" s="117"/>
      <c r="K779" s="117"/>
      <c r="L779" s="117"/>
      <c r="M779" s="117"/>
      <c r="N779" s="117"/>
      <c r="O779" s="117"/>
      <c r="P779" s="117"/>
      <c r="Q779" s="117"/>
      <c r="R779" s="117"/>
      <c r="S779" s="117"/>
      <c r="T779" s="117"/>
      <c r="U779" s="117"/>
      <c r="V779" s="117"/>
      <c r="W779" s="117"/>
      <c r="X779" s="117"/>
      <c r="Y779" s="117"/>
      <c r="Z779" s="117"/>
      <c r="AA779" s="117"/>
      <c r="AB779" s="117"/>
      <c r="AC779" s="117"/>
      <c r="AD779" s="117"/>
      <c r="AE779" s="117"/>
      <c r="AF779" s="117"/>
      <c r="AL779" s="117"/>
      <c r="AM779" s="117"/>
      <c r="AS779" s="117"/>
      <c r="AT779" s="117"/>
    </row>
    <row r="780" spans="5:46" x14ac:dyDescent="0.2">
      <c r="E780" s="117"/>
      <c r="F780" s="117"/>
      <c r="G780" s="117"/>
      <c r="H780" s="117"/>
      <c r="I780" s="117"/>
      <c r="J780" s="117"/>
      <c r="K780" s="117"/>
      <c r="L780" s="117"/>
      <c r="M780" s="117"/>
      <c r="N780" s="117"/>
      <c r="O780" s="117"/>
      <c r="P780" s="117"/>
      <c r="Q780" s="117"/>
      <c r="R780" s="117"/>
      <c r="S780" s="117"/>
      <c r="T780" s="117"/>
      <c r="U780" s="117"/>
      <c r="V780" s="117"/>
      <c r="W780" s="117"/>
      <c r="X780" s="117"/>
      <c r="Y780" s="117"/>
      <c r="Z780" s="117"/>
      <c r="AA780" s="117"/>
      <c r="AB780" s="117"/>
      <c r="AC780" s="117"/>
      <c r="AD780" s="117"/>
      <c r="AE780" s="117"/>
      <c r="AF780" s="117"/>
      <c r="AL780" s="117"/>
      <c r="AM780" s="117"/>
      <c r="AS780" s="117"/>
      <c r="AT780" s="117"/>
    </row>
    <row r="781" spans="5:46" x14ac:dyDescent="0.2">
      <c r="E781" s="117"/>
      <c r="F781" s="117"/>
      <c r="G781" s="117"/>
      <c r="H781" s="117"/>
      <c r="I781" s="117"/>
      <c r="J781" s="117"/>
      <c r="K781" s="117"/>
      <c r="L781" s="117"/>
      <c r="M781" s="117"/>
      <c r="N781" s="117"/>
      <c r="O781" s="117"/>
      <c r="P781" s="117"/>
      <c r="Q781" s="117"/>
      <c r="R781" s="117"/>
      <c r="S781" s="117"/>
      <c r="T781" s="117"/>
      <c r="U781" s="117"/>
      <c r="V781" s="117"/>
      <c r="W781" s="117"/>
      <c r="X781" s="117"/>
      <c r="Y781" s="117"/>
      <c r="Z781" s="117"/>
      <c r="AA781" s="117"/>
      <c r="AB781" s="117"/>
      <c r="AC781" s="117"/>
      <c r="AD781" s="117"/>
      <c r="AE781" s="117"/>
      <c r="AF781" s="117"/>
      <c r="AL781" s="117"/>
      <c r="AM781" s="117"/>
      <c r="AS781" s="117"/>
      <c r="AT781" s="117"/>
    </row>
    <row r="782" spans="5:46" x14ac:dyDescent="0.2">
      <c r="E782" s="117"/>
      <c r="F782" s="117"/>
      <c r="G782" s="117"/>
      <c r="H782" s="117"/>
      <c r="I782" s="117"/>
      <c r="J782" s="117"/>
      <c r="K782" s="117"/>
      <c r="L782" s="117"/>
      <c r="M782" s="117"/>
      <c r="N782" s="117"/>
      <c r="O782" s="117"/>
      <c r="P782" s="117"/>
      <c r="Q782" s="117"/>
      <c r="R782" s="117"/>
      <c r="S782" s="117"/>
      <c r="T782" s="117"/>
      <c r="U782" s="117"/>
      <c r="V782" s="117"/>
      <c r="W782" s="117"/>
      <c r="X782" s="117"/>
      <c r="Y782" s="117"/>
      <c r="Z782" s="117"/>
      <c r="AA782" s="117"/>
      <c r="AB782" s="117"/>
      <c r="AC782" s="117"/>
      <c r="AD782" s="117"/>
      <c r="AE782" s="117"/>
      <c r="AF782" s="117"/>
      <c r="AL782" s="117"/>
      <c r="AM782" s="117"/>
      <c r="AS782" s="117"/>
      <c r="AT782" s="117"/>
    </row>
    <row r="783" spans="5:46" x14ac:dyDescent="0.2">
      <c r="E783" s="117"/>
      <c r="F783" s="117"/>
      <c r="G783" s="117"/>
      <c r="H783" s="117"/>
      <c r="I783" s="117"/>
      <c r="J783" s="117"/>
      <c r="K783" s="117"/>
      <c r="L783" s="117"/>
      <c r="M783" s="117"/>
      <c r="N783" s="117"/>
      <c r="O783" s="117"/>
      <c r="P783" s="117"/>
      <c r="Q783" s="117"/>
      <c r="R783" s="117"/>
      <c r="S783" s="117"/>
      <c r="T783" s="117"/>
      <c r="U783" s="117"/>
      <c r="V783" s="117"/>
      <c r="W783" s="117"/>
      <c r="X783" s="117"/>
      <c r="Y783" s="117"/>
      <c r="Z783" s="117"/>
      <c r="AA783" s="117"/>
      <c r="AB783" s="117"/>
      <c r="AC783" s="117"/>
      <c r="AD783" s="117"/>
      <c r="AE783" s="117"/>
      <c r="AF783" s="117"/>
      <c r="AL783" s="117"/>
      <c r="AM783" s="117"/>
      <c r="AS783" s="117"/>
      <c r="AT783" s="117"/>
    </row>
    <row r="784" spans="5:46" x14ac:dyDescent="0.2">
      <c r="E784" s="117"/>
      <c r="F784" s="117"/>
      <c r="G784" s="117"/>
      <c r="H784" s="117"/>
      <c r="I784" s="117"/>
      <c r="J784" s="117"/>
      <c r="K784" s="117"/>
      <c r="L784" s="117"/>
      <c r="M784" s="117"/>
      <c r="N784" s="117"/>
      <c r="O784" s="117"/>
      <c r="P784" s="117"/>
      <c r="Q784" s="117"/>
      <c r="R784" s="117"/>
      <c r="S784" s="117"/>
      <c r="T784" s="117"/>
      <c r="U784" s="117"/>
      <c r="V784" s="117"/>
      <c r="W784" s="117"/>
      <c r="X784" s="117"/>
      <c r="Y784" s="117"/>
      <c r="Z784" s="117"/>
      <c r="AA784" s="117"/>
      <c r="AB784" s="117"/>
      <c r="AC784" s="117"/>
      <c r="AD784" s="117"/>
      <c r="AE784" s="117"/>
      <c r="AF784" s="117"/>
      <c r="AL784" s="117"/>
      <c r="AM784" s="117"/>
      <c r="AS784" s="117"/>
      <c r="AT784" s="117"/>
    </row>
    <row r="785" spans="5:46" x14ac:dyDescent="0.2">
      <c r="E785" s="117"/>
      <c r="F785" s="117"/>
      <c r="G785" s="117"/>
      <c r="H785" s="117"/>
      <c r="I785" s="117"/>
      <c r="J785" s="117"/>
      <c r="K785" s="117"/>
      <c r="L785" s="117"/>
      <c r="M785" s="117"/>
      <c r="N785" s="117"/>
      <c r="O785" s="117"/>
      <c r="P785" s="117"/>
      <c r="Q785" s="117"/>
      <c r="R785" s="117"/>
      <c r="S785" s="117"/>
      <c r="T785" s="117"/>
      <c r="U785" s="117"/>
      <c r="V785" s="117"/>
      <c r="W785" s="117"/>
      <c r="X785" s="117"/>
      <c r="Y785" s="117"/>
      <c r="Z785" s="117"/>
      <c r="AA785" s="117"/>
      <c r="AB785" s="117"/>
      <c r="AC785" s="117"/>
      <c r="AD785" s="117"/>
      <c r="AE785" s="117"/>
      <c r="AF785" s="117"/>
      <c r="AL785" s="117"/>
      <c r="AM785" s="117"/>
      <c r="AS785" s="117"/>
      <c r="AT785" s="117"/>
    </row>
    <row r="786" spans="5:46" x14ac:dyDescent="0.2">
      <c r="E786" s="117"/>
      <c r="F786" s="117"/>
      <c r="G786" s="117"/>
      <c r="H786" s="117"/>
      <c r="I786" s="117"/>
      <c r="J786" s="117"/>
      <c r="K786" s="117"/>
      <c r="L786" s="117"/>
      <c r="M786" s="117"/>
      <c r="N786" s="117"/>
      <c r="O786" s="117"/>
      <c r="P786" s="117"/>
      <c r="Q786" s="117"/>
      <c r="R786" s="117"/>
      <c r="S786" s="117"/>
      <c r="T786" s="117"/>
      <c r="U786" s="117"/>
      <c r="V786" s="117"/>
      <c r="W786" s="117"/>
      <c r="X786" s="117"/>
      <c r="Y786" s="117"/>
      <c r="Z786" s="117"/>
      <c r="AA786" s="117"/>
      <c r="AB786" s="117"/>
      <c r="AC786" s="117"/>
      <c r="AD786" s="117"/>
      <c r="AE786" s="117"/>
      <c r="AF786" s="117"/>
      <c r="AL786" s="117"/>
      <c r="AM786" s="117"/>
      <c r="AS786" s="117"/>
      <c r="AT786" s="117"/>
    </row>
    <row r="787" spans="5:46" x14ac:dyDescent="0.2">
      <c r="E787" s="117"/>
      <c r="F787" s="117"/>
      <c r="G787" s="117"/>
      <c r="H787" s="117"/>
      <c r="I787" s="117"/>
      <c r="J787" s="117"/>
      <c r="K787" s="117"/>
      <c r="L787" s="117"/>
      <c r="M787" s="117"/>
      <c r="N787" s="117"/>
      <c r="O787" s="117"/>
      <c r="P787" s="117"/>
      <c r="Q787" s="117"/>
      <c r="R787" s="117"/>
      <c r="S787" s="117"/>
      <c r="T787" s="117"/>
      <c r="U787" s="117"/>
      <c r="V787" s="117"/>
      <c r="W787" s="117"/>
      <c r="X787" s="117"/>
      <c r="Y787" s="117"/>
      <c r="Z787" s="117"/>
      <c r="AA787" s="117"/>
      <c r="AB787" s="117"/>
      <c r="AC787" s="117"/>
      <c r="AD787" s="117"/>
      <c r="AE787" s="117"/>
      <c r="AF787" s="117"/>
      <c r="AL787" s="117"/>
      <c r="AM787" s="117"/>
      <c r="AS787" s="117"/>
      <c r="AT787" s="117"/>
    </row>
    <row r="788" spans="5:46" x14ac:dyDescent="0.2">
      <c r="E788" s="117"/>
      <c r="F788" s="117"/>
      <c r="G788" s="117"/>
      <c r="H788" s="117"/>
      <c r="I788" s="117"/>
      <c r="J788" s="117"/>
      <c r="K788" s="117"/>
      <c r="L788" s="117"/>
      <c r="M788" s="117"/>
      <c r="N788" s="117"/>
      <c r="O788" s="117"/>
      <c r="P788" s="117"/>
      <c r="Q788" s="117"/>
      <c r="R788" s="117"/>
      <c r="S788" s="117"/>
      <c r="T788" s="117"/>
      <c r="U788" s="117"/>
      <c r="V788" s="117"/>
      <c r="W788" s="117"/>
      <c r="X788" s="117"/>
      <c r="Y788" s="117"/>
      <c r="Z788" s="117"/>
      <c r="AA788" s="117"/>
      <c r="AB788" s="117"/>
      <c r="AC788" s="117"/>
      <c r="AD788" s="117"/>
      <c r="AE788" s="117"/>
      <c r="AF788" s="117"/>
      <c r="AL788" s="117"/>
      <c r="AM788" s="117"/>
      <c r="AS788" s="117"/>
      <c r="AT788" s="117"/>
    </row>
    <row r="789" spans="5:46" x14ac:dyDescent="0.2">
      <c r="E789" s="117"/>
      <c r="F789" s="117"/>
      <c r="G789" s="117"/>
      <c r="H789" s="117"/>
      <c r="I789" s="117"/>
      <c r="J789" s="117"/>
      <c r="K789" s="117"/>
      <c r="L789" s="117"/>
      <c r="M789" s="117"/>
      <c r="N789" s="117"/>
      <c r="O789" s="117"/>
      <c r="P789" s="117"/>
      <c r="Q789" s="117"/>
      <c r="R789" s="117"/>
      <c r="S789" s="117"/>
      <c r="T789" s="117"/>
      <c r="U789" s="117"/>
      <c r="V789" s="117"/>
      <c r="W789" s="117"/>
      <c r="X789" s="117"/>
      <c r="Y789" s="117"/>
      <c r="Z789" s="117"/>
      <c r="AA789" s="117"/>
      <c r="AB789" s="117"/>
      <c r="AC789" s="117"/>
      <c r="AD789" s="117"/>
      <c r="AE789" s="117"/>
      <c r="AF789" s="117"/>
      <c r="AL789" s="117"/>
      <c r="AM789" s="117"/>
      <c r="AS789" s="117"/>
      <c r="AT789" s="117"/>
    </row>
    <row r="790" spans="5:46" x14ac:dyDescent="0.2">
      <c r="E790" s="117"/>
      <c r="F790" s="117"/>
      <c r="G790" s="117"/>
      <c r="H790" s="117"/>
      <c r="I790" s="117"/>
      <c r="J790" s="117"/>
      <c r="K790" s="117"/>
      <c r="L790" s="117"/>
      <c r="M790" s="117"/>
      <c r="N790" s="117"/>
      <c r="O790" s="117"/>
      <c r="P790" s="117"/>
      <c r="Q790" s="117"/>
      <c r="R790" s="117"/>
      <c r="S790" s="117"/>
      <c r="T790" s="117"/>
      <c r="U790" s="117"/>
      <c r="V790" s="117"/>
      <c r="W790" s="117"/>
      <c r="X790" s="117"/>
      <c r="Y790" s="117"/>
      <c r="Z790" s="117"/>
      <c r="AA790" s="117"/>
      <c r="AB790" s="117"/>
      <c r="AC790" s="117"/>
      <c r="AD790" s="117"/>
      <c r="AE790" s="117"/>
      <c r="AF790" s="117"/>
      <c r="AL790" s="117"/>
      <c r="AM790" s="117"/>
      <c r="AS790" s="117"/>
      <c r="AT790" s="117"/>
    </row>
    <row r="791" spans="5:46" x14ac:dyDescent="0.2">
      <c r="E791" s="117"/>
      <c r="F791" s="117"/>
      <c r="G791" s="117"/>
      <c r="H791" s="117"/>
      <c r="I791" s="117"/>
      <c r="J791" s="117"/>
      <c r="K791" s="117"/>
      <c r="L791" s="117"/>
      <c r="M791" s="117"/>
      <c r="N791" s="117"/>
      <c r="O791" s="117"/>
      <c r="P791" s="117"/>
      <c r="Q791" s="117"/>
      <c r="R791" s="117"/>
      <c r="S791" s="117"/>
      <c r="T791" s="117"/>
      <c r="U791" s="117"/>
      <c r="V791" s="117"/>
      <c r="W791" s="117"/>
      <c r="X791" s="117"/>
      <c r="Y791" s="117"/>
      <c r="Z791" s="117"/>
      <c r="AA791" s="117"/>
      <c r="AB791" s="117"/>
      <c r="AC791" s="117"/>
      <c r="AD791" s="117"/>
      <c r="AE791" s="117"/>
      <c r="AF791" s="117"/>
      <c r="AL791" s="117"/>
      <c r="AM791" s="117"/>
      <c r="AS791" s="117"/>
      <c r="AT791" s="117"/>
    </row>
    <row r="792" spans="5:46" x14ac:dyDescent="0.2">
      <c r="E792" s="117"/>
      <c r="F792" s="117"/>
      <c r="G792" s="117"/>
      <c r="H792" s="117"/>
      <c r="I792" s="117"/>
      <c r="J792" s="117"/>
      <c r="K792" s="117"/>
      <c r="L792" s="117"/>
      <c r="M792" s="117"/>
      <c r="N792" s="117"/>
      <c r="O792" s="117"/>
      <c r="P792" s="117"/>
      <c r="Q792" s="117"/>
      <c r="R792" s="117"/>
      <c r="S792" s="117"/>
      <c r="T792" s="117"/>
      <c r="U792" s="117"/>
      <c r="V792" s="117"/>
      <c r="W792" s="117"/>
      <c r="X792" s="117"/>
      <c r="Y792" s="117"/>
      <c r="Z792" s="117"/>
      <c r="AA792" s="117"/>
      <c r="AB792" s="117"/>
      <c r="AC792" s="117"/>
      <c r="AD792" s="117"/>
      <c r="AE792" s="117"/>
      <c r="AF792" s="117"/>
      <c r="AL792" s="117"/>
      <c r="AM792" s="117"/>
      <c r="AS792" s="117"/>
      <c r="AT792" s="117"/>
    </row>
    <row r="793" spans="5:46" x14ac:dyDescent="0.2">
      <c r="E793" s="117"/>
      <c r="F793" s="117"/>
      <c r="G793" s="117"/>
      <c r="H793" s="117"/>
      <c r="I793" s="117"/>
      <c r="J793" s="117"/>
      <c r="K793" s="117"/>
      <c r="L793" s="117"/>
      <c r="M793" s="117"/>
      <c r="N793" s="117"/>
      <c r="O793" s="117"/>
      <c r="P793" s="117"/>
      <c r="Q793" s="117"/>
      <c r="R793" s="117"/>
      <c r="S793" s="117"/>
      <c r="T793" s="117"/>
      <c r="U793" s="117"/>
      <c r="V793" s="117"/>
      <c r="W793" s="117"/>
      <c r="X793" s="117"/>
      <c r="Y793" s="117"/>
      <c r="Z793" s="117"/>
      <c r="AA793" s="117"/>
      <c r="AB793" s="117"/>
      <c r="AC793" s="117"/>
      <c r="AD793" s="117"/>
      <c r="AE793" s="117"/>
      <c r="AF793" s="117"/>
      <c r="AL793" s="117"/>
      <c r="AM793" s="117"/>
      <c r="AS793" s="117"/>
      <c r="AT793" s="117"/>
    </row>
    <row r="794" spans="5:46" x14ac:dyDescent="0.2">
      <c r="E794" s="117"/>
      <c r="F794" s="117"/>
      <c r="G794" s="117"/>
      <c r="H794" s="117"/>
      <c r="I794" s="117"/>
      <c r="J794" s="117"/>
      <c r="K794" s="117"/>
      <c r="L794" s="117"/>
      <c r="M794" s="117"/>
      <c r="N794" s="117"/>
      <c r="O794" s="117"/>
      <c r="P794" s="117"/>
      <c r="Q794" s="117"/>
      <c r="R794" s="117"/>
      <c r="S794" s="117"/>
      <c r="T794" s="117"/>
      <c r="U794" s="117"/>
      <c r="V794" s="117"/>
      <c r="W794" s="117"/>
      <c r="X794" s="117"/>
      <c r="Y794" s="117"/>
      <c r="Z794" s="117"/>
      <c r="AA794" s="117"/>
      <c r="AB794" s="117"/>
      <c r="AC794" s="117"/>
      <c r="AD794" s="117"/>
      <c r="AE794" s="117"/>
      <c r="AF794" s="117"/>
      <c r="AL794" s="117"/>
      <c r="AM794" s="117"/>
      <c r="AS794" s="117"/>
      <c r="AT794" s="117"/>
    </row>
    <row r="795" spans="5:46" x14ac:dyDescent="0.2">
      <c r="E795" s="117"/>
      <c r="F795" s="117"/>
      <c r="G795" s="117"/>
      <c r="H795" s="117"/>
      <c r="I795" s="117"/>
      <c r="J795" s="117"/>
      <c r="K795" s="117"/>
      <c r="L795" s="117"/>
      <c r="M795" s="117"/>
      <c r="N795" s="117"/>
      <c r="O795" s="117"/>
      <c r="P795" s="117"/>
      <c r="Q795" s="117"/>
      <c r="R795" s="117"/>
      <c r="S795" s="117"/>
      <c r="T795" s="117"/>
      <c r="U795" s="117"/>
      <c r="V795" s="117"/>
      <c r="W795" s="117"/>
      <c r="X795" s="117"/>
      <c r="Y795" s="117"/>
      <c r="Z795" s="117"/>
      <c r="AA795" s="117"/>
      <c r="AB795" s="117"/>
      <c r="AC795" s="117"/>
      <c r="AD795" s="117"/>
      <c r="AE795" s="117"/>
      <c r="AF795" s="117"/>
      <c r="AL795" s="117"/>
      <c r="AM795" s="117"/>
      <c r="AS795" s="117"/>
      <c r="AT795" s="117"/>
    </row>
    <row r="796" spans="5:46" x14ac:dyDescent="0.2">
      <c r="E796" s="117"/>
      <c r="F796" s="117"/>
      <c r="G796" s="117"/>
      <c r="H796" s="117"/>
      <c r="I796" s="117"/>
      <c r="J796" s="117"/>
      <c r="K796" s="117"/>
      <c r="L796" s="117"/>
      <c r="M796" s="117"/>
      <c r="N796" s="117"/>
      <c r="O796" s="117"/>
      <c r="P796" s="117"/>
      <c r="Q796" s="117"/>
      <c r="R796" s="117"/>
      <c r="S796" s="117"/>
      <c r="T796" s="117"/>
      <c r="U796" s="117"/>
      <c r="V796" s="117"/>
      <c r="W796" s="117"/>
      <c r="X796" s="117"/>
      <c r="Y796" s="117"/>
      <c r="Z796" s="117"/>
      <c r="AA796" s="117"/>
      <c r="AB796" s="117"/>
      <c r="AC796" s="117"/>
      <c r="AD796" s="117"/>
      <c r="AE796" s="117"/>
      <c r="AF796" s="117"/>
      <c r="AL796" s="117"/>
      <c r="AM796" s="117"/>
      <c r="AS796" s="117"/>
      <c r="AT796" s="117"/>
    </row>
    <row r="797" spans="5:46" x14ac:dyDescent="0.2">
      <c r="E797" s="117"/>
      <c r="F797" s="117"/>
      <c r="G797" s="117"/>
      <c r="H797" s="117"/>
      <c r="I797" s="117"/>
      <c r="J797" s="117"/>
      <c r="K797" s="117"/>
      <c r="L797" s="117"/>
      <c r="M797" s="117"/>
      <c r="N797" s="117"/>
      <c r="O797" s="117"/>
      <c r="P797" s="117"/>
      <c r="Q797" s="117"/>
      <c r="R797" s="117"/>
      <c r="S797" s="117"/>
      <c r="T797" s="117"/>
      <c r="U797" s="117"/>
      <c r="V797" s="117"/>
      <c r="W797" s="117"/>
      <c r="X797" s="117"/>
      <c r="Y797" s="117"/>
      <c r="Z797" s="117"/>
      <c r="AA797" s="117"/>
      <c r="AB797" s="117"/>
      <c r="AC797" s="117"/>
      <c r="AD797" s="117"/>
      <c r="AE797" s="117"/>
      <c r="AF797" s="117"/>
      <c r="AL797" s="117"/>
      <c r="AM797" s="117"/>
      <c r="AS797" s="117"/>
      <c r="AT797" s="117"/>
    </row>
    <row r="798" spans="5:46" x14ac:dyDescent="0.2">
      <c r="E798" s="117"/>
      <c r="F798" s="117"/>
      <c r="G798" s="117"/>
      <c r="H798" s="117"/>
      <c r="I798" s="117"/>
      <c r="J798" s="117"/>
      <c r="K798" s="117"/>
      <c r="L798" s="117"/>
      <c r="M798" s="117"/>
      <c r="N798" s="117"/>
      <c r="O798" s="117"/>
      <c r="P798" s="117"/>
      <c r="Q798" s="117"/>
      <c r="R798" s="117"/>
      <c r="S798" s="117"/>
      <c r="T798" s="117"/>
      <c r="U798" s="117"/>
      <c r="V798" s="117"/>
      <c r="W798" s="117"/>
      <c r="X798" s="117"/>
      <c r="Y798" s="117"/>
      <c r="Z798" s="117"/>
      <c r="AA798" s="117"/>
      <c r="AB798" s="117"/>
      <c r="AC798" s="117"/>
      <c r="AD798" s="117"/>
      <c r="AE798" s="117"/>
      <c r="AF798" s="117"/>
      <c r="AL798" s="117"/>
      <c r="AM798" s="117"/>
      <c r="AS798" s="117"/>
      <c r="AT798" s="117"/>
    </row>
    <row r="799" spans="5:46" x14ac:dyDescent="0.2">
      <c r="E799" s="117"/>
      <c r="F799" s="117"/>
      <c r="G799" s="117"/>
      <c r="H799" s="117"/>
      <c r="I799" s="117"/>
      <c r="J799" s="117"/>
      <c r="K799" s="117"/>
      <c r="L799" s="117"/>
      <c r="M799" s="117"/>
      <c r="N799" s="117"/>
      <c r="O799" s="117"/>
      <c r="P799" s="117"/>
      <c r="Q799" s="117"/>
      <c r="R799" s="117"/>
      <c r="S799" s="117"/>
      <c r="T799" s="117"/>
      <c r="U799" s="117"/>
      <c r="V799" s="117"/>
      <c r="W799" s="117"/>
      <c r="X799" s="117"/>
      <c r="Y799" s="117"/>
      <c r="Z799" s="117"/>
      <c r="AA799" s="117"/>
      <c r="AB799" s="117"/>
      <c r="AC799" s="117"/>
      <c r="AD799" s="117"/>
      <c r="AE799" s="117"/>
      <c r="AF799" s="117"/>
      <c r="AL799" s="117"/>
      <c r="AM799" s="117"/>
      <c r="AS799" s="117"/>
      <c r="AT799" s="117"/>
    </row>
    <row r="800" spans="5:46" x14ac:dyDescent="0.2">
      <c r="E800" s="117"/>
      <c r="F800" s="117"/>
      <c r="G800" s="117"/>
      <c r="H800" s="117"/>
      <c r="I800" s="117"/>
      <c r="J800" s="117"/>
      <c r="K800" s="117"/>
      <c r="L800" s="117"/>
      <c r="M800" s="117"/>
      <c r="N800" s="117"/>
      <c r="O800" s="117"/>
      <c r="P800" s="117"/>
      <c r="Q800" s="117"/>
      <c r="R800" s="117"/>
      <c r="S800" s="117"/>
      <c r="T800" s="117"/>
      <c r="U800" s="117"/>
      <c r="V800" s="117"/>
      <c r="W800" s="117"/>
      <c r="X800" s="117"/>
      <c r="Y800" s="117"/>
      <c r="Z800" s="117"/>
      <c r="AA800" s="117"/>
      <c r="AB800" s="117"/>
      <c r="AC800" s="117"/>
      <c r="AD800" s="117"/>
      <c r="AE800" s="117"/>
      <c r="AF800" s="117"/>
      <c r="AL800" s="117"/>
      <c r="AM800" s="117"/>
      <c r="AS800" s="117"/>
      <c r="AT800" s="117"/>
    </row>
    <row r="801" spans="5:46" x14ac:dyDescent="0.2">
      <c r="E801" s="117"/>
      <c r="F801" s="117"/>
      <c r="G801" s="117"/>
      <c r="H801" s="117"/>
      <c r="I801" s="117"/>
      <c r="J801" s="117"/>
      <c r="K801" s="117"/>
      <c r="L801" s="117"/>
      <c r="M801" s="117"/>
      <c r="N801" s="117"/>
      <c r="O801" s="117"/>
      <c r="P801" s="117"/>
      <c r="Q801" s="117"/>
      <c r="R801" s="117"/>
      <c r="S801" s="117"/>
      <c r="T801" s="117"/>
      <c r="U801" s="117"/>
      <c r="V801" s="117"/>
      <c r="W801" s="117"/>
      <c r="X801" s="117"/>
      <c r="Y801" s="117"/>
      <c r="Z801" s="117"/>
      <c r="AA801" s="117"/>
      <c r="AB801" s="117"/>
      <c r="AC801" s="117"/>
      <c r="AD801" s="117"/>
      <c r="AE801" s="117"/>
      <c r="AF801" s="117"/>
      <c r="AL801" s="117"/>
      <c r="AM801" s="117"/>
      <c r="AS801" s="117"/>
      <c r="AT801" s="117"/>
    </row>
    <row r="802" spans="5:46" x14ac:dyDescent="0.2">
      <c r="E802" s="117"/>
      <c r="F802" s="117"/>
      <c r="G802" s="117"/>
      <c r="H802" s="117"/>
      <c r="I802" s="117"/>
      <c r="J802" s="117"/>
      <c r="K802" s="117"/>
      <c r="L802" s="117"/>
      <c r="M802" s="117"/>
      <c r="N802" s="117"/>
      <c r="O802" s="117"/>
      <c r="P802" s="117"/>
      <c r="Q802" s="117"/>
      <c r="R802" s="117"/>
      <c r="S802" s="117"/>
      <c r="T802" s="117"/>
      <c r="U802" s="117"/>
      <c r="V802" s="117"/>
      <c r="W802" s="117"/>
      <c r="X802" s="117"/>
      <c r="Y802" s="117"/>
      <c r="Z802" s="117"/>
      <c r="AA802" s="117"/>
      <c r="AB802" s="117"/>
      <c r="AC802" s="117"/>
      <c r="AD802" s="117"/>
      <c r="AE802" s="117"/>
      <c r="AF802" s="117"/>
      <c r="AL802" s="117"/>
      <c r="AM802" s="117"/>
      <c r="AS802" s="117"/>
      <c r="AT802" s="117"/>
    </row>
    <row r="803" spans="5:46" x14ac:dyDescent="0.2">
      <c r="E803" s="117"/>
      <c r="F803" s="117"/>
      <c r="G803" s="117"/>
      <c r="H803" s="117"/>
      <c r="I803" s="117"/>
      <c r="J803" s="117"/>
      <c r="K803" s="117"/>
      <c r="L803" s="117"/>
      <c r="M803" s="117"/>
      <c r="N803" s="117"/>
      <c r="O803" s="117"/>
      <c r="P803" s="117"/>
      <c r="Q803" s="117"/>
      <c r="R803" s="117"/>
      <c r="S803" s="117"/>
      <c r="T803" s="117"/>
      <c r="U803" s="117"/>
      <c r="V803" s="117"/>
      <c r="W803" s="117"/>
      <c r="X803" s="117"/>
      <c r="Y803" s="117"/>
      <c r="Z803" s="117"/>
      <c r="AA803" s="117"/>
      <c r="AB803" s="117"/>
      <c r="AC803" s="117"/>
      <c r="AD803" s="117"/>
      <c r="AE803" s="117"/>
      <c r="AF803" s="117"/>
      <c r="AL803" s="117"/>
      <c r="AM803" s="117"/>
      <c r="AS803" s="117"/>
      <c r="AT803" s="117"/>
    </row>
    <row r="804" spans="5:46" x14ac:dyDescent="0.2">
      <c r="E804" s="117"/>
      <c r="F804" s="117"/>
      <c r="G804" s="117"/>
      <c r="H804" s="117"/>
      <c r="I804" s="117"/>
      <c r="J804" s="117"/>
      <c r="K804" s="117"/>
      <c r="L804" s="117"/>
      <c r="M804" s="117"/>
      <c r="N804" s="117"/>
      <c r="O804" s="117"/>
      <c r="P804" s="117"/>
      <c r="Q804" s="117"/>
      <c r="R804" s="117"/>
      <c r="S804" s="117"/>
      <c r="T804" s="117"/>
      <c r="U804" s="117"/>
      <c r="V804" s="117"/>
      <c r="W804" s="117"/>
      <c r="X804" s="117"/>
      <c r="Y804" s="117"/>
      <c r="Z804" s="117"/>
      <c r="AA804" s="117"/>
      <c r="AB804" s="117"/>
      <c r="AC804" s="117"/>
      <c r="AD804" s="117"/>
      <c r="AE804" s="117"/>
      <c r="AF804" s="117"/>
      <c r="AL804" s="117"/>
      <c r="AM804" s="117"/>
      <c r="AS804" s="117"/>
      <c r="AT804" s="117"/>
    </row>
    <row r="805" spans="5:46" x14ac:dyDescent="0.2">
      <c r="E805" s="117"/>
      <c r="F805" s="117"/>
      <c r="G805" s="117"/>
      <c r="H805" s="117"/>
      <c r="I805" s="117"/>
      <c r="J805" s="117"/>
      <c r="K805" s="117"/>
      <c r="L805" s="117"/>
      <c r="M805" s="117"/>
      <c r="N805" s="117"/>
      <c r="O805" s="117"/>
      <c r="P805" s="117"/>
      <c r="Q805" s="117"/>
      <c r="R805" s="117"/>
      <c r="S805" s="117"/>
      <c r="T805" s="117"/>
      <c r="U805" s="117"/>
      <c r="V805" s="117"/>
      <c r="W805" s="117"/>
      <c r="X805" s="117"/>
      <c r="Y805" s="117"/>
      <c r="Z805" s="117"/>
      <c r="AA805" s="117"/>
      <c r="AB805" s="117"/>
      <c r="AC805" s="117"/>
      <c r="AD805" s="117"/>
      <c r="AE805" s="117"/>
      <c r="AF805" s="117"/>
      <c r="AL805" s="117"/>
      <c r="AM805" s="117"/>
      <c r="AS805" s="117"/>
      <c r="AT805" s="117"/>
    </row>
    <row r="806" spans="5:46" x14ac:dyDescent="0.2">
      <c r="E806" s="117"/>
      <c r="F806" s="117"/>
      <c r="G806" s="117"/>
      <c r="H806" s="117"/>
      <c r="I806" s="117"/>
      <c r="J806" s="117"/>
      <c r="K806" s="117"/>
      <c r="L806" s="117"/>
      <c r="M806" s="117"/>
      <c r="N806" s="117"/>
      <c r="O806" s="117"/>
      <c r="P806" s="117"/>
      <c r="Q806" s="117"/>
      <c r="R806" s="117"/>
      <c r="S806" s="117"/>
      <c r="T806" s="117"/>
      <c r="U806" s="117"/>
      <c r="V806" s="117"/>
      <c r="W806" s="117"/>
      <c r="X806" s="117"/>
      <c r="Y806" s="117"/>
      <c r="Z806" s="117"/>
      <c r="AA806" s="117"/>
      <c r="AB806" s="117"/>
      <c r="AC806" s="117"/>
      <c r="AD806" s="117"/>
      <c r="AE806" s="117"/>
      <c r="AF806" s="117"/>
      <c r="AL806" s="117"/>
      <c r="AM806" s="117"/>
      <c r="AS806" s="117"/>
      <c r="AT806" s="117"/>
    </row>
    <row r="807" spans="5:46" x14ac:dyDescent="0.2">
      <c r="E807" s="117"/>
      <c r="F807" s="117"/>
      <c r="G807" s="117"/>
      <c r="H807" s="117"/>
      <c r="I807" s="117"/>
      <c r="J807" s="117"/>
      <c r="K807" s="117"/>
      <c r="L807" s="117"/>
      <c r="M807" s="117"/>
      <c r="N807" s="117"/>
      <c r="O807" s="117"/>
      <c r="P807" s="117"/>
      <c r="Q807" s="117"/>
      <c r="R807" s="117"/>
      <c r="S807" s="117"/>
      <c r="T807" s="117"/>
      <c r="U807" s="117"/>
      <c r="V807" s="117"/>
      <c r="W807" s="117"/>
      <c r="X807" s="117"/>
      <c r="Y807" s="117"/>
      <c r="Z807" s="117"/>
      <c r="AA807" s="117"/>
      <c r="AB807" s="117"/>
      <c r="AC807" s="117"/>
      <c r="AD807" s="117"/>
      <c r="AE807" s="117"/>
      <c r="AF807" s="117"/>
      <c r="AL807" s="117"/>
      <c r="AM807" s="117"/>
      <c r="AS807" s="117"/>
      <c r="AT807" s="117"/>
    </row>
    <row r="808" spans="5:46" x14ac:dyDescent="0.2">
      <c r="E808" s="117"/>
      <c r="F808" s="117"/>
      <c r="G808" s="117"/>
      <c r="H808" s="117"/>
      <c r="I808" s="117"/>
      <c r="J808" s="117"/>
      <c r="K808" s="117"/>
      <c r="L808" s="117"/>
      <c r="M808" s="117"/>
      <c r="N808" s="117"/>
      <c r="O808" s="117"/>
      <c r="P808" s="117"/>
      <c r="Q808" s="117"/>
      <c r="R808" s="117"/>
      <c r="S808" s="117"/>
      <c r="T808" s="117"/>
      <c r="U808" s="117"/>
      <c r="V808" s="117"/>
      <c r="W808" s="117"/>
      <c r="X808" s="117"/>
      <c r="Y808" s="117"/>
      <c r="Z808" s="117"/>
      <c r="AA808" s="117"/>
      <c r="AB808" s="117"/>
      <c r="AC808" s="117"/>
      <c r="AD808" s="117"/>
      <c r="AE808" s="117"/>
      <c r="AF808" s="117"/>
      <c r="AL808" s="117"/>
      <c r="AM808" s="117"/>
      <c r="AS808" s="117"/>
      <c r="AT808" s="117"/>
    </row>
    <row r="809" spans="5:46" x14ac:dyDescent="0.2">
      <c r="E809" s="117"/>
      <c r="F809" s="117"/>
      <c r="G809" s="117"/>
      <c r="H809" s="117"/>
      <c r="I809" s="117"/>
      <c r="J809" s="117"/>
      <c r="K809" s="117"/>
      <c r="L809" s="117"/>
      <c r="M809" s="117"/>
      <c r="N809" s="117"/>
      <c r="O809" s="117"/>
      <c r="P809" s="117"/>
      <c r="Q809" s="117"/>
      <c r="R809" s="117"/>
      <c r="S809" s="117"/>
      <c r="T809" s="117"/>
      <c r="U809" s="117"/>
      <c r="V809" s="117"/>
      <c r="W809" s="117"/>
      <c r="X809" s="117"/>
      <c r="Y809" s="117"/>
      <c r="Z809" s="117"/>
      <c r="AA809" s="117"/>
      <c r="AB809" s="117"/>
      <c r="AC809" s="117"/>
      <c r="AD809" s="117"/>
      <c r="AE809" s="117"/>
      <c r="AF809" s="117"/>
      <c r="AL809" s="117"/>
      <c r="AM809" s="117"/>
      <c r="AS809" s="117"/>
      <c r="AT809" s="117"/>
    </row>
    <row r="810" spans="5:46" x14ac:dyDescent="0.2">
      <c r="E810" s="117"/>
      <c r="F810" s="117"/>
      <c r="G810" s="117"/>
      <c r="H810" s="117"/>
      <c r="I810" s="117"/>
      <c r="J810" s="117"/>
      <c r="K810" s="117"/>
      <c r="L810" s="117"/>
      <c r="M810" s="117"/>
      <c r="N810" s="117"/>
      <c r="O810" s="117"/>
      <c r="P810" s="117"/>
      <c r="Q810" s="117"/>
      <c r="R810" s="117"/>
      <c r="S810" s="117"/>
      <c r="T810" s="117"/>
      <c r="U810" s="117"/>
      <c r="V810" s="117"/>
      <c r="W810" s="117"/>
      <c r="X810" s="117"/>
      <c r="Y810" s="117"/>
      <c r="Z810" s="117"/>
      <c r="AA810" s="117"/>
      <c r="AB810" s="117"/>
      <c r="AC810" s="117"/>
      <c r="AD810" s="117"/>
      <c r="AE810" s="117"/>
      <c r="AF810" s="117"/>
      <c r="AL810" s="117"/>
      <c r="AM810" s="117"/>
      <c r="AS810" s="117"/>
      <c r="AT810" s="117"/>
    </row>
    <row r="811" spans="5:46" x14ac:dyDescent="0.2">
      <c r="E811" s="117"/>
      <c r="F811" s="117"/>
      <c r="G811" s="117"/>
      <c r="H811" s="117"/>
      <c r="I811" s="117"/>
      <c r="J811" s="117"/>
      <c r="K811" s="117"/>
      <c r="L811" s="117"/>
      <c r="M811" s="117"/>
      <c r="N811" s="117"/>
      <c r="O811" s="117"/>
      <c r="P811" s="117"/>
      <c r="Q811" s="117"/>
      <c r="R811" s="117"/>
      <c r="S811" s="117"/>
      <c r="T811" s="117"/>
      <c r="U811" s="117"/>
      <c r="V811" s="117"/>
      <c r="W811" s="117"/>
      <c r="X811" s="117"/>
      <c r="Y811" s="117"/>
      <c r="Z811" s="117"/>
      <c r="AA811" s="117"/>
      <c r="AB811" s="117"/>
      <c r="AC811" s="117"/>
      <c r="AD811" s="117"/>
      <c r="AE811" s="117"/>
      <c r="AF811" s="117"/>
      <c r="AL811" s="117"/>
      <c r="AM811" s="117"/>
      <c r="AS811" s="117"/>
      <c r="AT811" s="117"/>
    </row>
    <row r="812" spans="5:46" x14ac:dyDescent="0.2">
      <c r="E812" s="117"/>
      <c r="F812" s="117"/>
      <c r="G812" s="117"/>
      <c r="H812" s="117"/>
      <c r="I812" s="117"/>
      <c r="J812" s="117"/>
      <c r="K812" s="117"/>
      <c r="L812" s="117"/>
      <c r="M812" s="117"/>
      <c r="N812" s="117"/>
      <c r="O812" s="117"/>
      <c r="P812" s="117"/>
      <c r="Q812" s="117"/>
      <c r="R812" s="117"/>
      <c r="S812" s="117"/>
      <c r="T812" s="117"/>
      <c r="U812" s="117"/>
      <c r="V812" s="117"/>
      <c r="W812" s="117"/>
      <c r="X812" s="117"/>
      <c r="Y812" s="117"/>
      <c r="Z812" s="117"/>
      <c r="AA812" s="117"/>
      <c r="AB812" s="117"/>
      <c r="AC812" s="117"/>
      <c r="AD812" s="117"/>
      <c r="AE812" s="117"/>
      <c r="AF812" s="117"/>
      <c r="AL812" s="117"/>
      <c r="AM812" s="117"/>
      <c r="AS812" s="117"/>
      <c r="AT812" s="117"/>
    </row>
    <row r="813" spans="5:46" x14ac:dyDescent="0.2">
      <c r="E813" s="117"/>
      <c r="F813" s="117"/>
      <c r="G813" s="117"/>
      <c r="H813" s="117"/>
      <c r="I813" s="117"/>
      <c r="J813" s="117"/>
      <c r="K813" s="117"/>
      <c r="L813" s="117"/>
      <c r="M813" s="117"/>
      <c r="N813" s="117"/>
      <c r="O813" s="117"/>
      <c r="P813" s="117"/>
      <c r="Q813" s="117"/>
      <c r="R813" s="117"/>
      <c r="S813" s="117"/>
      <c r="T813" s="117"/>
      <c r="U813" s="117"/>
      <c r="V813" s="117"/>
      <c r="W813" s="117"/>
      <c r="X813" s="117"/>
      <c r="Y813" s="117"/>
      <c r="Z813" s="117"/>
      <c r="AA813" s="117"/>
      <c r="AB813" s="117"/>
      <c r="AC813" s="117"/>
      <c r="AD813" s="117"/>
      <c r="AE813" s="117"/>
      <c r="AF813" s="117"/>
      <c r="AL813" s="117"/>
      <c r="AM813" s="117"/>
      <c r="AS813" s="117"/>
      <c r="AT813" s="117"/>
    </row>
    <row r="814" spans="5:46" x14ac:dyDescent="0.2">
      <c r="E814" s="117"/>
      <c r="F814" s="117"/>
      <c r="G814" s="117"/>
      <c r="H814" s="117"/>
      <c r="I814" s="117"/>
      <c r="J814" s="117"/>
      <c r="K814" s="117"/>
      <c r="L814" s="117"/>
      <c r="M814" s="117"/>
      <c r="N814" s="117"/>
      <c r="O814" s="117"/>
      <c r="P814" s="117"/>
      <c r="Q814" s="117"/>
      <c r="R814" s="117"/>
      <c r="S814" s="117"/>
      <c r="T814" s="117"/>
      <c r="U814" s="117"/>
      <c r="V814" s="117"/>
      <c r="W814" s="117"/>
      <c r="X814" s="117"/>
      <c r="Y814" s="117"/>
      <c r="Z814" s="117"/>
      <c r="AA814" s="117"/>
      <c r="AB814" s="117"/>
      <c r="AC814" s="117"/>
      <c r="AD814" s="117"/>
      <c r="AE814" s="117"/>
      <c r="AF814" s="117"/>
      <c r="AL814" s="117"/>
      <c r="AM814" s="117"/>
      <c r="AS814" s="117"/>
      <c r="AT814" s="117"/>
    </row>
    <row r="815" spans="5:46" x14ac:dyDescent="0.2">
      <c r="E815" s="117"/>
      <c r="F815" s="117"/>
      <c r="G815" s="117"/>
      <c r="H815" s="117"/>
      <c r="I815" s="117"/>
      <c r="J815" s="117"/>
      <c r="K815" s="117"/>
      <c r="L815" s="117"/>
      <c r="M815" s="117"/>
      <c r="N815" s="117"/>
      <c r="O815" s="117"/>
      <c r="P815" s="117"/>
      <c r="Q815" s="117"/>
      <c r="R815" s="117"/>
      <c r="S815" s="117"/>
      <c r="T815" s="117"/>
      <c r="U815" s="117"/>
      <c r="V815" s="117"/>
      <c r="W815" s="117"/>
      <c r="X815" s="117"/>
      <c r="Y815" s="117"/>
      <c r="Z815" s="117"/>
      <c r="AA815" s="117"/>
      <c r="AB815" s="117"/>
      <c r="AC815" s="117"/>
      <c r="AD815" s="117"/>
      <c r="AE815" s="117"/>
      <c r="AF815" s="117"/>
      <c r="AL815" s="117"/>
      <c r="AM815" s="117"/>
      <c r="AS815" s="117"/>
      <c r="AT815" s="117"/>
    </row>
    <row r="816" spans="5:46" x14ac:dyDescent="0.2">
      <c r="E816" s="117"/>
      <c r="F816" s="117"/>
      <c r="G816" s="117"/>
      <c r="H816" s="117"/>
      <c r="I816" s="117"/>
      <c r="J816" s="117"/>
      <c r="K816" s="117"/>
      <c r="L816" s="117"/>
      <c r="M816" s="117"/>
      <c r="N816" s="117"/>
      <c r="O816" s="117"/>
      <c r="P816" s="117"/>
      <c r="Q816" s="117"/>
      <c r="R816" s="117"/>
      <c r="S816" s="117"/>
      <c r="T816" s="117"/>
      <c r="U816" s="117"/>
      <c r="V816" s="117"/>
      <c r="W816" s="117"/>
      <c r="X816" s="117"/>
      <c r="Y816" s="117"/>
      <c r="Z816" s="117"/>
      <c r="AA816" s="117"/>
      <c r="AB816" s="117"/>
      <c r="AC816" s="117"/>
      <c r="AD816" s="117"/>
      <c r="AE816" s="117"/>
      <c r="AF816" s="117"/>
      <c r="AL816" s="117"/>
      <c r="AM816" s="117"/>
      <c r="AS816" s="117"/>
      <c r="AT816" s="117"/>
    </row>
    <row r="817" spans="5:46" x14ac:dyDescent="0.2">
      <c r="E817" s="117"/>
      <c r="F817" s="117"/>
      <c r="G817" s="117"/>
      <c r="H817" s="117"/>
      <c r="I817" s="117"/>
      <c r="J817" s="117"/>
      <c r="K817" s="117"/>
      <c r="L817" s="117"/>
      <c r="M817" s="117"/>
      <c r="N817" s="117"/>
      <c r="O817" s="117"/>
      <c r="P817" s="117"/>
      <c r="Q817" s="117"/>
      <c r="R817" s="117"/>
      <c r="S817" s="117"/>
      <c r="T817" s="117"/>
      <c r="U817" s="117"/>
      <c r="V817" s="117"/>
      <c r="W817" s="117"/>
      <c r="X817" s="117"/>
      <c r="Y817" s="117"/>
      <c r="Z817" s="117"/>
      <c r="AA817" s="117"/>
      <c r="AB817" s="117"/>
      <c r="AC817" s="117"/>
      <c r="AD817" s="117"/>
      <c r="AE817" s="117"/>
      <c r="AF817" s="117"/>
      <c r="AL817" s="117"/>
      <c r="AM817" s="117"/>
      <c r="AS817" s="117"/>
      <c r="AT817" s="117"/>
    </row>
    <row r="818" spans="5:46" x14ac:dyDescent="0.2">
      <c r="E818" s="117"/>
      <c r="F818" s="117"/>
      <c r="G818" s="117"/>
      <c r="H818" s="117"/>
      <c r="I818" s="117"/>
      <c r="J818" s="117"/>
      <c r="K818" s="117"/>
      <c r="L818" s="117"/>
      <c r="M818" s="117"/>
      <c r="N818" s="117"/>
      <c r="O818" s="117"/>
      <c r="P818" s="117"/>
      <c r="Q818" s="117"/>
      <c r="R818" s="117"/>
      <c r="S818" s="117"/>
      <c r="T818" s="117"/>
      <c r="U818" s="117"/>
      <c r="V818" s="117"/>
      <c r="W818" s="117"/>
      <c r="X818" s="117"/>
      <c r="Y818" s="117"/>
      <c r="Z818" s="117"/>
      <c r="AA818" s="117"/>
      <c r="AB818" s="117"/>
      <c r="AC818" s="117"/>
      <c r="AD818" s="117"/>
      <c r="AE818" s="117"/>
      <c r="AF818" s="117"/>
      <c r="AL818" s="117"/>
      <c r="AM818" s="117"/>
      <c r="AS818" s="117"/>
      <c r="AT818" s="117"/>
    </row>
    <row r="819" spans="5:46" x14ac:dyDescent="0.2">
      <c r="E819" s="117"/>
      <c r="F819" s="117"/>
      <c r="G819" s="117"/>
      <c r="H819" s="117"/>
      <c r="I819" s="117"/>
      <c r="J819" s="117"/>
      <c r="K819" s="117"/>
      <c r="L819" s="117"/>
      <c r="M819" s="117"/>
      <c r="N819" s="117"/>
      <c r="O819" s="117"/>
      <c r="P819" s="117"/>
      <c r="Q819" s="117"/>
      <c r="R819" s="117"/>
      <c r="S819" s="117"/>
      <c r="T819" s="117"/>
      <c r="U819" s="117"/>
      <c r="V819" s="117"/>
      <c r="W819" s="117"/>
      <c r="X819" s="117"/>
      <c r="Y819" s="117"/>
      <c r="Z819" s="117"/>
      <c r="AA819" s="117"/>
      <c r="AB819" s="117"/>
      <c r="AC819" s="117"/>
      <c r="AD819" s="117"/>
      <c r="AE819" s="117"/>
      <c r="AF819" s="117"/>
      <c r="AL819" s="117"/>
      <c r="AM819" s="117"/>
      <c r="AS819" s="117"/>
      <c r="AT819" s="117"/>
    </row>
    <row r="820" spans="5:46" x14ac:dyDescent="0.2">
      <c r="E820" s="117"/>
      <c r="F820" s="117"/>
      <c r="G820" s="117"/>
      <c r="H820" s="117"/>
      <c r="I820" s="117"/>
      <c r="J820" s="117"/>
      <c r="K820" s="117"/>
      <c r="L820" s="117"/>
      <c r="M820" s="117"/>
      <c r="N820" s="117"/>
      <c r="O820" s="117"/>
      <c r="P820" s="117"/>
      <c r="Q820" s="117"/>
      <c r="R820" s="117"/>
      <c r="S820" s="117"/>
      <c r="T820" s="117"/>
      <c r="U820" s="117"/>
      <c r="V820" s="117"/>
      <c r="W820" s="117"/>
      <c r="X820" s="117"/>
      <c r="Y820" s="117"/>
      <c r="Z820" s="117"/>
      <c r="AA820" s="117"/>
      <c r="AB820" s="117"/>
      <c r="AC820" s="117"/>
      <c r="AD820" s="117"/>
      <c r="AE820" s="117"/>
      <c r="AF820" s="117"/>
      <c r="AL820" s="117"/>
      <c r="AM820" s="117"/>
      <c r="AS820" s="117"/>
      <c r="AT820" s="117"/>
    </row>
    <row r="821" spans="5:46" x14ac:dyDescent="0.2">
      <c r="E821" s="117"/>
      <c r="F821" s="117"/>
      <c r="G821" s="117"/>
      <c r="H821" s="117"/>
      <c r="I821" s="117"/>
      <c r="J821" s="117"/>
      <c r="K821" s="117"/>
      <c r="L821" s="117"/>
      <c r="M821" s="117"/>
      <c r="N821" s="117"/>
      <c r="O821" s="117"/>
      <c r="P821" s="117"/>
      <c r="Q821" s="117"/>
      <c r="R821" s="117"/>
      <c r="S821" s="117"/>
      <c r="T821" s="117"/>
      <c r="U821" s="117"/>
      <c r="V821" s="117"/>
      <c r="W821" s="117"/>
      <c r="X821" s="117"/>
      <c r="Y821" s="117"/>
      <c r="Z821" s="117"/>
      <c r="AA821" s="117"/>
      <c r="AB821" s="117"/>
      <c r="AC821" s="117"/>
      <c r="AD821" s="117"/>
      <c r="AE821" s="117"/>
      <c r="AF821" s="117"/>
      <c r="AL821" s="117"/>
      <c r="AM821" s="117"/>
      <c r="AS821" s="117"/>
      <c r="AT821" s="117"/>
    </row>
    <row r="822" spans="5:46" x14ac:dyDescent="0.2">
      <c r="E822" s="117"/>
      <c r="F822" s="117"/>
      <c r="G822" s="117"/>
      <c r="H822" s="117"/>
      <c r="I822" s="117"/>
      <c r="J822" s="117"/>
      <c r="K822" s="117"/>
      <c r="L822" s="117"/>
      <c r="M822" s="117"/>
      <c r="N822" s="117"/>
      <c r="O822" s="117"/>
      <c r="P822" s="117"/>
      <c r="Q822" s="117"/>
      <c r="R822" s="117"/>
      <c r="S822" s="117"/>
      <c r="T822" s="117"/>
      <c r="U822" s="117"/>
      <c r="V822" s="117"/>
      <c r="W822" s="117"/>
      <c r="X822" s="117"/>
      <c r="Y822" s="117"/>
      <c r="Z822" s="117"/>
      <c r="AA822" s="117"/>
      <c r="AB822" s="117"/>
      <c r="AC822" s="117"/>
      <c r="AD822" s="117"/>
      <c r="AE822" s="117"/>
      <c r="AF822" s="117"/>
      <c r="AL822" s="117"/>
      <c r="AM822" s="117"/>
      <c r="AS822" s="117"/>
      <c r="AT822" s="117"/>
    </row>
    <row r="823" spans="5:46" x14ac:dyDescent="0.2">
      <c r="E823" s="117"/>
      <c r="F823" s="117"/>
      <c r="G823" s="117"/>
      <c r="H823" s="117"/>
      <c r="I823" s="117"/>
      <c r="J823" s="117"/>
      <c r="K823" s="117"/>
      <c r="L823" s="117"/>
      <c r="M823" s="117"/>
      <c r="N823" s="117"/>
      <c r="O823" s="117"/>
      <c r="P823" s="117"/>
      <c r="Q823" s="117"/>
      <c r="R823" s="117"/>
      <c r="S823" s="117"/>
      <c r="T823" s="117"/>
      <c r="U823" s="117"/>
      <c r="V823" s="117"/>
      <c r="W823" s="117"/>
      <c r="X823" s="117"/>
      <c r="Y823" s="117"/>
      <c r="Z823" s="117"/>
      <c r="AA823" s="117"/>
      <c r="AB823" s="117"/>
      <c r="AC823" s="117"/>
      <c r="AD823" s="117"/>
      <c r="AE823" s="117"/>
      <c r="AF823" s="117"/>
      <c r="AL823" s="117"/>
      <c r="AM823" s="117"/>
      <c r="AS823" s="117"/>
      <c r="AT823" s="117"/>
    </row>
    <row r="824" spans="5:46" x14ac:dyDescent="0.2">
      <c r="E824" s="117"/>
      <c r="F824" s="117"/>
      <c r="G824" s="117"/>
      <c r="H824" s="117"/>
      <c r="I824" s="117"/>
      <c r="J824" s="117"/>
      <c r="K824" s="117"/>
      <c r="L824" s="117"/>
      <c r="M824" s="117"/>
      <c r="N824" s="117"/>
      <c r="O824" s="117"/>
      <c r="P824" s="117"/>
      <c r="Q824" s="117"/>
      <c r="R824" s="117"/>
      <c r="S824" s="117"/>
      <c r="T824" s="117"/>
      <c r="U824" s="117"/>
      <c r="V824" s="117"/>
      <c r="W824" s="117"/>
      <c r="X824" s="117"/>
      <c r="Y824" s="117"/>
      <c r="Z824" s="117"/>
      <c r="AA824" s="117"/>
      <c r="AB824" s="117"/>
      <c r="AC824" s="117"/>
      <c r="AD824" s="117"/>
      <c r="AE824" s="117"/>
      <c r="AF824" s="117"/>
      <c r="AL824" s="117"/>
      <c r="AM824" s="117"/>
      <c r="AS824" s="117"/>
      <c r="AT824" s="117"/>
    </row>
    <row r="825" spans="5:46" x14ac:dyDescent="0.2">
      <c r="E825" s="117"/>
      <c r="F825" s="117"/>
      <c r="G825" s="117"/>
      <c r="H825" s="117"/>
      <c r="I825" s="117"/>
      <c r="J825" s="117"/>
      <c r="K825" s="117"/>
      <c r="L825" s="117"/>
      <c r="M825" s="117"/>
      <c r="N825" s="117"/>
      <c r="O825" s="117"/>
      <c r="P825" s="117"/>
      <c r="Q825" s="117"/>
      <c r="R825" s="117"/>
      <c r="S825" s="117"/>
      <c r="T825" s="117"/>
      <c r="U825" s="117"/>
      <c r="V825" s="117"/>
      <c r="W825" s="117"/>
      <c r="X825" s="117"/>
      <c r="Y825" s="117"/>
      <c r="Z825" s="117"/>
      <c r="AA825" s="117"/>
      <c r="AB825" s="117"/>
      <c r="AC825" s="117"/>
      <c r="AD825" s="117"/>
      <c r="AE825" s="117"/>
      <c r="AF825" s="117"/>
      <c r="AL825" s="117"/>
      <c r="AM825" s="117"/>
      <c r="AS825" s="117"/>
      <c r="AT825" s="117"/>
    </row>
    <row r="826" spans="5:46" x14ac:dyDescent="0.2">
      <c r="E826" s="117"/>
      <c r="F826" s="117"/>
      <c r="G826" s="117"/>
      <c r="H826" s="117"/>
      <c r="I826" s="117"/>
      <c r="J826" s="117"/>
      <c r="K826" s="117"/>
      <c r="L826" s="117"/>
      <c r="M826" s="117"/>
      <c r="N826" s="117"/>
      <c r="O826" s="117"/>
      <c r="P826" s="117"/>
      <c r="Q826" s="117"/>
      <c r="R826" s="117"/>
      <c r="S826" s="117"/>
      <c r="T826" s="117"/>
      <c r="U826" s="117"/>
      <c r="V826" s="117"/>
      <c r="W826" s="117"/>
      <c r="X826" s="117"/>
      <c r="Y826" s="117"/>
      <c r="Z826" s="117"/>
      <c r="AA826" s="117"/>
      <c r="AB826" s="117"/>
      <c r="AC826" s="117"/>
      <c r="AD826" s="117"/>
      <c r="AE826" s="117"/>
      <c r="AF826" s="117"/>
      <c r="AL826" s="117"/>
      <c r="AM826" s="117"/>
      <c r="AS826" s="117"/>
      <c r="AT826" s="117"/>
    </row>
    <row r="827" spans="5:46" x14ac:dyDescent="0.2">
      <c r="E827" s="117"/>
      <c r="F827" s="117"/>
      <c r="G827" s="117"/>
      <c r="H827" s="117"/>
      <c r="I827" s="117"/>
      <c r="J827" s="117"/>
      <c r="K827" s="117"/>
      <c r="L827" s="117"/>
      <c r="M827" s="117"/>
      <c r="N827" s="117"/>
      <c r="O827" s="117"/>
      <c r="P827" s="117"/>
      <c r="Q827" s="117"/>
      <c r="R827" s="117"/>
      <c r="S827" s="117"/>
      <c r="T827" s="117"/>
      <c r="U827" s="117"/>
      <c r="V827" s="117"/>
      <c r="W827" s="117"/>
      <c r="X827" s="117"/>
      <c r="Y827" s="117"/>
      <c r="Z827" s="117"/>
      <c r="AA827" s="117"/>
      <c r="AB827" s="117"/>
      <c r="AC827" s="117"/>
      <c r="AD827" s="117"/>
      <c r="AE827" s="117"/>
      <c r="AF827" s="117"/>
      <c r="AL827" s="117"/>
      <c r="AM827" s="117"/>
      <c r="AS827" s="117"/>
      <c r="AT827" s="117"/>
    </row>
    <row r="828" spans="5:46" x14ac:dyDescent="0.2">
      <c r="E828" s="117"/>
      <c r="F828" s="117"/>
      <c r="G828" s="117"/>
      <c r="H828" s="117"/>
      <c r="I828" s="117"/>
      <c r="J828" s="117"/>
      <c r="K828" s="117"/>
      <c r="L828" s="117"/>
      <c r="M828" s="117"/>
      <c r="N828" s="117"/>
      <c r="O828" s="117"/>
      <c r="P828" s="117"/>
      <c r="Q828" s="117"/>
      <c r="R828" s="117"/>
      <c r="S828" s="117"/>
      <c r="T828" s="117"/>
      <c r="U828" s="117"/>
      <c r="V828" s="117"/>
      <c r="W828" s="117"/>
      <c r="X828" s="117"/>
      <c r="Y828" s="117"/>
      <c r="Z828" s="117"/>
      <c r="AA828" s="117"/>
      <c r="AB828" s="117"/>
      <c r="AC828" s="117"/>
      <c r="AD828" s="117"/>
      <c r="AE828" s="117"/>
      <c r="AF828" s="117"/>
      <c r="AL828" s="117"/>
      <c r="AM828" s="117"/>
      <c r="AS828" s="117"/>
      <c r="AT828" s="117"/>
    </row>
    <row r="829" spans="5:46" x14ac:dyDescent="0.2">
      <c r="E829" s="117"/>
      <c r="F829" s="117"/>
      <c r="G829" s="117"/>
      <c r="H829" s="117"/>
      <c r="I829" s="117"/>
      <c r="J829" s="117"/>
      <c r="K829" s="117"/>
      <c r="L829" s="117"/>
      <c r="M829" s="117"/>
      <c r="N829" s="117"/>
      <c r="O829" s="117"/>
      <c r="P829" s="117"/>
      <c r="Q829" s="117"/>
      <c r="R829" s="117"/>
      <c r="S829" s="117"/>
      <c r="T829" s="117"/>
      <c r="U829" s="117"/>
      <c r="V829" s="117"/>
      <c r="W829" s="117"/>
      <c r="X829" s="117"/>
      <c r="Y829" s="117"/>
      <c r="Z829" s="117"/>
      <c r="AA829" s="117"/>
      <c r="AB829" s="117"/>
      <c r="AC829" s="117"/>
      <c r="AD829" s="117"/>
      <c r="AE829" s="117"/>
      <c r="AF829" s="117"/>
      <c r="AL829" s="117"/>
      <c r="AM829" s="117"/>
      <c r="AS829" s="117"/>
      <c r="AT829" s="117"/>
    </row>
    <row r="830" spans="5:46" x14ac:dyDescent="0.2">
      <c r="E830" s="117"/>
      <c r="F830" s="117"/>
      <c r="G830" s="117"/>
      <c r="H830" s="117"/>
      <c r="I830" s="117"/>
      <c r="J830" s="117"/>
      <c r="K830" s="117"/>
      <c r="L830" s="117"/>
      <c r="M830" s="117"/>
      <c r="N830" s="117"/>
      <c r="O830" s="117"/>
      <c r="P830" s="117"/>
      <c r="Q830" s="117"/>
      <c r="R830" s="117"/>
      <c r="S830" s="117"/>
      <c r="T830" s="117"/>
      <c r="U830" s="117"/>
      <c r="V830" s="117"/>
      <c r="W830" s="117"/>
      <c r="X830" s="117"/>
      <c r="Y830" s="117"/>
      <c r="Z830" s="117"/>
      <c r="AA830" s="117"/>
      <c r="AB830" s="117"/>
      <c r="AC830" s="117"/>
      <c r="AD830" s="117"/>
      <c r="AE830" s="117"/>
      <c r="AF830" s="117"/>
      <c r="AL830" s="117"/>
      <c r="AM830" s="117"/>
      <c r="AS830" s="117"/>
      <c r="AT830" s="117"/>
    </row>
    <row r="831" spans="5:46" x14ac:dyDescent="0.2">
      <c r="E831" s="117"/>
      <c r="F831" s="117"/>
      <c r="G831" s="117"/>
      <c r="H831" s="117"/>
      <c r="I831" s="117"/>
      <c r="J831" s="117"/>
      <c r="K831" s="117"/>
      <c r="L831" s="117"/>
      <c r="M831" s="117"/>
      <c r="N831" s="117"/>
      <c r="O831" s="117"/>
      <c r="P831" s="117"/>
      <c r="Q831" s="117"/>
      <c r="R831" s="117"/>
      <c r="S831" s="117"/>
      <c r="T831" s="117"/>
      <c r="U831" s="117"/>
      <c r="V831" s="117"/>
      <c r="W831" s="117"/>
      <c r="X831" s="117"/>
      <c r="Y831" s="117"/>
      <c r="Z831" s="117"/>
      <c r="AA831" s="117"/>
      <c r="AB831" s="117"/>
      <c r="AC831" s="117"/>
      <c r="AD831" s="117"/>
      <c r="AE831" s="117"/>
      <c r="AF831" s="117"/>
      <c r="AL831" s="117"/>
      <c r="AM831" s="117"/>
      <c r="AS831" s="117"/>
      <c r="AT831" s="117"/>
    </row>
    <row r="832" spans="5:46" x14ac:dyDescent="0.2">
      <c r="E832" s="117"/>
      <c r="F832" s="117"/>
      <c r="G832" s="117"/>
      <c r="H832" s="117"/>
      <c r="I832" s="117"/>
      <c r="J832" s="117"/>
      <c r="K832" s="117"/>
      <c r="L832" s="117"/>
      <c r="M832" s="117"/>
      <c r="N832" s="117"/>
      <c r="O832" s="117"/>
      <c r="P832" s="117"/>
      <c r="Q832" s="117"/>
      <c r="R832" s="117"/>
      <c r="S832" s="117"/>
      <c r="T832" s="117"/>
      <c r="U832" s="117"/>
      <c r="V832" s="117"/>
      <c r="W832" s="117"/>
      <c r="X832" s="117"/>
      <c r="Y832" s="117"/>
      <c r="Z832" s="117"/>
      <c r="AA832" s="117"/>
      <c r="AB832" s="117"/>
      <c r="AC832" s="117"/>
      <c r="AD832" s="117"/>
      <c r="AE832" s="117"/>
      <c r="AF832" s="117"/>
      <c r="AL832" s="117"/>
      <c r="AM832" s="117"/>
      <c r="AS832" s="117"/>
      <c r="AT832" s="117"/>
    </row>
    <row r="833" spans="5:46" x14ac:dyDescent="0.2">
      <c r="E833" s="117"/>
      <c r="F833" s="117"/>
      <c r="G833" s="117"/>
      <c r="H833" s="117"/>
      <c r="I833" s="117"/>
      <c r="J833" s="117"/>
      <c r="K833" s="117"/>
      <c r="L833" s="117"/>
      <c r="M833" s="117"/>
      <c r="N833" s="117"/>
      <c r="O833" s="117"/>
      <c r="P833" s="117"/>
      <c r="Q833" s="117"/>
      <c r="R833" s="117"/>
      <c r="S833" s="117"/>
      <c r="T833" s="117"/>
      <c r="U833" s="117"/>
      <c r="V833" s="117"/>
      <c r="W833" s="117"/>
      <c r="X833" s="117"/>
      <c r="Y833" s="117"/>
      <c r="Z833" s="117"/>
      <c r="AA833" s="117"/>
      <c r="AB833" s="117"/>
      <c r="AC833" s="117"/>
      <c r="AD833" s="117"/>
      <c r="AE833" s="117"/>
      <c r="AF833" s="117"/>
      <c r="AL833" s="117"/>
      <c r="AM833" s="117"/>
      <c r="AS833" s="117"/>
      <c r="AT833" s="117"/>
    </row>
    <row r="834" spans="5:46" x14ac:dyDescent="0.2">
      <c r="E834" s="117"/>
      <c r="F834" s="117"/>
      <c r="G834" s="117"/>
      <c r="H834" s="117"/>
      <c r="I834" s="117"/>
      <c r="J834" s="117"/>
      <c r="K834" s="117"/>
      <c r="L834" s="117"/>
      <c r="M834" s="117"/>
      <c r="N834" s="117"/>
      <c r="O834" s="117"/>
      <c r="P834" s="117"/>
      <c r="Q834" s="117"/>
      <c r="R834" s="117"/>
      <c r="S834" s="117"/>
      <c r="T834" s="117"/>
      <c r="U834" s="117"/>
      <c r="V834" s="117"/>
      <c r="W834" s="117"/>
      <c r="X834" s="117"/>
      <c r="Y834" s="117"/>
      <c r="Z834" s="117"/>
      <c r="AA834" s="117"/>
      <c r="AB834" s="117"/>
      <c r="AC834" s="117"/>
      <c r="AD834" s="117"/>
      <c r="AE834" s="117"/>
      <c r="AF834" s="117"/>
      <c r="AL834" s="117"/>
      <c r="AM834" s="117"/>
      <c r="AS834" s="117"/>
      <c r="AT834" s="117"/>
    </row>
    <row r="835" spans="5:46" x14ac:dyDescent="0.2">
      <c r="E835" s="117"/>
      <c r="F835" s="117"/>
      <c r="G835" s="117"/>
      <c r="H835" s="117"/>
      <c r="I835" s="117"/>
      <c r="J835" s="117"/>
      <c r="K835" s="117"/>
      <c r="L835" s="117"/>
      <c r="M835" s="117"/>
      <c r="N835" s="117"/>
      <c r="O835" s="117"/>
      <c r="P835" s="117"/>
      <c r="Q835" s="117"/>
      <c r="R835" s="117"/>
      <c r="S835" s="117"/>
      <c r="T835" s="117"/>
      <c r="U835" s="117"/>
      <c r="V835" s="117"/>
      <c r="W835" s="117"/>
      <c r="X835" s="117"/>
      <c r="Y835" s="117"/>
      <c r="Z835" s="117"/>
      <c r="AA835" s="117"/>
      <c r="AB835" s="117"/>
      <c r="AC835" s="117"/>
      <c r="AD835" s="117"/>
      <c r="AE835" s="117"/>
      <c r="AF835" s="117"/>
      <c r="AL835" s="117"/>
      <c r="AM835" s="117"/>
      <c r="AS835" s="117"/>
      <c r="AT835" s="117"/>
    </row>
    <row r="836" spans="5:46" x14ac:dyDescent="0.2">
      <c r="E836" s="117"/>
      <c r="F836" s="117"/>
      <c r="G836" s="117"/>
      <c r="H836" s="117"/>
      <c r="I836" s="117"/>
      <c r="J836" s="117"/>
      <c r="K836" s="117"/>
      <c r="L836" s="117"/>
      <c r="M836" s="117"/>
      <c r="N836" s="117"/>
      <c r="O836" s="117"/>
      <c r="P836" s="117"/>
      <c r="Q836" s="117"/>
      <c r="R836" s="117"/>
      <c r="S836" s="117"/>
      <c r="T836" s="117"/>
      <c r="U836" s="117"/>
      <c r="V836" s="117"/>
      <c r="W836" s="117"/>
      <c r="X836" s="117"/>
      <c r="Y836" s="117"/>
      <c r="Z836" s="117"/>
      <c r="AA836" s="117"/>
      <c r="AB836" s="117"/>
      <c r="AC836" s="117"/>
      <c r="AD836" s="117"/>
      <c r="AE836" s="117"/>
      <c r="AF836" s="117"/>
      <c r="AL836" s="117"/>
      <c r="AM836" s="117"/>
      <c r="AS836" s="117"/>
      <c r="AT836" s="117"/>
    </row>
    <row r="837" spans="5:46" x14ac:dyDescent="0.2">
      <c r="E837" s="117"/>
      <c r="F837" s="117"/>
      <c r="G837" s="117"/>
      <c r="H837" s="117"/>
      <c r="I837" s="117"/>
      <c r="J837" s="117"/>
      <c r="K837" s="117"/>
      <c r="L837" s="117"/>
      <c r="M837" s="117"/>
      <c r="N837" s="117"/>
      <c r="O837" s="117"/>
      <c r="P837" s="117"/>
      <c r="Q837" s="117"/>
      <c r="R837" s="117"/>
      <c r="S837" s="117"/>
      <c r="T837" s="117"/>
      <c r="U837" s="117"/>
      <c r="V837" s="117"/>
      <c r="W837" s="117"/>
      <c r="X837" s="117"/>
      <c r="Y837" s="117"/>
      <c r="Z837" s="117"/>
      <c r="AA837" s="117"/>
      <c r="AB837" s="117"/>
      <c r="AC837" s="117"/>
      <c r="AD837" s="117"/>
      <c r="AE837" s="117"/>
      <c r="AF837" s="117"/>
      <c r="AL837" s="117"/>
      <c r="AM837" s="117"/>
      <c r="AS837" s="117"/>
      <c r="AT837" s="117"/>
    </row>
    <row r="838" spans="5:46" x14ac:dyDescent="0.2">
      <c r="E838" s="117"/>
      <c r="F838" s="117"/>
      <c r="G838" s="117"/>
      <c r="H838" s="117"/>
      <c r="I838" s="117"/>
      <c r="J838" s="117"/>
      <c r="K838" s="117"/>
      <c r="L838" s="117"/>
      <c r="M838" s="117"/>
      <c r="N838" s="117"/>
      <c r="O838" s="117"/>
      <c r="P838" s="117"/>
      <c r="Q838" s="117"/>
      <c r="R838" s="117"/>
      <c r="S838" s="117"/>
      <c r="T838" s="117"/>
      <c r="U838" s="117"/>
      <c r="V838" s="117"/>
      <c r="W838" s="117"/>
      <c r="X838" s="117"/>
      <c r="Y838" s="117"/>
      <c r="Z838" s="117"/>
      <c r="AA838" s="117"/>
      <c r="AB838" s="117"/>
      <c r="AC838" s="117"/>
      <c r="AD838" s="117"/>
      <c r="AE838" s="117"/>
      <c r="AF838" s="117"/>
      <c r="AL838" s="117"/>
      <c r="AM838" s="117"/>
      <c r="AS838" s="117"/>
      <c r="AT838" s="117"/>
    </row>
    <row r="839" spans="5:46" x14ac:dyDescent="0.2">
      <c r="E839" s="117"/>
      <c r="F839" s="117"/>
      <c r="G839" s="117"/>
      <c r="H839" s="117"/>
      <c r="I839" s="117"/>
      <c r="J839" s="117"/>
      <c r="K839" s="117"/>
      <c r="L839" s="117"/>
      <c r="M839" s="117"/>
      <c r="N839" s="117"/>
      <c r="O839" s="117"/>
      <c r="P839" s="117"/>
      <c r="Q839" s="117"/>
      <c r="R839" s="117"/>
      <c r="S839" s="117"/>
      <c r="T839" s="117"/>
      <c r="U839" s="117"/>
      <c r="V839" s="117"/>
      <c r="W839" s="117"/>
      <c r="X839" s="117"/>
      <c r="Y839" s="117"/>
      <c r="Z839" s="117"/>
      <c r="AA839" s="117"/>
      <c r="AB839" s="117"/>
      <c r="AC839" s="117"/>
      <c r="AD839" s="117"/>
      <c r="AE839" s="117"/>
      <c r="AF839" s="117"/>
      <c r="AL839" s="117"/>
      <c r="AM839" s="117"/>
      <c r="AS839" s="117"/>
      <c r="AT839" s="117"/>
    </row>
    <row r="840" spans="5:46" x14ac:dyDescent="0.2">
      <c r="E840" s="117"/>
      <c r="F840" s="117"/>
      <c r="G840" s="117"/>
      <c r="H840" s="117"/>
      <c r="I840" s="117"/>
      <c r="J840" s="117"/>
      <c r="K840" s="117"/>
      <c r="L840" s="117"/>
      <c r="M840" s="117"/>
      <c r="N840" s="117"/>
      <c r="O840" s="117"/>
      <c r="P840" s="117"/>
      <c r="Q840" s="117"/>
      <c r="R840" s="117"/>
      <c r="S840" s="117"/>
      <c r="T840" s="117"/>
      <c r="U840" s="117"/>
      <c r="V840" s="117"/>
      <c r="W840" s="117"/>
      <c r="X840" s="117"/>
      <c r="Y840" s="117"/>
      <c r="Z840" s="117"/>
      <c r="AA840" s="117"/>
      <c r="AB840" s="117"/>
      <c r="AC840" s="117"/>
      <c r="AD840" s="117"/>
      <c r="AE840" s="117"/>
      <c r="AF840" s="117"/>
      <c r="AL840" s="117"/>
      <c r="AM840" s="117"/>
      <c r="AS840" s="117"/>
      <c r="AT840" s="117"/>
    </row>
    <row r="841" spans="5:46" x14ac:dyDescent="0.2">
      <c r="E841" s="117"/>
      <c r="F841" s="117"/>
      <c r="G841" s="117"/>
      <c r="H841" s="117"/>
      <c r="I841" s="117"/>
      <c r="J841" s="117"/>
      <c r="K841" s="117"/>
      <c r="L841" s="117"/>
      <c r="M841" s="117"/>
      <c r="N841" s="117"/>
      <c r="O841" s="117"/>
      <c r="P841" s="117"/>
      <c r="Q841" s="117"/>
      <c r="R841" s="117"/>
      <c r="S841" s="117"/>
      <c r="T841" s="117"/>
      <c r="U841" s="117"/>
      <c r="V841" s="117"/>
      <c r="W841" s="117"/>
      <c r="X841" s="117"/>
      <c r="Y841" s="117"/>
      <c r="Z841" s="117"/>
      <c r="AA841" s="117"/>
      <c r="AB841" s="117"/>
      <c r="AC841" s="117"/>
      <c r="AD841" s="117"/>
      <c r="AE841" s="117"/>
      <c r="AF841" s="117"/>
      <c r="AL841" s="117"/>
      <c r="AM841" s="117"/>
      <c r="AS841" s="117"/>
      <c r="AT841" s="117"/>
    </row>
    <row r="842" spans="5:46" x14ac:dyDescent="0.2">
      <c r="E842" s="117"/>
      <c r="F842" s="117"/>
      <c r="G842" s="117"/>
      <c r="H842" s="117"/>
      <c r="I842" s="117"/>
      <c r="J842" s="117"/>
      <c r="K842" s="117"/>
      <c r="L842" s="117"/>
      <c r="M842" s="117"/>
      <c r="N842" s="117"/>
      <c r="O842" s="117"/>
      <c r="P842" s="117"/>
      <c r="Q842" s="117"/>
      <c r="R842" s="117"/>
      <c r="S842" s="117"/>
      <c r="T842" s="117"/>
      <c r="U842" s="117"/>
      <c r="V842" s="117"/>
      <c r="W842" s="117"/>
      <c r="X842" s="117"/>
      <c r="Y842" s="117"/>
      <c r="Z842" s="117"/>
      <c r="AA842" s="117"/>
      <c r="AB842" s="117"/>
      <c r="AC842" s="117"/>
      <c r="AD842" s="117"/>
      <c r="AE842" s="117"/>
      <c r="AF842" s="117"/>
      <c r="AL842" s="117"/>
      <c r="AM842" s="117"/>
      <c r="AS842" s="117"/>
      <c r="AT842" s="117"/>
    </row>
    <row r="843" spans="5:46" x14ac:dyDescent="0.2">
      <c r="E843" s="117"/>
      <c r="F843" s="117"/>
      <c r="G843" s="117"/>
      <c r="H843" s="117"/>
      <c r="I843" s="117"/>
      <c r="J843" s="117"/>
      <c r="K843" s="117"/>
      <c r="L843" s="117"/>
      <c r="M843" s="117"/>
      <c r="N843" s="117"/>
      <c r="O843" s="117"/>
      <c r="P843" s="117"/>
      <c r="Q843" s="117"/>
      <c r="R843" s="117"/>
      <c r="S843" s="117"/>
      <c r="T843" s="117"/>
      <c r="U843" s="117"/>
      <c r="V843" s="117"/>
      <c r="W843" s="117"/>
      <c r="X843" s="117"/>
      <c r="Y843" s="117"/>
      <c r="Z843" s="117"/>
      <c r="AA843" s="117"/>
      <c r="AB843" s="117"/>
      <c r="AC843" s="117"/>
      <c r="AD843" s="117"/>
      <c r="AE843" s="117"/>
      <c r="AF843" s="117"/>
      <c r="AL843" s="117"/>
      <c r="AM843" s="117"/>
      <c r="AS843" s="117"/>
      <c r="AT843" s="117"/>
    </row>
    <row r="844" spans="5:46" x14ac:dyDescent="0.2">
      <c r="E844" s="117"/>
      <c r="F844" s="117"/>
      <c r="G844" s="117"/>
      <c r="H844" s="117"/>
      <c r="I844" s="117"/>
      <c r="J844" s="117"/>
      <c r="K844" s="117"/>
      <c r="L844" s="117"/>
      <c r="M844" s="117"/>
      <c r="N844" s="117"/>
      <c r="O844" s="117"/>
      <c r="P844" s="117"/>
      <c r="Q844" s="117"/>
      <c r="R844" s="117"/>
      <c r="S844" s="117"/>
      <c r="T844" s="117"/>
      <c r="U844" s="117"/>
      <c r="V844" s="117"/>
      <c r="W844" s="117"/>
      <c r="X844" s="117"/>
      <c r="Y844" s="117"/>
      <c r="Z844" s="117"/>
      <c r="AA844" s="117"/>
      <c r="AB844" s="117"/>
      <c r="AC844" s="117"/>
      <c r="AD844" s="117"/>
      <c r="AE844" s="117"/>
      <c r="AF844" s="117"/>
      <c r="AL844" s="117"/>
      <c r="AM844" s="117"/>
      <c r="AS844" s="117"/>
      <c r="AT844" s="117"/>
    </row>
    <row r="845" spans="5:46" x14ac:dyDescent="0.2">
      <c r="E845" s="117"/>
      <c r="F845" s="117"/>
      <c r="G845" s="117"/>
      <c r="H845" s="117"/>
      <c r="I845" s="117"/>
      <c r="J845" s="117"/>
      <c r="K845" s="117"/>
      <c r="L845" s="117"/>
      <c r="M845" s="117"/>
      <c r="N845" s="117"/>
      <c r="O845" s="117"/>
      <c r="P845" s="117"/>
      <c r="Q845" s="117"/>
      <c r="R845" s="117"/>
      <c r="S845" s="117"/>
      <c r="T845" s="117"/>
      <c r="U845" s="117"/>
      <c r="V845" s="117"/>
      <c r="W845" s="117"/>
      <c r="X845" s="117"/>
      <c r="Y845" s="117"/>
      <c r="Z845" s="117"/>
      <c r="AA845" s="117"/>
      <c r="AB845" s="117"/>
      <c r="AC845" s="117"/>
      <c r="AD845" s="117"/>
      <c r="AE845" s="117"/>
      <c r="AF845" s="117"/>
      <c r="AL845" s="117"/>
      <c r="AM845" s="117"/>
      <c r="AS845" s="117"/>
      <c r="AT845" s="117"/>
    </row>
    <row r="846" spans="5:46" x14ac:dyDescent="0.2">
      <c r="E846" s="117"/>
      <c r="F846" s="117"/>
      <c r="G846" s="117"/>
      <c r="H846" s="117"/>
      <c r="I846" s="117"/>
      <c r="J846" s="117"/>
      <c r="K846" s="117"/>
      <c r="L846" s="117"/>
      <c r="M846" s="117"/>
      <c r="N846" s="117"/>
      <c r="O846" s="117"/>
      <c r="P846" s="117"/>
      <c r="Q846" s="117"/>
      <c r="R846" s="117"/>
      <c r="S846" s="117"/>
      <c r="T846" s="117"/>
      <c r="U846" s="117"/>
      <c r="V846" s="117"/>
      <c r="W846" s="117"/>
      <c r="X846" s="117"/>
      <c r="Y846" s="117"/>
      <c r="Z846" s="117"/>
      <c r="AA846" s="117"/>
      <c r="AB846" s="117"/>
      <c r="AC846" s="117"/>
      <c r="AD846" s="117"/>
      <c r="AE846" s="117"/>
      <c r="AF846" s="117"/>
      <c r="AL846" s="117"/>
      <c r="AM846" s="117"/>
      <c r="AS846" s="117"/>
      <c r="AT846" s="117"/>
    </row>
    <row r="847" spans="5:46" x14ac:dyDescent="0.2">
      <c r="E847" s="117"/>
      <c r="F847" s="117"/>
      <c r="G847" s="117"/>
      <c r="H847" s="117"/>
      <c r="I847" s="117"/>
      <c r="J847" s="117"/>
      <c r="K847" s="117"/>
      <c r="L847" s="117"/>
      <c r="M847" s="117"/>
      <c r="N847" s="117"/>
      <c r="O847" s="117"/>
      <c r="P847" s="117"/>
      <c r="Q847" s="117"/>
      <c r="R847" s="117"/>
      <c r="S847" s="117"/>
      <c r="T847" s="117"/>
      <c r="U847" s="117"/>
      <c r="V847" s="117"/>
      <c r="W847" s="117"/>
      <c r="X847" s="117"/>
      <c r="Y847" s="117"/>
      <c r="Z847" s="117"/>
      <c r="AA847" s="117"/>
      <c r="AB847" s="117"/>
      <c r="AC847" s="117"/>
      <c r="AD847" s="117"/>
      <c r="AE847" s="117"/>
      <c r="AF847" s="117"/>
      <c r="AL847" s="117"/>
      <c r="AM847" s="117"/>
      <c r="AS847" s="117"/>
      <c r="AT847" s="117"/>
    </row>
    <row r="848" spans="5:46" x14ac:dyDescent="0.2">
      <c r="E848" s="117"/>
      <c r="F848" s="117"/>
      <c r="G848" s="117"/>
      <c r="H848" s="117"/>
      <c r="I848" s="117"/>
      <c r="J848" s="117"/>
      <c r="K848" s="117"/>
      <c r="L848" s="117"/>
      <c r="M848" s="117"/>
      <c r="N848" s="117"/>
      <c r="O848" s="117"/>
      <c r="P848" s="117"/>
      <c r="Q848" s="117"/>
      <c r="R848" s="117"/>
      <c r="S848" s="117"/>
      <c r="T848" s="117"/>
      <c r="U848" s="117"/>
      <c r="V848" s="117"/>
      <c r="W848" s="117"/>
      <c r="X848" s="117"/>
      <c r="Y848" s="117"/>
      <c r="Z848" s="117"/>
      <c r="AA848" s="117"/>
      <c r="AB848" s="117"/>
      <c r="AC848" s="117"/>
      <c r="AD848" s="117"/>
      <c r="AE848" s="117"/>
      <c r="AF848" s="117"/>
      <c r="AL848" s="117"/>
      <c r="AM848" s="117"/>
      <c r="AS848" s="117"/>
      <c r="AT848" s="117"/>
    </row>
    <row r="849" spans="5:46" x14ac:dyDescent="0.2">
      <c r="E849" s="117"/>
      <c r="F849" s="117"/>
      <c r="G849" s="117"/>
      <c r="H849" s="117"/>
      <c r="I849" s="117"/>
      <c r="J849" s="117"/>
      <c r="K849" s="117"/>
      <c r="L849" s="117"/>
      <c r="M849" s="117"/>
      <c r="N849" s="117"/>
      <c r="O849" s="117"/>
      <c r="P849" s="117"/>
      <c r="Q849" s="117"/>
      <c r="R849" s="117"/>
      <c r="S849" s="117"/>
      <c r="T849" s="117"/>
      <c r="U849" s="117"/>
      <c r="V849" s="117"/>
      <c r="W849" s="117"/>
      <c r="X849" s="117"/>
      <c r="Y849" s="117"/>
      <c r="Z849" s="117"/>
      <c r="AA849" s="117"/>
      <c r="AB849" s="117"/>
      <c r="AC849" s="117"/>
      <c r="AD849" s="117"/>
      <c r="AE849" s="117"/>
      <c r="AF849" s="117"/>
      <c r="AL849" s="117"/>
      <c r="AM849" s="117"/>
      <c r="AS849" s="117"/>
      <c r="AT849" s="117"/>
    </row>
    <row r="850" spans="5:46" x14ac:dyDescent="0.2">
      <c r="E850" s="117"/>
      <c r="F850" s="117"/>
      <c r="G850" s="117"/>
      <c r="H850" s="117"/>
      <c r="I850" s="117"/>
      <c r="J850" s="117"/>
      <c r="K850" s="117"/>
      <c r="L850" s="117"/>
      <c r="M850" s="117"/>
      <c r="N850" s="117"/>
      <c r="O850" s="117"/>
      <c r="P850" s="117"/>
      <c r="Q850" s="117"/>
      <c r="R850" s="117"/>
      <c r="S850" s="117"/>
      <c r="T850" s="117"/>
      <c r="U850" s="117"/>
      <c r="V850" s="117"/>
      <c r="W850" s="117"/>
      <c r="X850" s="117"/>
      <c r="Y850" s="117"/>
      <c r="Z850" s="117"/>
      <c r="AA850" s="117"/>
      <c r="AB850" s="117"/>
      <c r="AC850" s="117"/>
      <c r="AD850" s="117"/>
      <c r="AE850" s="117"/>
      <c r="AF850" s="117"/>
      <c r="AL850" s="117"/>
      <c r="AM850" s="117"/>
      <c r="AS850" s="117"/>
      <c r="AT850" s="117"/>
    </row>
    <row r="851" spans="5:46" x14ac:dyDescent="0.2">
      <c r="E851" s="117"/>
      <c r="F851" s="117"/>
      <c r="G851" s="117"/>
      <c r="H851" s="117"/>
      <c r="I851" s="117"/>
      <c r="J851" s="117"/>
      <c r="K851" s="117"/>
      <c r="L851" s="117"/>
      <c r="M851" s="117"/>
      <c r="N851" s="117"/>
      <c r="O851" s="117"/>
      <c r="P851" s="117"/>
      <c r="Q851" s="117"/>
      <c r="R851" s="117"/>
      <c r="S851" s="117"/>
      <c r="T851" s="117"/>
      <c r="U851" s="117"/>
      <c r="V851" s="117"/>
      <c r="W851" s="117"/>
      <c r="X851" s="117"/>
      <c r="Y851" s="117"/>
      <c r="Z851" s="117"/>
      <c r="AA851" s="117"/>
      <c r="AB851" s="117"/>
      <c r="AC851" s="117"/>
      <c r="AD851" s="117"/>
      <c r="AE851" s="117"/>
      <c r="AF851" s="117"/>
      <c r="AL851" s="117"/>
      <c r="AM851" s="117"/>
      <c r="AS851" s="117"/>
      <c r="AT851" s="117"/>
    </row>
    <row r="852" spans="5:46" x14ac:dyDescent="0.2">
      <c r="E852" s="117"/>
      <c r="F852" s="117"/>
      <c r="G852" s="117"/>
      <c r="H852" s="117"/>
      <c r="I852" s="117"/>
      <c r="J852" s="117"/>
      <c r="K852" s="117"/>
      <c r="L852" s="117"/>
      <c r="M852" s="117"/>
      <c r="N852" s="117"/>
      <c r="O852" s="117"/>
      <c r="P852" s="117"/>
      <c r="Q852" s="117"/>
      <c r="R852" s="117"/>
      <c r="S852" s="117"/>
      <c r="T852" s="117"/>
      <c r="U852" s="117"/>
      <c r="V852" s="117"/>
      <c r="W852" s="117"/>
      <c r="X852" s="117"/>
      <c r="Y852" s="117"/>
      <c r="Z852" s="117"/>
      <c r="AA852" s="117"/>
      <c r="AB852" s="117"/>
      <c r="AC852" s="117"/>
      <c r="AD852" s="117"/>
      <c r="AE852" s="117"/>
      <c r="AF852" s="117"/>
      <c r="AL852" s="117"/>
      <c r="AM852" s="117"/>
      <c r="AS852" s="117"/>
      <c r="AT852" s="117"/>
    </row>
    <row r="853" spans="5:46" x14ac:dyDescent="0.2">
      <c r="E853" s="117"/>
      <c r="F853" s="117"/>
      <c r="G853" s="117"/>
      <c r="H853" s="117"/>
      <c r="I853" s="117"/>
      <c r="J853" s="117"/>
      <c r="K853" s="117"/>
      <c r="L853" s="117"/>
      <c r="M853" s="117"/>
      <c r="N853" s="117"/>
      <c r="O853" s="117"/>
      <c r="P853" s="117"/>
      <c r="Q853" s="117"/>
      <c r="R853" s="117"/>
      <c r="S853" s="117"/>
      <c r="T853" s="117"/>
      <c r="U853" s="117"/>
      <c r="V853" s="117"/>
      <c r="W853" s="117"/>
      <c r="X853" s="117"/>
      <c r="Y853" s="117"/>
      <c r="Z853" s="117"/>
      <c r="AA853" s="117"/>
      <c r="AB853" s="117"/>
      <c r="AC853" s="117"/>
      <c r="AD853" s="117"/>
      <c r="AE853" s="117"/>
      <c r="AF853" s="117"/>
      <c r="AL853" s="117"/>
      <c r="AM853" s="117"/>
      <c r="AS853" s="117"/>
      <c r="AT853" s="117"/>
    </row>
    <row r="854" spans="5:46" x14ac:dyDescent="0.2">
      <c r="E854" s="117"/>
      <c r="F854" s="117"/>
      <c r="G854" s="117"/>
      <c r="H854" s="117"/>
      <c r="I854" s="117"/>
      <c r="J854" s="117"/>
      <c r="K854" s="117"/>
      <c r="L854" s="117"/>
      <c r="M854" s="117"/>
      <c r="N854" s="117"/>
      <c r="O854" s="117"/>
      <c r="P854" s="117"/>
      <c r="Q854" s="117"/>
      <c r="R854" s="117"/>
      <c r="S854" s="117"/>
      <c r="T854" s="117"/>
      <c r="U854" s="117"/>
      <c r="V854" s="117"/>
      <c r="W854" s="117"/>
      <c r="X854" s="117"/>
      <c r="Y854" s="117"/>
      <c r="Z854" s="117"/>
      <c r="AA854" s="117"/>
      <c r="AB854" s="117"/>
      <c r="AC854" s="117"/>
      <c r="AD854" s="117"/>
      <c r="AE854" s="117"/>
      <c r="AF854" s="117"/>
      <c r="AL854" s="117"/>
      <c r="AM854" s="117"/>
      <c r="AS854" s="117"/>
      <c r="AT854" s="117"/>
    </row>
    <row r="855" spans="5:46" x14ac:dyDescent="0.2">
      <c r="E855" s="117"/>
      <c r="F855" s="117"/>
      <c r="G855" s="117"/>
      <c r="H855" s="117"/>
      <c r="I855" s="117"/>
      <c r="J855" s="117"/>
      <c r="K855" s="117"/>
      <c r="L855" s="117"/>
      <c r="M855" s="117"/>
      <c r="N855" s="117"/>
      <c r="O855" s="117"/>
      <c r="P855" s="117"/>
      <c r="Q855" s="117"/>
      <c r="R855" s="117"/>
      <c r="S855" s="117"/>
      <c r="T855" s="117"/>
      <c r="U855" s="117"/>
      <c r="V855" s="117"/>
      <c r="W855" s="117"/>
      <c r="X855" s="117"/>
      <c r="Y855" s="117"/>
      <c r="Z855" s="117"/>
      <c r="AA855" s="117"/>
      <c r="AB855" s="117"/>
      <c r="AC855" s="117"/>
      <c r="AD855" s="117"/>
      <c r="AE855" s="117"/>
      <c r="AF855" s="117"/>
      <c r="AL855" s="117"/>
      <c r="AM855" s="117"/>
      <c r="AS855" s="117"/>
      <c r="AT855" s="117"/>
    </row>
    <row r="856" spans="5:46" x14ac:dyDescent="0.2">
      <c r="E856" s="117"/>
      <c r="F856" s="117"/>
      <c r="G856" s="117"/>
      <c r="H856" s="117"/>
      <c r="I856" s="117"/>
      <c r="J856" s="117"/>
      <c r="K856" s="117"/>
      <c r="L856" s="117"/>
      <c r="M856" s="117"/>
      <c r="N856" s="117"/>
      <c r="O856" s="117"/>
      <c r="P856" s="117"/>
      <c r="Q856" s="117"/>
      <c r="R856" s="117"/>
      <c r="S856" s="117"/>
      <c r="T856" s="117"/>
      <c r="U856" s="117"/>
      <c r="V856" s="117"/>
      <c r="W856" s="117"/>
      <c r="X856" s="117"/>
      <c r="Y856" s="117"/>
      <c r="Z856" s="117"/>
      <c r="AA856" s="117"/>
      <c r="AB856" s="117"/>
      <c r="AC856" s="117"/>
      <c r="AD856" s="117"/>
      <c r="AE856" s="117"/>
      <c r="AF856" s="117"/>
      <c r="AL856" s="117"/>
      <c r="AM856" s="117"/>
      <c r="AS856" s="117"/>
      <c r="AT856" s="117"/>
    </row>
    <row r="857" spans="5:46" x14ac:dyDescent="0.2">
      <c r="E857" s="117"/>
      <c r="F857" s="117"/>
      <c r="G857" s="117"/>
      <c r="H857" s="117"/>
      <c r="I857" s="117"/>
      <c r="J857" s="117"/>
      <c r="K857" s="117"/>
      <c r="L857" s="117"/>
      <c r="M857" s="117"/>
      <c r="N857" s="117"/>
      <c r="O857" s="117"/>
      <c r="P857" s="117"/>
      <c r="Q857" s="117"/>
      <c r="R857" s="117"/>
      <c r="S857" s="117"/>
      <c r="T857" s="117"/>
      <c r="U857" s="117"/>
      <c r="V857" s="117"/>
      <c r="W857" s="117"/>
      <c r="X857" s="117"/>
      <c r="Y857" s="117"/>
      <c r="Z857" s="117"/>
      <c r="AA857" s="117"/>
      <c r="AB857" s="117"/>
      <c r="AC857" s="117"/>
      <c r="AD857" s="117"/>
      <c r="AE857" s="117"/>
      <c r="AF857" s="117"/>
      <c r="AL857" s="117"/>
      <c r="AM857" s="117"/>
      <c r="AS857" s="117"/>
      <c r="AT857" s="117"/>
    </row>
    <row r="858" spans="5:46" x14ac:dyDescent="0.2">
      <c r="E858" s="117"/>
      <c r="F858" s="117"/>
      <c r="G858" s="117"/>
      <c r="H858" s="117"/>
      <c r="I858" s="117"/>
      <c r="J858" s="117"/>
      <c r="K858" s="117"/>
      <c r="L858" s="117"/>
      <c r="M858" s="117"/>
      <c r="N858" s="117"/>
      <c r="O858" s="117"/>
      <c r="P858" s="117"/>
      <c r="Q858" s="117"/>
      <c r="R858" s="117"/>
      <c r="S858" s="117"/>
      <c r="T858" s="117"/>
      <c r="U858" s="117"/>
      <c r="V858" s="117"/>
      <c r="W858" s="117"/>
      <c r="X858" s="117"/>
      <c r="Y858" s="117"/>
      <c r="Z858" s="117"/>
      <c r="AA858" s="117"/>
      <c r="AB858" s="117"/>
      <c r="AC858" s="117"/>
      <c r="AD858" s="117"/>
      <c r="AE858" s="117"/>
      <c r="AF858" s="117"/>
      <c r="AL858" s="117"/>
      <c r="AM858" s="117"/>
      <c r="AS858" s="117"/>
      <c r="AT858" s="117"/>
    </row>
    <row r="859" spans="5:46" x14ac:dyDescent="0.2">
      <c r="E859" s="117"/>
      <c r="F859" s="117"/>
      <c r="G859" s="117"/>
      <c r="H859" s="117"/>
      <c r="I859" s="117"/>
      <c r="J859" s="117"/>
      <c r="K859" s="117"/>
      <c r="L859" s="117"/>
      <c r="M859" s="117"/>
      <c r="N859" s="117"/>
      <c r="O859" s="117"/>
      <c r="P859" s="117"/>
      <c r="Q859" s="117"/>
      <c r="R859" s="117"/>
      <c r="S859" s="117"/>
      <c r="T859" s="117"/>
      <c r="U859" s="117"/>
      <c r="V859" s="117"/>
      <c r="W859" s="117"/>
      <c r="X859" s="117"/>
      <c r="Y859" s="117"/>
      <c r="Z859" s="117"/>
      <c r="AA859" s="117"/>
      <c r="AB859" s="117"/>
      <c r="AC859" s="117"/>
      <c r="AD859" s="117"/>
      <c r="AE859" s="117"/>
      <c r="AF859" s="117"/>
      <c r="AL859" s="117"/>
      <c r="AM859" s="117"/>
      <c r="AS859" s="117"/>
      <c r="AT859" s="117"/>
    </row>
    <row r="860" spans="5:46" x14ac:dyDescent="0.2">
      <c r="E860" s="117"/>
      <c r="F860" s="117"/>
      <c r="G860" s="117"/>
      <c r="H860" s="117"/>
      <c r="I860" s="117"/>
      <c r="J860" s="117"/>
      <c r="K860" s="117"/>
      <c r="L860" s="117"/>
      <c r="M860" s="117"/>
      <c r="N860" s="117"/>
      <c r="O860" s="117"/>
      <c r="P860" s="117"/>
      <c r="Q860" s="117"/>
      <c r="R860" s="117"/>
      <c r="S860" s="117"/>
      <c r="T860" s="117"/>
      <c r="U860" s="117"/>
      <c r="V860" s="117"/>
      <c r="W860" s="117"/>
      <c r="X860" s="117"/>
      <c r="Y860" s="117"/>
      <c r="Z860" s="117"/>
      <c r="AA860" s="117"/>
      <c r="AB860" s="117"/>
      <c r="AC860" s="117"/>
      <c r="AD860" s="117"/>
      <c r="AE860" s="117"/>
      <c r="AF860" s="117"/>
      <c r="AL860" s="117"/>
      <c r="AM860" s="117"/>
      <c r="AS860" s="117"/>
      <c r="AT860" s="117"/>
    </row>
    <row r="861" spans="5:46" x14ac:dyDescent="0.2">
      <c r="E861" s="117"/>
      <c r="F861" s="117"/>
      <c r="G861" s="117"/>
      <c r="H861" s="117"/>
      <c r="I861" s="117"/>
      <c r="J861" s="117"/>
      <c r="K861" s="117"/>
      <c r="L861" s="117"/>
      <c r="M861" s="117"/>
      <c r="N861" s="117"/>
      <c r="O861" s="117"/>
      <c r="P861" s="117"/>
      <c r="Q861" s="117"/>
      <c r="R861" s="117"/>
      <c r="S861" s="117"/>
      <c r="T861" s="117"/>
      <c r="U861" s="117"/>
      <c r="V861" s="117"/>
      <c r="W861" s="117"/>
      <c r="X861" s="117"/>
      <c r="Y861" s="117"/>
      <c r="Z861" s="117"/>
      <c r="AA861" s="117"/>
      <c r="AB861" s="117"/>
      <c r="AC861" s="117"/>
      <c r="AD861" s="117"/>
      <c r="AE861" s="117"/>
      <c r="AF861" s="117"/>
      <c r="AL861" s="117"/>
      <c r="AM861" s="117"/>
      <c r="AS861" s="117"/>
      <c r="AT861" s="117"/>
    </row>
    <row r="862" spans="5:46" x14ac:dyDescent="0.2">
      <c r="E862" s="117"/>
      <c r="F862" s="117"/>
      <c r="G862" s="117"/>
      <c r="H862" s="117"/>
      <c r="I862" s="117"/>
      <c r="J862" s="117"/>
      <c r="K862" s="117"/>
      <c r="L862" s="117"/>
      <c r="M862" s="117"/>
      <c r="N862" s="117"/>
      <c r="O862" s="117"/>
      <c r="P862" s="117"/>
      <c r="Q862" s="117"/>
      <c r="R862" s="117"/>
      <c r="S862" s="117"/>
      <c r="T862" s="117"/>
      <c r="U862" s="117"/>
      <c r="V862" s="117"/>
      <c r="W862" s="117"/>
      <c r="X862" s="117"/>
      <c r="Y862" s="117"/>
      <c r="Z862" s="117"/>
      <c r="AA862" s="117"/>
      <c r="AB862" s="117"/>
      <c r="AC862" s="117"/>
      <c r="AD862" s="117"/>
      <c r="AE862" s="117"/>
      <c r="AF862" s="117"/>
      <c r="AL862" s="117"/>
      <c r="AM862" s="117"/>
      <c r="AS862" s="117"/>
      <c r="AT862" s="117"/>
    </row>
    <row r="863" spans="5:46" x14ac:dyDescent="0.2">
      <c r="E863" s="117"/>
      <c r="F863" s="117"/>
      <c r="G863" s="117"/>
      <c r="H863" s="117"/>
      <c r="I863" s="117"/>
      <c r="J863" s="117"/>
      <c r="K863" s="117"/>
      <c r="L863" s="117"/>
      <c r="M863" s="117"/>
      <c r="N863" s="117"/>
      <c r="O863" s="117"/>
      <c r="P863" s="117"/>
      <c r="Q863" s="117"/>
      <c r="R863" s="117"/>
      <c r="S863" s="117"/>
      <c r="T863" s="117"/>
      <c r="U863" s="117"/>
      <c r="V863" s="117"/>
      <c r="W863" s="117"/>
      <c r="X863" s="117"/>
      <c r="Y863" s="117"/>
      <c r="Z863" s="117"/>
      <c r="AA863" s="117"/>
      <c r="AB863" s="117"/>
      <c r="AC863" s="117"/>
      <c r="AD863" s="117"/>
      <c r="AE863" s="117"/>
      <c r="AF863" s="117"/>
      <c r="AL863" s="117"/>
      <c r="AM863" s="117"/>
      <c r="AS863" s="117"/>
      <c r="AT863" s="117"/>
    </row>
    <row r="864" spans="5:46" x14ac:dyDescent="0.2">
      <c r="E864" s="117"/>
      <c r="F864" s="117"/>
      <c r="G864" s="117"/>
      <c r="H864" s="117"/>
      <c r="I864" s="117"/>
      <c r="J864" s="117"/>
      <c r="K864" s="117"/>
      <c r="L864" s="117"/>
      <c r="M864" s="117"/>
      <c r="N864" s="117"/>
      <c r="O864" s="117"/>
      <c r="P864" s="117"/>
      <c r="Q864" s="117"/>
      <c r="R864" s="117"/>
      <c r="S864" s="117"/>
      <c r="T864" s="117"/>
      <c r="U864" s="117"/>
      <c r="V864" s="117"/>
      <c r="W864" s="117"/>
      <c r="X864" s="117"/>
      <c r="Y864" s="117"/>
      <c r="Z864" s="117"/>
      <c r="AA864" s="117"/>
      <c r="AB864" s="117"/>
      <c r="AC864" s="117"/>
      <c r="AD864" s="117"/>
      <c r="AE864" s="117"/>
      <c r="AF864" s="117"/>
      <c r="AL864" s="117"/>
      <c r="AM864" s="117"/>
      <c r="AS864" s="117"/>
      <c r="AT864" s="117"/>
    </row>
    <row r="865" spans="5:46" x14ac:dyDescent="0.2">
      <c r="E865" s="117"/>
      <c r="F865" s="117"/>
      <c r="G865" s="117"/>
      <c r="H865" s="117"/>
      <c r="I865" s="117"/>
      <c r="J865" s="117"/>
      <c r="K865" s="117"/>
      <c r="L865" s="117"/>
      <c r="M865" s="117"/>
      <c r="N865" s="117"/>
      <c r="O865" s="117"/>
      <c r="P865" s="117"/>
      <c r="Q865" s="117"/>
      <c r="R865" s="117"/>
      <c r="S865" s="117"/>
      <c r="T865" s="117"/>
      <c r="U865" s="117"/>
      <c r="V865" s="117"/>
      <c r="W865" s="117"/>
      <c r="X865" s="117"/>
      <c r="Y865" s="117"/>
      <c r="Z865" s="117"/>
      <c r="AA865" s="117"/>
      <c r="AB865" s="117"/>
      <c r="AC865" s="117"/>
      <c r="AD865" s="117"/>
      <c r="AE865" s="117"/>
      <c r="AF865" s="117"/>
      <c r="AL865" s="117"/>
      <c r="AM865" s="117"/>
      <c r="AS865" s="117"/>
      <c r="AT865" s="117"/>
    </row>
    <row r="866" spans="5:46" x14ac:dyDescent="0.2">
      <c r="E866" s="117"/>
      <c r="F866" s="117"/>
      <c r="G866" s="117"/>
      <c r="H866" s="117"/>
      <c r="I866" s="117"/>
      <c r="J866" s="117"/>
      <c r="K866" s="117"/>
      <c r="L866" s="117"/>
      <c r="M866" s="117"/>
      <c r="N866" s="117"/>
      <c r="O866" s="117"/>
      <c r="P866" s="117"/>
      <c r="Q866" s="117"/>
      <c r="R866" s="117"/>
      <c r="S866" s="117"/>
      <c r="T866" s="117"/>
      <c r="U866" s="117"/>
      <c r="V866" s="117"/>
      <c r="W866" s="117"/>
      <c r="X866" s="117"/>
      <c r="Y866" s="117"/>
      <c r="Z866" s="117"/>
      <c r="AA866" s="117"/>
      <c r="AB866" s="117"/>
      <c r="AC866" s="117"/>
      <c r="AD866" s="117"/>
      <c r="AE866" s="117"/>
      <c r="AF866" s="117"/>
      <c r="AL866" s="117"/>
      <c r="AM866" s="117"/>
      <c r="AS866" s="117"/>
      <c r="AT866" s="117"/>
    </row>
    <row r="867" spans="5:46" x14ac:dyDescent="0.2">
      <c r="E867" s="117"/>
      <c r="F867" s="117"/>
      <c r="G867" s="117"/>
      <c r="H867" s="117"/>
      <c r="I867" s="117"/>
      <c r="J867" s="117"/>
      <c r="K867" s="117"/>
      <c r="L867" s="117"/>
      <c r="M867" s="117"/>
      <c r="N867" s="117"/>
      <c r="O867" s="117"/>
      <c r="P867" s="117"/>
      <c r="Q867" s="117"/>
      <c r="R867" s="117"/>
      <c r="S867" s="117"/>
      <c r="T867" s="117"/>
      <c r="U867" s="117"/>
      <c r="V867" s="117"/>
      <c r="W867" s="117"/>
      <c r="X867" s="117"/>
      <c r="Y867" s="117"/>
      <c r="Z867" s="117"/>
      <c r="AA867" s="117"/>
      <c r="AB867" s="117"/>
      <c r="AC867" s="117"/>
      <c r="AD867" s="117"/>
      <c r="AE867" s="117"/>
      <c r="AF867" s="117"/>
      <c r="AL867" s="117"/>
      <c r="AM867" s="117"/>
      <c r="AS867" s="117"/>
      <c r="AT867" s="117"/>
    </row>
    <row r="868" spans="5:46" x14ac:dyDescent="0.2">
      <c r="E868" s="117"/>
      <c r="F868" s="117"/>
      <c r="G868" s="117"/>
      <c r="H868" s="117"/>
      <c r="I868" s="117"/>
      <c r="J868" s="117"/>
      <c r="K868" s="117"/>
      <c r="L868" s="117"/>
      <c r="M868" s="117"/>
      <c r="N868" s="117"/>
      <c r="O868" s="117"/>
      <c r="P868" s="117"/>
      <c r="Q868" s="117"/>
      <c r="R868" s="117"/>
      <c r="S868" s="117"/>
      <c r="T868" s="117"/>
      <c r="U868" s="117"/>
      <c r="V868" s="117"/>
      <c r="W868" s="117"/>
      <c r="X868" s="117"/>
      <c r="Y868" s="117"/>
      <c r="Z868" s="117"/>
      <c r="AA868" s="117"/>
      <c r="AB868" s="117"/>
      <c r="AC868" s="117"/>
      <c r="AD868" s="117"/>
      <c r="AE868" s="117"/>
      <c r="AF868" s="117"/>
      <c r="AL868" s="117"/>
      <c r="AM868" s="117"/>
      <c r="AS868" s="117"/>
      <c r="AT868" s="117"/>
    </row>
    <row r="869" spans="5:46" x14ac:dyDescent="0.2">
      <c r="E869" s="117"/>
      <c r="F869" s="117"/>
      <c r="G869" s="117"/>
      <c r="H869" s="117"/>
      <c r="I869" s="117"/>
      <c r="J869" s="117"/>
      <c r="K869" s="117"/>
      <c r="L869" s="117"/>
      <c r="M869" s="117"/>
      <c r="N869" s="117"/>
      <c r="O869" s="117"/>
      <c r="P869" s="117"/>
      <c r="Q869" s="117"/>
      <c r="R869" s="117"/>
      <c r="S869" s="117"/>
      <c r="T869" s="117"/>
      <c r="U869" s="117"/>
      <c r="V869" s="117"/>
      <c r="W869" s="117"/>
      <c r="X869" s="117"/>
      <c r="Y869" s="117"/>
      <c r="Z869" s="117"/>
      <c r="AA869" s="117"/>
      <c r="AB869" s="117"/>
      <c r="AC869" s="117"/>
      <c r="AD869" s="117"/>
      <c r="AE869" s="117"/>
      <c r="AF869" s="117"/>
      <c r="AL869" s="117"/>
      <c r="AM869" s="117"/>
      <c r="AS869" s="117"/>
      <c r="AT869" s="117"/>
    </row>
    <row r="870" spans="5:46" x14ac:dyDescent="0.2">
      <c r="E870" s="117"/>
      <c r="F870" s="117"/>
      <c r="G870" s="117"/>
      <c r="H870" s="117"/>
      <c r="I870" s="117"/>
      <c r="J870" s="117"/>
      <c r="K870" s="117"/>
      <c r="L870" s="117"/>
      <c r="M870" s="117"/>
      <c r="N870" s="117"/>
      <c r="O870" s="117"/>
      <c r="P870" s="117"/>
      <c r="Q870" s="117"/>
      <c r="R870" s="117"/>
      <c r="S870" s="117"/>
      <c r="T870" s="117"/>
      <c r="U870" s="117"/>
      <c r="V870" s="117"/>
      <c r="W870" s="117"/>
      <c r="X870" s="117"/>
      <c r="Y870" s="117"/>
      <c r="Z870" s="117"/>
      <c r="AA870" s="117"/>
      <c r="AB870" s="117"/>
      <c r="AC870" s="117"/>
      <c r="AD870" s="117"/>
      <c r="AE870" s="117"/>
      <c r="AF870" s="117"/>
      <c r="AL870" s="117"/>
      <c r="AM870" s="117"/>
      <c r="AS870" s="117"/>
      <c r="AT870" s="117"/>
    </row>
    <row r="871" spans="5:46" x14ac:dyDescent="0.2">
      <c r="E871" s="117"/>
      <c r="F871" s="117"/>
      <c r="G871" s="117"/>
      <c r="H871" s="117"/>
      <c r="I871" s="117"/>
      <c r="J871" s="117"/>
      <c r="K871" s="117"/>
      <c r="L871" s="117"/>
      <c r="M871" s="117"/>
      <c r="N871" s="117"/>
      <c r="O871" s="117"/>
      <c r="P871" s="117"/>
      <c r="Q871" s="117"/>
      <c r="R871" s="117"/>
      <c r="S871" s="117"/>
      <c r="T871" s="117"/>
      <c r="U871" s="117"/>
      <c r="V871" s="117"/>
      <c r="W871" s="117"/>
      <c r="X871" s="117"/>
      <c r="Y871" s="117"/>
      <c r="Z871" s="117"/>
      <c r="AA871" s="117"/>
      <c r="AB871" s="117"/>
      <c r="AC871" s="117"/>
      <c r="AD871" s="117"/>
      <c r="AE871" s="117"/>
      <c r="AF871" s="117"/>
      <c r="AL871" s="117"/>
      <c r="AM871" s="117"/>
      <c r="AS871" s="117"/>
      <c r="AT871" s="117"/>
    </row>
    <row r="872" spans="5:46" x14ac:dyDescent="0.2">
      <c r="E872" s="117"/>
      <c r="F872" s="117"/>
      <c r="G872" s="117"/>
      <c r="H872" s="117"/>
      <c r="I872" s="117"/>
      <c r="J872" s="117"/>
      <c r="K872" s="117"/>
      <c r="L872" s="117"/>
      <c r="M872" s="117"/>
      <c r="N872" s="117"/>
      <c r="O872" s="117"/>
      <c r="P872" s="117"/>
      <c r="Q872" s="117"/>
      <c r="R872" s="117"/>
      <c r="S872" s="117"/>
      <c r="T872" s="117"/>
      <c r="U872" s="117"/>
      <c r="V872" s="117"/>
      <c r="W872" s="117"/>
      <c r="X872" s="117"/>
      <c r="Y872" s="117"/>
      <c r="Z872" s="117"/>
      <c r="AA872" s="117"/>
      <c r="AB872" s="117"/>
      <c r="AC872" s="117"/>
      <c r="AD872" s="117"/>
      <c r="AE872" s="117"/>
      <c r="AF872" s="117"/>
      <c r="AL872" s="117"/>
      <c r="AM872" s="117"/>
      <c r="AS872" s="117"/>
      <c r="AT872" s="117"/>
    </row>
    <row r="873" spans="5:46" x14ac:dyDescent="0.2">
      <c r="E873" s="117"/>
      <c r="F873" s="117"/>
      <c r="G873" s="117"/>
      <c r="H873" s="117"/>
      <c r="I873" s="117"/>
      <c r="J873" s="117"/>
      <c r="K873" s="117"/>
      <c r="L873" s="117"/>
      <c r="M873" s="117"/>
      <c r="N873" s="117"/>
      <c r="O873" s="117"/>
      <c r="P873" s="117"/>
      <c r="Q873" s="117"/>
      <c r="R873" s="117"/>
      <c r="S873" s="117"/>
      <c r="T873" s="117"/>
      <c r="U873" s="117"/>
      <c r="V873" s="117"/>
      <c r="W873" s="117"/>
      <c r="X873" s="117"/>
      <c r="Y873" s="117"/>
      <c r="Z873" s="117"/>
      <c r="AA873" s="117"/>
      <c r="AB873" s="117"/>
      <c r="AC873" s="117"/>
      <c r="AD873" s="117"/>
      <c r="AE873" s="117"/>
      <c r="AF873" s="117"/>
      <c r="AL873" s="117"/>
      <c r="AM873" s="117"/>
      <c r="AS873" s="117"/>
      <c r="AT873" s="117"/>
    </row>
    <row r="874" spans="5:46" x14ac:dyDescent="0.2">
      <c r="E874" s="117"/>
      <c r="F874" s="117"/>
      <c r="G874" s="117"/>
      <c r="H874" s="117"/>
      <c r="I874" s="117"/>
      <c r="J874" s="117"/>
      <c r="K874" s="117"/>
      <c r="L874" s="117"/>
      <c r="M874" s="117"/>
      <c r="N874" s="117"/>
      <c r="O874" s="117"/>
      <c r="P874" s="117"/>
      <c r="Q874" s="117"/>
      <c r="R874" s="117"/>
      <c r="S874" s="117"/>
      <c r="T874" s="117"/>
      <c r="U874" s="117"/>
      <c r="V874" s="117"/>
      <c r="W874" s="117"/>
      <c r="X874" s="117"/>
      <c r="Y874" s="117"/>
      <c r="Z874" s="117"/>
      <c r="AA874" s="117"/>
      <c r="AB874" s="117"/>
      <c r="AC874" s="117"/>
      <c r="AD874" s="117"/>
      <c r="AE874" s="117"/>
      <c r="AF874" s="117"/>
      <c r="AL874" s="117"/>
      <c r="AM874" s="117"/>
      <c r="AS874" s="117"/>
      <c r="AT874" s="117"/>
    </row>
    <row r="875" spans="5:46" x14ac:dyDescent="0.2">
      <c r="E875" s="117"/>
      <c r="F875" s="117"/>
      <c r="G875" s="117"/>
      <c r="H875" s="117"/>
      <c r="I875" s="117"/>
      <c r="J875" s="117"/>
      <c r="K875" s="117"/>
      <c r="L875" s="117"/>
      <c r="M875" s="117"/>
      <c r="N875" s="117"/>
      <c r="O875" s="117"/>
      <c r="P875" s="117"/>
      <c r="Q875" s="117"/>
      <c r="R875" s="117"/>
      <c r="S875" s="117"/>
      <c r="T875" s="117"/>
      <c r="U875" s="117"/>
      <c r="V875" s="117"/>
      <c r="W875" s="117"/>
      <c r="X875" s="117"/>
      <c r="Y875" s="117"/>
      <c r="Z875" s="117"/>
      <c r="AA875" s="117"/>
      <c r="AB875" s="117"/>
      <c r="AC875" s="117"/>
      <c r="AD875" s="117"/>
      <c r="AE875" s="117"/>
      <c r="AF875" s="117"/>
      <c r="AL875" s="117"/>
      <c r="AM875" s="117"/>
      <c r="AS875" s="117"/>
      <c r="AT875" s="117"/>
    </row>
    <row r="876" spans="5:46" x14ac:dyDescent="0.2">
      <c r="E876" s="117"/>
      <c r="F876" s="117"/>
      <c r="G876" s="117"/>
      <c r="H876" s="117"/>
      <c r="I876" s="117"/>
      <c r="J876" s="117"/>
      <c r="K876" s="117"/>
      <c r="L876" s="117"/>
      <c r="M876" s="117"/>
      <c r="N876" s="117"/>
      <c r="O876" s="117"/>
      <c r="P876" s="117"/>
      <c r="Q876" s="117"/>
      <c r="R876" s="117"/>
      <c r="S876" s="117"/>
      <c r="T876" s="117"/>
      <c r="U876" s="117"/>
      <c r="V876" s="117"/>
      <c r="W876" s="117"/>
      <c r="X876" s="117"/>
      <c r="Y876" s="117"/>
      <c r="Z876" s="117"/>
      <c r="AA876" s="117"/>
      <c r="AB876" s="117"/>
      <c r="AC876" s="117"/>
      <c r="AD876" s="117"/>
      <c r="AE876" s="117"/>
      <c r="AF876" s="117"/>
      <c r="AL876" s="117"/>
      <c r="AM876" s="117"/>
      <c r="AS876" s="117"/>
      <c r="AT876" s="117"/>
    </row>
    <row r="877" spans="5:46" x14ac:dyDescent="0.2">
      <c r="E877" s="117"/>
      <c r="F877" s="117"/>
      <c r="G877" s="117"/>
      <c r="H877" s="117"/>
      <c r="I877" s="117"/>
      <c r="J877" s="117"/>
      <c r="K877" s="117"/>
      <c r="L877" s="117"/>
      <c r="M877" s="117"/>
      <c r="N877" s="117"/>
      <c r="O877" s="117"/>
      <c r="P877" s="117"/>
      <c r="Q877" s="117"/>
      <c r="R877" s="117"/>
      <c r="S877" s="117"/>
      <c r="T877" s="117"/>
      <c r="U877" s="117"/>
      <c r="V877" s="117"/>
      <c r="W877" s="117"/>
      <c r="X877" s="117"/>
      <c r="Y877" s="117"/>
      <c r="Z877" s="117"/>
      <c r="AA877" s="117"/>
      <c r="AB877" s="117"/>
      <c r="AC877" s="117"/>
      <c r="AD877" s="117"/>
      <c r="AE877" s="117"/>
      <c r="AF877" s="117"/>
      <c r="AL877" s="117"/>
      <c r="AM877" s="117"/>
      <c r="AS877" s="117"/>
      <c r="AT877" s="117"/>
    </row>
    <row r="878" spans="5:46" x14ac:dyDescent="0.2">
      <c r="E878" s="117"/>
      <c r="F878" s="117"/>
      <c r="G878" s="117"/>
      <c r="H878" s="117"/>
      <c r="I878" s="117"/>
      <c r="J878" s="117"/>
      <c r="K878" s="117"/>
      <c r="L878" s="117"/>
      <c r="M878" s="117"/>
      <c r="N878" s="117"/>
      <c r="O878" s="117"/>
      <c r="P878" s="117"/>
      <c r="Q878" s="117"/>
      <c r="R878" s="117"/>
      <c r="S878" s="117"/>
      <c r="T878" s="117"/>
      <c r="U878" s="117"/>
      <c r="V878" s="117"/>
      <c r="W878" s="117"/>
      <c r="X878" s="117"/>
      <c r="Y878" s="117"/>
      <c r="Z878" s="117"/>
      <c r="AA878" s="117"/>
      <c r="AB878" s="117"/>
      <c r="AC878" s="117"/>
      <c r="AD878" s="117"/>
      <c r="AE878" s="117"/>
      <c r="AF878" s="117"/>
      <c r="AL878" s="117"/>
      <c r="AM878" s="117"/>
      <c r="AS878" s="117"/>
      <c r="AT878" s="117"/>
    </row>
    <row r="879" spans="5:46" x14ac:dyDescent="0.2">
      <c r="E879" s="117"/>
      <c r="F879" s="117"/>
      <c r="G879" s="117"/>
      <c r="H879" s="117"/>
      <c r="I879" s="117"/>
      <c r="J879" s="117"/>
      <c r="K879" s="117"/>
      <c r="L879" s="117"/>
      <c r="M879" s="117"/>
      <c r="N879" s="117"/>
      <c r="O879" s="117"/>
      <c r="P879" s="117"/>
      <c r="Q879" s="117"/>
      <c r="R879" s="117"/>
      <c r="S879" s="117"/>
      <c r="T879" s="117"/>
      <c r="U879" s="117"/>
      <c r="V879" s="117"/>
      <c r="W879" s="117"/>
      <c r="X879" s="117"/>
      <c r="Y879" s="117"/>
      <c r="Z879" s="117"/>
      <c r="AA879" s="117"/>
      <c r="AB879" s="117"/>
      <c r="AC879" s="117"/>
      <c r="AD879" s="117"/>
      <c r="AE879" s="117"/>
      <c r="AF879" s="117"/>
      <c r="AL879" s="117"/>
      <c r="AM879" s="117"/>
      <c r="AS879" s="117"/>
      <c r="AT879" s="117"/>
    </row>
    <row r="880" spans="5:46" x14ac:dyDescent="0.2">
      <c r="E880" s="117"/>
      <c r="F880" s="117"/>
      <c r="G880" s="117"/>
      <c r="H880" s="117"/>
      <c r="I880" s="117"/>
      <c r="J880" s="117"/>
      <c r="K880" s="117"/>
      <c r="L880" s="117"/>
      <c r="M880" s="117"/>
      <c r="N880" s="117"/>
      <c r="O880" s="117"/>
      <c r="P880" s="117"/>
      <c r="Q880" s="117"/>
      <c r="R880" s="117"/>
      <c r="S880" s="117"/>
      <c r="T880" s="117"/>
      <c r="U880" s="117"/>
      <c r="V880" s="117"/>
      <c r="W880" s="117"/>
      <c r="X880" s="117"/>
      <c r="Y880" s="117"/>
      <c r="Z880" s="117"/>
      <c r="AA880" s="117"/>
      <c r="AB880" s="117"/>
      <c r="AC880" s="117"/>
      <c r="AD880" s="117"/>
      <c r="AE880" s="117"/>
      <c r="AF880" s="117"/>
      <c r="AL880" s="117"/>
      <c r="AM880" s="117"/>
      <c r="AS880" s="117"/>
      <c r="AT880" s="117"/>
    </row>
    <row r="881" spans="5:46" x14ac:dyDescent="0.2">
      <c r="E881" s="117"/>
      <c r="F881" s="117"/>
      <c r="G881" s="117"/>
      <c r="H881" s="117"/>
      <c r="I881" s="117"/>
      <c r="J881" s="117"/>
      <c r="K881" s="117"/>
      <c r="L881" s="117"/>
      <c r="M881" s="117"/>
      <c r="N881" s="117"/>
      <c r="O881" s="117"/>
      <c r="P881" s="117"/>
      <c r="Q881" s="117"/>
      <c r="R881" s="117"/>
      <c r="S881" s="117"/>
      <c r="T881" s="117"/>
      <c r="U881" s="117"/>
      <c r="V881" s="117"/>
      <c r="W881" s="117"/>
      <c r="X881" s="117"/>
      <c r="Y881" s="117"/>
      <c r="Z881" s="117"/>
      <c r="AA881" s="117"/>
      <c r="AB881" s="117"/>
      <c r="AC881" s="117"/>
      <c r="AD881" s="117"/>
      <c r="AE881" s="117"/>
      <c r="AF881" s="117"/>
      <c r="AL881" s="117"/>
      <c r="AM881" s="117"/>
      <c r="AS881" s="117"/>
      <c r="AT881" s="117"/>
    </row>
    <row r="882" spans="5:46" x14ac:dyDescent="0.2">
      <c r="E882" s="117"/>
      <c r="F882" s="117"/>
      <c r="G882" s="117"/>
      <c r="H882" s="117"/>
      <c r="I882" s="117"/>
      <c r="J882" s="117"/>
      <c r="K882" s="117"/>
      <c r="L882" s="117"/>
      <c r="M882" s="117"/>
      <c r="N882" s="117"/>
      <c r="O882" s="117"/>
      <c r="P882" s="117"/>
      <c r="Q882" s="117"/>
      <c r="R882" s="117"/>
      <c r="S882" s="117"/>
      <c r="T882" s="117"/>
      <c r="U882" s="117"/>
      <c r="V882" s="117"/>
      <c r="W882" s="117"/>
      <c r="X882" s="117"/>
      <c r="Y882" s="117"/>
      <c r="Z882" s="117"/>
      <c r="AA882" s="117"/>
      <c r="AB882" s="117"/>
      <c r="AC882" s="117"/>
      <c r="AD882" s="117"/>
      <c r="AE882" s="117"/>
      <c r="AF882" s="117"/>
      <c r="AL882" s="117"/>
      <c r="AM882" s="117"/>
      <c r="AS882" s="117"/>
      <c r="AT882" s="117"/>
    </row>
    <row r="883" spans="5:46" x14ac:dyDescent="0.2">
      <c r="E883" s="117"/>
      <c r="F883" s="117"/>
      <c r="G883" s="117"/>
      <c r="H883" s="117"/>
      <c r="I883" s="117"/>
      <c r="J883" s="117"/>
      <c r="K883" s="117"/>
      <c r="L883" s="117"/>
      <c r="M883" s="117"/>
      <c r="N883" s="117"/>
      <c r="O883" s="117"/>
      <c r="P883" s="117"/>
      <c r="Q883" s="117"/>
      <c r="R883" s="117"/>
      <c r="S883" s="117"/>
      <c r="T883" s="117"/>
      <c r="U883" s="117"/>
      <c r="V883" s="117"/>
      <c r="W883" s="117"/>
      <c r="X883" s="117"/>
      <c r="Y883" s="117"/>
      <c r="Z883" s="117"/>
      <c r="AA883" s="117"/>
      <c r="AB883" s="117"/>
      <c r="AC883" s="117"/>
      <c r="AD883" s="117"/>
      <c r="AE883" s="117"/>
      <c r="AF883" s="117"/>
      <c r="AL883" s="117"/>
      <c r="AM883" s="117"/>
      <c r="AS883" s="117"/>
      <c r="AT883" s="117"/>
    </row>
    <row r="884" spans="5:46" x14ac:dyDescent="0.2">
      <c r="E884" s="117"/>
      <c r="F884" s="117"/>
      <c r="G884" s="117"/>
      <c r="H884" s="117"/>
      <c r="I884" s="117"/>
      <c r="J884" s="117"/>
      <c r="K884" s="117"/>
      <c r="L884" s="117"/>
      <c r="M884" s="117"/>
      <c r="N884" s="117"/>
      <c r="O884" s="117"/>
      <c r="P884" s="117"/>
      <c r="Q884" s="117"/>
      <c r="R884" s="117"/>
      <c r="S884" s="117"/>
      <c r="T884" s="117"/>
      <c r="U884" s="117"/>
      <c r="V884" s="117"/>
      <c r="W884" s="117"/>
      <c r="X884" s="117"/>
      <c r="Y884" s="117"/>
      <c r="Z884" s="117"/>
      <c r="AA884" s="117"/>
      <c r="AB884" s="117"/>
      <c r="AC884" s="117"/>
      <c r="AD884" s="117"/>
      <c r="AE884" s="117"/>
      <c r="AF884" s="117"/>
      <c r="AL884" s="117"/>
      <c r="AM884" s="117"/>
      <c r="AS884" s="117"/>
      <c r="AT884" s="117"/>
    </row>
    <row r="885" spans="5:46" x14ac:dyDescent="0.2">
      <c r="E885" s="117"/>
      <c r="F885" s="117"/>
      <c r="G885" s="117"/>
      <c r="H885" s="117"/>
      <c r="I885" s="117"/>
      <c r="J885" s="117"/>
      <c r="K885" s="117"/>
      <c r="L885" s="117"/>
      <c r="M885" s="117"/>
      <c r="N885" s="117"/>
      <c r="O885" s="117"/>
      <c r="P885" s="117"/>
      <c r="Q885" s="117"/>
      <c r="R885" s="117"/>
      <c r="S885" s="117"/>
      <c r="T885" s="117"/>
      <c r="U885" s="117"/>
      <c r="V885" s="117"/>
      <c r="W885" s="117"/>
      <c r="X885" s="117"/>
      <c r="Y885" s="117"/>
      <c r="Z885" s="117"/>
      <c r="AA885" s="117"/>
      <c r="AB885" s="117"/>
      <c r="AC885" s="117"/>
      <c r="AD885" s="117"/>
      <c r="AE885" s="117"/>
      <c r="AF885" s="117"/>
      <c r="AL885" s="117"/>
      <c r="AM885" s="117"/>
      <c r="AS885" s="117"/>
      <c r="AT885" s="117"/>
    </row>
    <row r="886" spans="5:46" x14ac:dyDescent="0.2">
      <c r="E886" s="117"/>
      <c r="F886" s="117"/>
      <c r="G886" s="117"/>
      <c r="H886" s="117"/>
      <c r="I886" s="117"/>
      <c r="J886" s="117"/>
      <c r="K886" s="117"/>
      <c r="L886" s="117"/>
      <c r="M886" s="117"/>
      <c r="N886" s="117"/>
      <c r="O886" s="117"/>
      <c r="P886" s="117"/>
      <c r="Q886" s="117"/>
      <c r="R886" s="117"/>
      <c r="S886" s="117"/>
      <c r="T886" s="117"/>
      <c r="U886" s="117"/>
      <c r="V886" s="117"/>
      <c r="W886" s="117"/>
      <c r="X886" s="117"/>
      <c r="Y886" s="117"/>
      <c r="Z886" s="117"/>
      <c r="AA886" s="117"/>
      <c r="AB886" s="117"/>
      <c r="AC886" s="117"/>
      <c r="AD886" s="117"/>
      <c r="AE886" s="117"/>
      <c r="AF886" s="117"/>
      <c r="AL886" s="117"/>
      <c r="AM886" s="117"/>
      <c r="AS886" s="117"/>
      <c r="AT886" s="117"/>
    </row>
    <row r="887" spans="5:46" x14ac:dyDescent="0.2">
      <c r="E887" s="117"/>
      <c r="F887" s="117"/>
      <c r="G887" s="117"/>
      <c r="H887" s="117"/>
      <c r="I887" s="117"/>
      <c r="J887" s="117"/>
      <c r="K887" s="117"/>
      <c r="L887" s="117"/>
      <c r="M887" s="117"/>
      <c r="N887" s="117"/>
      <c r="O887" s="117"/>
      <c r="P887" s="117"/>
      <c r="Q887" s="117"/>
      <c r="R887" s="117"/>
      <c r="S887" s="117"/>
      <c r="T887" s="117"/>
      <c r="U887" s="117"/>
      <c r="V887" s="117"/>
      <c r="W887" s="117"/>
      <c r="X887" s="117"/>
      <c r="Y887" s="117"/>
      <c r="Z887" s="117"/>
      <c r="AA887" s="117"/>
      <c r="AB887" s="117"/>
      <c r="AC887" s="117"/>
      <c r="AD887" s="117"/>
      <c r="AE887" s="117"/>
      <c r="AF887" s="117"/>
      <c r="AL887" s="117"/>
      <c r="AM887" s="117"/>
      <c r="AS887" s="117"/>
      <c r="AT887" s="117"/>
    </row>
    <row r="888" spans="5:46" x14ac:dyDescent="0.2">
      <c r="E888" s="117"/>
      <c r="F888" s="117"/>
      <c r="G888" s="117"/>
      <c r="H888" s="117"/>
      <c r="I888" s="117"/>
      <c r="J888" s="117"/>
      <c r="K888" s="117"/>
      <c r="L888" s="117"/>
      <c r="M888" s="117"/>
      <c r="N888" s="117"/>
      <c r="O888" s="117"/>
      <c r="P888" s="117"/>
      <c r="Q888" s="117"/>
      <c r="R888" s="117"/>
      <c r="S888" s="117"/>
      <c r="T888" s="117"/>
      <c r="U888" s="117"/>
      <c r="V888" s="117"/>
      <c r="W888" s="117"/>
      <c r="X888" s="117"/>
      <c r="Y888" s="117"/>
      <c r="Z888" s="117"/>
      <c r="AA888" s="117"/>
      <c r="AB888" s="117"/>
      <c r="AC888" s="117"/>
      <c r="AD888" s="117"/>
      <c r="AE888" s="117"/>
      <c r="AF888" s="117"/>
      <c r="AL888" s="117"/>
      <c r="AM888" s="117"/>
      <c r="AS888" s="117"/>
      <c r="AT888" s="117"/>
    </row>
    <row r="889" spans="5:46" x14ac:dyDescent="0.2">
      <c r="E889" s="117"/>
      <c r="F889" s="117"/>
      <c r="G889" s="117"/>
      <c r="H889" s="117"/>
      <c r="I889" s="117"/>
      <c r="J889" s="117"/>
      <c r="K889" s="117"/>
      <c r="L889" s="117"/>
      <c r="M889" s="117"/>
      <c r="N889" s="117"/>
      <c r="O889" s="117"/>
      <c r="P889" s="117"/>
      <c r="Q889" s="117"/>
      <c r="R889" s="117"/>
      <c r="S889" s="117"/>
      <c r="T889" s="117"/>
      <c r="U889" s="117"/>
      <c r="V889" s="117"/>
      <c r="W889" s="117"/>
      <c r="X889" s="117"/>
      <c r="Y889" s="117"/>
      <c r="Z889" s="117"/>
      <c r="AA889" s="117"/>
      <c r="AB889" s="117"/>
      <c r="AC889" s="117"/>
      <c r="AD889" s="117"/>
      <c r="AE889" s="117"/>
      <c r="AF889" s="117"/>
      <c r="AL889" s="117"/>
      <c r="AM889" s="117"/>
      <c r="AS889" s="117"/>
      <c r="AT889" s="117"/>
    </row>
    <row r="890" spans="5:46" x14ac:dyDescent="0.2">
      <c r="E890" s="117"/>
      <c r="F890" s="117"/>
      <c r="G890" s="117"/>
      <c r="H890" s="117"/>
      <c r="I890" s="117"/>
      <c r="J890" s="117"/>
      <c r="K890" s="117"/>
      <c r="L890" s="117"/>
      <c r="M890" s="117"/>
      <c r="N890" s="117"/>
      <c r="O890" s="117"/>
      <c r="P890" s="117"/>
      <c r="Q890" s="117"/>
      <c r="R890" s="117"/>
      <c r="S890" s="117"/>
      <c r="T890" s="117"/>
      <c r="U890" s="117"/>
      <c r="V890" s="117"/>
      <c r="W890" s="117"/>
      <c r="X890" s="117"/>
      <c r="Y890" s="117"/>
      <c r="Z890" s="117"/>
      <c r="AA890" s="117"/>
      <c r="AB890" s="117"/>
      <c r="AC890" s="117"/>
      <c r="AD890" s="117"/>
      <c r="AE890" s="117"/>
      <c r="AF890" s="117"/>
      <c r="AL890" s="117"/>
      <c r="AM890" s="117"/>
      <c r="AS890" s="117"/>
      <c r="AT890" s="117"/>
    </row>
    <row r="891" spans="5:46" x14ac:dyDescent="0.2">
      <c r="E891" s="117"/>
      <c r="F891" s="117"/>
      <c r="G891" s="117"/>
      <c r="H891" s="117"/>
      <c r="I891" s="117"/>
      <c r="J891" s="117"/>
      <c r="K891" s="117"/>
      <c r="L891" s="117"/>
      <c r="M891" s="117"/>
      <c r="N891" s="117"/>
      <c r="O891" s="117"/>
      <c r="P891" s="117"/>
      <c r="Q891" s="117"/>
      <c r="R891" s="117"/>
      <c r="S891" s="117"/>
      <c r="T891" s="117"/>
      <c r="U891" s="117"/>
      <c r="V891" s="117"/>
      <c r="W891" s="117"/>
      <c r="X891" s="117"/>
      <c r="Y891" s="117"/>
      <c r="Z891" s="117"/>
      <c r="AA891" s="117"/>
      <c r="AB891" s="117"/>
      <c r="AC891" s="117"/>
      <c r="AD891" s="117"/>
      <c r="AE891" s="117"/>
      <c r="AF891" s="117"/>
      <c r="AL891" s="117"/>
      <c r="AM891" s="117"/>
      <c r="AS891" s="117"/>
      <c r="AT891" s="117"/>
    </row>
    <row r="892" spans="5:46" x14ac:dyDescent="0.2">
      <c r="E892" s="117"/>
      <c r="F892" s="117"/>
      <c r="G892" s="117"/>
      <c r="H892" s="117"/>
      <c r="I892" s="117"/>
      <c r="J892" s="117"/>
      <c r="K892" s="117"/>
      <c r="L892" s="117"/>
      <c r="M892" s="117"/>
      <c r="N892" s="117"/>
      <c r="O892" s="117"/>
      <c r="P892" s="117"/>
      <c r="Q892" s="117"/>
      <c r="R892" s="117"/>
      <c r="S892" s="117"/>
      <c r="T892" s="117"/>
      <c r="U892" s="117"/>
      <c r="V892" s="117"/>
      <c r="W892" s="117"/>
      <c r="X892" s="117"/>
      <c r="Y892" s="117"/>
      <c r="Z892" s="117"/>
      <c r="AA892" s="117"/>
      <c r="AB892" s="117"/>
      <c r="AC892" s="117"/>
      <c r="AD892" s="117"/>
      <c r="AE892" s="117"/>
      <c r="AF892" s="117"/>
      <c r="AL892" s="117"/>
      <c r="AM892" s="117"/>
      <c r="AS892" s="117"/>
      <c r="AT892" s="117"/>
    </row>
    <row r="893" spans="5:46" x14ac:dyDescent="0.2">
      <c r="E893" s="117"/>
      <c r="F893" s="117"/>
      <c r="G893" s="117"/>
      <c r="H893" s="117"/>
      <c r="I893" s="117"/>
      <c r="J893" s="117"/>
      <c r="K893" s="117"/>
      <c r="L893" s="117"/>
      <c r="M893" s="117"/>
      <c r="N893" s="117"/>
      <c r="O893" s="117"/>
      <c r="P893" s="117"/>
      <c r="Q893" s="117"/>
      <c r="R893" s="117"/>
      <c r="S893" s="117"/>
      <c r="T893" s="117"/>
      <c r="U893" s="117"/>
      <c r="V893" s="117"/>
      <c r="W893" s="117"/>
      <c r="X893" s="117"/>
      <c r="Y893" s="117"/>
      <c r="Z893" s="117"/>
      <c r="AA893" s="117"/>
      <c r="AB893" s="117"/>
      <c r="AC893" s="117"/>
      <c r="AD893" s="117"/>
      <c r="AE893" s="117"/>
      <c r="AF893" s="117"/>
      <c r="AL893" s="117"/>
      <c r="AM893" s="117"/>
      <c r="AS893" s="117"/>
      <c r="AT893" s="117"/>
    </row>
    <row r="894" spans="5:46" x14ac:dyDescent="0.2">
      <c r="E894" s="117"/>
      <c r="F894" s="117"/>
      <c r="G894" s="117"/>
      <c r="H894" s="117"/>
      <c r="I894" s="117"/>
      <c r="J894" s="117"/>
      <c r="K894" s="117"/>
      <c r="L894" s="117"/>
      <c r="M894" s="117"/>
      <c r="N894" s="117"/>
      <c r="O894" s="117"/>
      <c r="P894" s="117"/>
      <c r="Q894" s="117"/>
      <c r="R894" s="117"/>
      <c r="S894" s="117"/>
      <c r="T894" s="117"/>
      <c r="U894" s="117"/>
      <c r="V894" s="117"/>
      <c r="W894" s="117"/>
      <c r="X894" s="117"/>
      <c r="Y894" s="117"/>
      <c r="Z894" s="117"/>
      <c r="AA894" s="117"/>
      <c r="AB894" s="117"/>
      <c r="AC894" s="117"/>
      <c r="AD894" s="117"/>
      <c r="AE894" s="117"/>
      <c r="AF894" s="117"/>
      <c r="AL894" s="117"/>
      <c r="AM894" s="117"/>
      <c r="AS894" s="117"/>
      <c r="AT894" s="117"/>
    </row>
    <row r="895" spans="5:46" x14ac:dyDescent="0.2">
      <c r="E895" s="117"/>
      <c r="F895" s="117"/>
      <c r="G895" s="117"/>
      <c r="H895" s="117"/>
      <c r="I895" s="117"/>
      <c r="J895" s="117"/>
      <c r="K895" s="117"/>
      <c r="L895" s="117"/>
      <c r="M895" s="117"/>
      <c r="N895" s="117"/>
      <c r="O895" s="117"/>
      <c r="P895" s="117"/>
      <c r="Q895" s="117"/>
      <c r="R895" s="117"/>
      <c r="S895" s="117"/>
      <c r="T895" s="117"/>
      <c r="U895" s="117"/>
      <c r="V895" s="117"/>
      <c r="W895" s="117"/>
      <c r="X895" s="117"/>
      <c r="Y895" s="117"/>
      <c r="Z895" s="117"/>
      <c r="AA895" s="117"/>
      <c r="AB895" s="117"/>
      <c r="AC895" s="117"/>
      <c r="AD895" s="117"/>
      <c r="AE895" s="117"/>
      <c r="AF895" s="117"/>
      <c r="AL895" s="117"/>
      <c r="AM895" s="117"/>
      <c r="AS895" s="117"/>
      <c r="AT895" s="117"/>
    </row>
    <row r="896" spans="5:46" x14ac:dyDescent="0.2">
      <c r="E896" s="117"/>
      <c r="F896" s="117"/>
      <c r="G896" s="117"/>
      <c r="H896" s="117"/>
      <c r="I896" s="117"/>
      <c r="J896" s="117"/>
      <c r="K896" s="117"/>
      <c r="L896" s="117"/>
      <c r="M896" s="117"/>
      <c r="N896" s="117"/>
      <c r="O896" s="117"/>
      <c r="P896" s="117"/>
      <c r="Q896" s="117"/>
      <c r="R896" s="117"/>
      <c r="S896" s="117"/>
      <c r="T896" s="117"/>
      <c r="U896" s="117"/>
      <c r="V896" s="117"/>
      <c r="W896" s="117"/>
      <c r="X896" s="117"/>
      <c r="Y896" s="117"/>
      <c r="Z896" s="117"/>
      <c r="AA896" s="117"/>
      <c r="AB896" s="117"/>
      <c r="AC896" s="117"/>
      <c r="AD896" s="117"/>
      <c r="AE896" s="117"/>
      <c r="AF896" s="117"/>
      <c r="AL896" s="117"/>
      <c r="AM896" s="117"/>
      <c r="AS896" s="117"/>
      <c r="AT896" s="117"/>
    </row>
    <row r="897" spans="5:46" x14ac:dyDescent="0.2">
      <c r="E897" s="117"/>
      <c r="F897" s="117"/>
      <c r="G897" s="117"/>
      <c r="H897" s="117"/>
      <c r="I897" s="117"/>
      <c r="J897" s="117"/>
      <c r="K897" s="117"/>
      <c r="L897" s="117"/>
      <c r="M897" s="117"/>
      <c r="N897" s="117"/>
      <c r="O897" s="117"/>
      <c r="P897" s="117"/>
      <c r="Q897" s="117"/>
      <c r="R897" s="117"/>
      <c r="S897" s="117"/>
      <c r="T897" s="117"/>
      <c r="U897" s="117"/>
      <c r="V897" s="117"/>
      <c r="W897" s="117"/>
      <c r="X897" s="117"/>
      <c r="Y897" s="117"/>
      <c r="Z897" s="117"/>
      <c r="AA897" s="117"/>
      <c r="AB897" s="117"/>
      <c r="AC897" s="117"/>
      <c r="AD897" s="117"/>
      <c r="AE897" s="117"/>
      <c r="AF897" s="117"/>
      <c r="AL897" s="117"/>
      <c r="AM897" s="117"/>
      <c r="AS897" s="117"/>
      <c r="AT897" s="117"/>
    </row>
    <row r="898" spans="5:46" x14ac:dyDescent="0.2">
      <c r="E898" s="117"/>
      <c r="F898" s="117"/>
      <c r="G898" s="117"/>
      <c r="H898" s="117"/>
      <c r="I898" s="117"/>
      <c r="J898" s="117"/>
      <c r="K898" s="117"/>
      <c r="L898" s="117"/>
      <c r="M898" s="117"/>
      <c r="N898" s="117"/>
      <c r="O898" s="117"/>
      <c r="P898" s="117"/>
      <c r="Q898" s="117"/>
      <c r="R898" s="117"/>
      <c r="S898" s="117"/>
      <c r="T898" s="117"/>
      <c r="U898" s="117"/>
      <c r="V898" s="117"/>
      <c r="W898" s="117"/>
      <c r="X898" s="117"/>
      <c r="Y898" s="117"/>
      <c r="Z898" s="117"/>
      <c r="AA898" s="117"/>
      <c r="AB898" s="117"/>
      <c r="AC898" s="117"/>
      <c r="AD898" s="117"/>
      <c r="AE898" s="117"/>
      <c r="AF898" s="117"/>
      <c r="AL898" s="117"/>
      <c r="AM898" s="117"/>
      <c r="AS898" s="117"/>
      <c r="AT898" s="117"/>
    </row>
    <row r="899" spans="5:46" x14ac:dyDescent="0.2">
      <c r="E899" s="117"/>
      <c r="F899" s="117"/>
      <c r="G899" s="117"/>
      <c r="H899" s="117"/>
      <c r="I899" s="117"/>
      <c r="J899" s="117"/>
      <c r="K899" s="117"/>
      <c r="L899" s="117"/>
      <c r="M899" s="117"/>
      <c r="N899" s="117"/>
      <c r="O899" s="117"/>
      <c r="P899" s="117"/>
      <c r="Q899" s="117"/>
      <c r="R899" s="117"/>
      <c r="S899" s="117"/>
      <c r="T899" s="117"/>
      <c r="U899" s="117"/>
      <c r="V899" s="117"/>
      <c r="W899" s="117"/>
      <c r="X899" s="117"/>
      <c r="Y899" s="117"/>
      <c r="Z899" s="117"/>
      <c r="AA899" s="117"/>
      <c r="AB899" s="117"/>
      <c r="AC899" s="117"/>
      <c r="AD899" s="117"/>
      <c r="AE899" s="117"/>
      <c r="AF899" s="117"/>
      <c r="AL899" s="117"/>
      <c r="AM899" s="117"/>
      <c r="AS899" s="117"/>
      <c r="AT899" s="117"/>
    </row>
    <row r="900" spans="5:46" x14ac:dyDescent="0.2">
      <c r="E900" s="117"/>
      <c r="F900" s="117"/>
      <c r="G900" s="117"/>
      <c r="H900" s="117"/>
      <c r="I900" s="117"/>
      <c r="J900" s="117"/>
      <c r="K900" s="117"/>
      <c r="L900" s="117"/>
      <c r="M900" s="117"/>
      <c r="N900" s="117"/>
      <c r="O900" s="117"/>
      <c r="P900" s="117"/>
      <c r="Q900" s="117"/>
      <c r="R900" s="117"/>
      <c r="S900" s="117"/>
      <c r="T900" s="117"/>
      <c r="U900" s="117"/>
      <c r="V900" s="117"/>
      <c r="W900" s="117"/>
      <c r="X900" s="117"/>
      <c r="Y900" s="117"/>
      <c r="Z900" s="117"/>
      <c r="AA900" s="117"/>
      <c r="AB900" s="117"/>
      <c r="AC900" s="117"/>
      <c r="AD900" s="117"/>
      <c r="AE900" s="117"/>
      <c r="AF900" s="117"/>
      <c r="AL900" s="117"/>
      <c r="AM900" s="117"/>
      <c r="AS900" s="117"/>
      <c r="AT900" s="117"/>
    </row>
    <row r="901" spans="5:46" x14ac:dyDescent="0.2">
      <c r="E901" s="117"/>
      <c r="F901" s="117"/>
      <c r="G901" s="117"/>
      <c r="H901" s="117"/>
      <c r="I901" s="117"/>
      <c r="J901" s="117"/>
      <c r="K901" s="117"/>
      <c r="L901" s="117"/>
      <c r="M901" s="117"/>
      <c r="N901" s="117"/>
      <c r="O901" s="117"/>
      <c r="P901" s="117"/>
      <c r="Q901" s="117"/>
      <c r="R901" s="117"/>
      <c r="S901" s="117"/>
      <c r="T901" s="117"/>
      <c r="U901" s="117"/>
      <c r="V901" s="117"/>
      <c r="W901" s="117"/>
      <c r="X901" s="117"/>
      <c r="Y901" s="117"/>
      <c r="Z901" s="117"/>
      <c r="AA901" s="117"/>
      <c r="AB901" s="117"/>
      <c r="AC901" s="117"/>
      <c r="AD901" s="117"/>
      <c r="AE901" s="117"/>
      <c r="AF901" s="117"/>
      <c r="AL901" s="117"/>
      <c r="AM901" s="117"/>
      <c r="AS901" s="117"/>
      <c r="AT901" s="117"/>
    </row>
    <row r="902" spans="5:46" x14ac:dyDescent="0.2">
      <c r="E902" s="117"/>
      <c r="F902" s="117"/>
      <c r="G902" s="117"/>
      <c r="H902" s="117"/>
      <c r="I902" s="117"/>
      <c r="J902" s="117"/>
      <c r="K902" s="117"/>
      <c r="L902" s="117"/>
      <c r="M902" s="117"/>
      <c r="N902" s="117"/>
      <c r="O902" s="117"/>
      <c r="P902" s="117"/>
      <c r="Q902" s="117"/>
      <c r="R902" s="117"/>
      <c r="S902" s="117"/>
      <c r="T902" s="117"/>
      <c r="U902" s="117"/>
      <c r="V902" s="117"/>
      <c r="W902" s="117"/>
      <c r="X902" s="117"/>
      <c r="Y902" s="117"/>
      <c r="Z902" s="117"/>
      <c r="AA902" s="117"/>
      <c r="AB902" s="117"/>
      <c r="AC902" s="117"/>
      <c r="AD902" s="117"/>
      <c r="AE902" s="117"/>
      <c r="AF902" s="117"/>
      <c r="AL902" s="117"/>
      <c r="AM902" s="117"/>
      <c r="AS902" s="117"/>
      <c r="AT902" s="117"/>
    </row>
    <row r="903" spans="5:46" x14ac:dyDescent="0.2">
      <c r="E903" s="117"/>
      <c r="F903" s="117"/>
      <c r="G903" s="117"/>
      <c r="H903" s="117"/>
      <c r="I903" s="117"/>
      <c r="J903" s="117"/>
      <c r="K903" s="117"/>
      <c r="L903" s="117"/>
      <c r="M903" s="117"/>
      <c r="N903" s="117"/>
      <c r="O903" s="117"/>
      <c r="P903" s="117"/>
      <c r="Q903" s="117"/>
      <c r="R903" s="117"/>
      <c r="S903" s="117"/>
      <c r="T903" s="117"/>
      <c r="U903" s="117"/>
      <c r="V903" s="117"/>
      <c r="W903" s="117"/>
      <c r="X903" s="117"/>
      <c r="Y903" s="117"/>
      <c r="Z903" s="117"/>
      <c r="AA903" s="117"/>
      <c r="AB903" s="117"/>
      <c r="AC903" s="117"/>
      <c r="AD903" s="117"/>
      <c r="AE903" s="117"/>
      <c r="AF903" s="117"/>
      <c r="AL903" s="117"/>
      <c r="AM903" s="117"/>
      <c r="AS903" s="117"/>
      <c r="AT903" s="117"/>
    </row>
    <row r="904" spans="5:46" x14ac:dyDescent="0.2">
      <c r="E904" s="117"/>
      <c r="F904" s="117"/>
      <c r="G904" s="117"/>
      <c r="H904" s="117"/>
      <c r="I904" s="117"/>
      <c r="J904" s="117"/>
      <c r="K904" s="117"/>
      <c r="L904" s="117"/>
      <c r="M904" s="117"/>
      <c r="N904" s="117"/>
      <c r="O904" s="117"/>
      <c r="P904" s="117"/>
      <c r="Q904" s="117"/>
      <c r="R904" s="117"/>
      <c r="S904" s="117"/>
      <c r="T904" s="117"/>
      <c r="U904" s="117"/>
      <c r="V904" s="117"/>
      <c r="W904" s="117"/>
      <c r="X904" s="117"/>
      <c r="Y904" s="117"/>
      <c r="Z904" s="117"/>
      <c r="AA904" s="117"/>
      <c r="AB904" s="117"/>
      <c r="AC904" s="117"/>
      <c r="AD904" s="117"/>
      <c r="AE904" s="117"/>
      <c r="AF904" s="117"/>
      <c r="AL904" s="117"/>
      <c r="AM904" s="117"/>
      <c r="AS904" s="117"/>
      <c r="AT904" s="117"/>
    </row>
    <row r="905" spans="5:46" x14ac:dyDescent="0.2">
      <c r="E905" s="117"/>
      <c r="F905" s="117"/>
      <c r="G905" s="117"/>
      <c r="H905" s="117"/>
      <c r="I905" s="117"/>
      <c r="J905" s="117"/>
      <c r="K905" s="117"/>
      <c r="L905" s="117"/>
      <c r="M905" s="117"/>
      <c r="N905" s="117"/>
      <c r="O905" s="117"/>
      <c r="P905" s="117"/>
      <c r="Q905" s="117"/>
      <c r="R905" s="117"/>
      <c r="S905" s="117"/>
      <c r="T905" s="117"/>
      <c r="U905" s="117"/>
      <c r="V905" s="117"/>
      <c r="W905" s="117"/>
      <c r="X905" s="117"/>
      <c r="Y905" s="117"/>
      <c r="Z905" s="117"/>
      <c r="AA905" s="117"/>
      <c r="AB905" s="117"/>
      <c r="AC905" s="117"/>
      <c r="AD905" s="117"/>
      <c r="AE905" s="117"/>
      <c r="AF905" s="117"/>
      <c r="AL905" s="117"/>
      <c r="AM905" s="117"/>
      <c r="AS905" s="117"/>
      <c r="AT905" s="117"/>
    </row>
    <row r="906" spans="5:46" x14ac:dyDescent="0.2">
      <c r="E906" s="117"/>
      <c r="F906" s="117"/>
      <c r="G906" s="117"/>
      <c r="H906" s="117"/>
      <c r="I906" s="117"/>
      <c r="J906" s="117"/>
      <c r="K906" s="117"/>
      <c r="L906" s="117"/>
      <c r="M906" s="117"/>
      <c r="N906" s="117"/>
      <c r="O906" s="117"/>
      <c r="P906" s="117"/>
      <c r="Q906" s="117"/>
      <c r="R906" s="117"/>
      <c r="S906" s="117"/>
      <c r="T906" s="117"/>
      <c r="U906" s="117"/>
      <c r="V906" s="117"/>
      <c r="W906" s="117"/>
      <c r="X906" s="117"/>
      <c r="Y906" s="117"/>
      <c r="Z906" s="117"/>
      <c r="AA906" s="117"/>
      <c r="AB906" s="117"/>
      <c r="AC906" s="117"/>
      <c r="AD906" s="117"/>
      <c r="AE906" s="117"/>
      <c r="AF906" s="117"/>
      <c r="AL906" s="117"/>
      <c r="AM906" s="117"/>
      <c r="AS906" s="117"/>
      <c r="AT906" s="117"/>
    </row>
    <row r="907" spans="5:46" x14ac:dyDescent="0.2">
      <c r="E907" s="117"/>
      <c r="F907" s="117"/>
      <c r="G907" s="117"/>
      <c r="H907" s="117"/>
      <c r="I907" s="117"/>
      <c r="J907" s="117"/>
      <c r="K907" s="117"/>
      <c r="L907" s="117"/>
      <c r="M907" s="117"/>
      <c r="N907" s="117"/>
      <c r="O907" s="117"/>
      <c r="P907" s="117"/>
      <c r="Q907" s="117"/>
      <c r="R907" s="117"/>
      <c r="S907" s="117"/>
      <c r="T907" s="117"/>
      <c r="U907" s="117"/>
      <c r="V907" s="117"/>
      <c r="W907" s="117"/>
      <c r="X907" s="117"/>
      <c r="Y907" s="117"/>
      <c r="Z907" s="117"/>
      <c r="AA907" s="117"/>
      <c r="AB907" s="117"/>
      <c r="AC907" s="117"/>
      <c r="AD907" s="117"/>
      <c r="AE907" s="117"/>
      <c r="AF907" s="117"/>
      <c r="AL907" s="117"/>
      <c r="AM907" s="117"/>
      <c r="AS907" s="117"/>
      <c r="AT907" s="117"/>
    </row>
    <row r="908" spans="5:46" x14ac:dyDescent="0.2">
      <c r="E908" s="117"/>
      <c r="F908" s="117"/>
      <c r="G908" s="117"/>
      <c r="H908" s="117"/>
      <c r="I908" s="117"/>
      <c r="J908" s="117"/>
      <c r="K908" s="117"/>
      <c r="L908" s="117"/>
      <c r="M908" s="117"/>
      <c r="N908" s="117"/>
      <c r="O908" s="117"/>
      <c r="P908" s="117"/>
      <c r="Q908" s="117"/>
      <c r="R908" s="117"/>
      <c r="S908" s="117"/>
      <c r="T908" s="117"/>
      <c r="U908" s="117"/>
      <c r="V908" s="117"/>
      <c r="W908" s="117"/>
      <c r="X908" s="117"/>
      <c r="Y908" s="117"/>
      <c r="Z908" s="117"/>
      <c r="AA908" s="117"/>
      <c r="AB908" s="117"/>
      <c r="AC908" s="117"/>
      <c r="AD908" s="117"/>
      <c r="AE908" s="117"/>
      <c r="AF908" s="117"/>
      <c r="AL908" s="117"/>
      <c r="AM908" s="117"/>
      <c r="AS908" s="117"/>
      <c r="AT908" s="117"/>
    </row>
    <row r="909" spans="5:46" x14ac:dyDescent="0.2">
      <c r="E909" s="117"/>
      <c r="F909" s="117"/>
      <c r="G909" s="117"/>
      <c r="H909" s="117"/>
      <c r="I909" s="117"/>
      <c r="J909" s="117"/>
      <c r="K909" s="117"/>
      <c r="L909" s="117"/>
      <c r="M909" s="117"/>
      <c r="N909" s="117"/>
      <c r="O909" s="117"/>
      <c r="P909" s="117"/>
      <c r="Q909" s="117"/>
      <c r="R909" s="117"/>
      <c r="S909" s="117"/>
      <c r="T909" s="117"/>
      <c r="U909" s="117"/>
      <c r="V909" s="117"/>
      <c r="W909" s="117"/>
      <c r="X909" s="117"/>
      <c r="Y909" s="117"/>
      <c r="Z909" s="117"/>
      <c r="AA909" s="117"/>
      <c r="AB909" s="117"/>
      <c r="AC909" s="117"/>
      <c r="AD909" s="117"/>
      <c r="AE909" s="117"/>
      <c r="AF909" s="117"/>
      <c r="AL909" s="117"/>
      <c r="AM909" s="117"/>
      <c r="AS909" s="117"/>
      <c r="AT909" s="117"/>
    </row>
    <row r="910" spans="5:46" x14ac:dyDescent="0.2">
      <c r="E910" s="117"/>
      <c r="F910" s="117"/>
      <c r="G910" s="117"/>
      <c r="H910" s="117"/>
      <c r="I910" s="117"/>
      <c r="J910" s="117"/>
      <c r="K910" s="117"/>
      <c r="L910" s="117"/>
      <c r="M910" s="117"/>
      <c r="N910" s="117"/>
      <c r="O910" s="117"/>
      <c r="P910" s="117"/>
      <c r="Q910" s="117"/>
      <c r="R910" s="117"/>
      <c r="S910" s="117"/>
      <c r="T910" s="117"/>
      <c r="U910" s="117"/>
      <c r="V910" s="117"/>
      <c r="W910" s="117"/>
      <c r="X910" s="117"/>
      <c r="Y910" s="117"/>
      <c r="Z910" s="117"/>
      <c r="AA910" s="117"/>
      <c r="AB910" s="117"/>
      <c r="AC910" s="117"/>
      <c r="AD910" s="117"/>
      <c r="AE910" s="117"/>
      <c r="AF910" s="117"/>
      <c r="AL910" s="117"/>
      <c r="AM910" s="117"/>
      <c r="AS910" s="117"/>
      <c r="AT910" s="117"/>
    </row>
    <row r="911" spans="5:46" x14ac:dyDescent="0.2">
      <c r="E911" s="117"/>
      <c r="F911" s="117"/>
      <c r="G911" s="117"/>
      <c r="H911" s="117"/>
      <c r="I911" s="117"/>
      <c r="J911" s="117"/>
      <c r="K911" s="117"/>
      <c r="L911" s="117"/>
      <c r="M911" s="117"/>
      <c r="N911" s="117"/>
      <c r="O911" s="117"/>
      <c r="P911" s="117"/>
      <c r="Q911" s="117"/>
      <c r="R911" s="117"/>
      <c r="S911" s="117"/>
      <c r="T911" s="117"/>
      <c r="U911" s="117"/>
      <c r="V911" s="117"/>
      <c r="W911" s="117"/>
      <c r="X911" s="117"/>
      <c r="Y911" s="117"/>
      <c r="Z911" s="117"/>
      <c r="AA911" s="117"/>
      <c r="AB911" s="117"/>
      <c r="AC911" s="117"/>
      <c r="AD911" s="117"/>
      <c r="AE911" s="117"/>
      <c r="AF911" s="117"/>
      <c r="AL911" s="117"/>
      <c r="AM911" s="117"/>
      <c r="AS911" s="117"/>
      <c r="AT911" s="117"/>
    </row>
    <row r="912" spans="5:46" x14ac:dyDescent="0.2">
      <c r="E912" s="117"/>
      <c r="F912" s="117"/>
      <c r="G912" s="117"/>
      <c r="H912" s="117"/>
      <c r="I912" s="117"/>
      <c r="J912" s="117"/>
      <c r="K912" s="117"/>
      <c r="L912" s="117"/>
      <c r="M912" s="117"/>
      <c r="N912" s="117"/>
      <c r="O912" s="117"/>
      <c r="P912" s="117"/>
      <c r="Q912" s="117"/>
      <c r="R912" s="117"/>
      <c r="S912" s="117"/>
      <c r="T912" s="117"/>
      <c r="U912" s="117"/>
      <c r="V912" s="117"/>
      <c r="W912" s="117"/>
      <c r="X912" s="117"/>
      <c r="Y912" s="117"/>
      <c r="Z912" s="117"/>
      <c r="AA912" s="117"/>
      <c r="AB912" s="117"/>
      <c r="AC912" s="117"/>
      <c r="AD912" s="117"/>
      <c r="AE912" s="117"/>
      <c r="AF912" s="117"/>
      <c r="AL912" s="117"/>
      <c r="AM912" s="117"/>
      <c r="AS912" s="117"/>
      <c r="AT912" s="117"/>
    </row>
    <row r="913" spans="5:46" x14ac:dyDescent="0.2">
      <c r="E913" s="117"/>
      <c r="F913" s="117"/>
      <c r="G913" s="117"/>
      <c r="H913" s="117"/>
      <c r="I913" s="117"/>
      <c r="J913" s="117"/>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L913" s="117"/>
      <c r="AM913" s="117"/>
      <c r="AS913" s="117"/>
      <c r="AT913" s="117"/>
    </row>
    <row r="914" spans="5:46" x14ac:dyDescent="0.2">
      <c r="E914" s="117"/>
      <c r="F914" s="117"/>
      <c r="G914" s="117"/>
      <c r="H914" s="117"/>
      <c r="I914" s="117"/>
      <c r="J914" s="117"/>
      <c r="K914" s="117"/>
      <c r="L914" s="117"/>
      <c r="M914" s="117"/>
      <c r="N914" s="117"/>
      <c r="O914" s="117"/>
      <c r="P914" s="117"/>
      <c r="Q914" s="117"/>
      <c r="R914" s="117"/>
      <c r="S914" s="117"/>
      <c r="T914" s="117"/>
      <c r="U914" s="117"/>
      <c r="V914" s="117"/>
      <c r="W914" s="117"/>
      <c r="X914" s="117"/>
      <c r="Y914" s="117"/>
      <c r="Z914" s="117"/>
      <c r="AA914" s="117"/>
      <c r="AB914" s="117"/>
      <c r="AC914" s="117"/>
      <c r="AD914" s="117"/>
      <c r="AE914" s="117"/>
      <c r="AF914" s="117"/>
      <c r="AL914" s="117"/>
      <c r="AM914" s="117"/>
      <c r="AS914" s="117"/>
      <c r="AT914" s="117"/>
    </row>
    <row r="915" spans="5:46" x14ac:dyDescent="0.2">
      <c r="E915" s="117"/>
      <c r="F915" s="117"/>
      <c r="G915" s="117"/>
      <c r="H915" s="117"/>
      <c r="I915" s="117"/>
      <c r="J915" s="117"/>
      <c r="K915" s="117"/>
      <c r="L915" s="117"/>
      <c r="M915" s="117"/>
      <c r="N915" s="117"/>
      <c r="O915" s="117"/>
      <c r="P915" s="117"/>
      <c r="Q915" s="117"/>
      <c r="R915" s="117"/>
      <c r="S915" s="117"/>
      <c r="T915" s="117"/>
      <c r="U915" s="117"/>
      <c r="V915" s="117"/>
      <c r="W915" s="117"/>
      <c r="X915" s="117"/>
      <c r="Y915" s="117"/>
      <c r="Z915" s="117"/>
      <c r="AA915" s="117"/>
      <c r="AB915" s="117"/>
      <c r="AC915" s="117"/>
      <c r="AD915" s="117"/>
      <c r="AE915" s="117"/>
      <c r="AF915" s="117"/>
      <c r="AL915" s="117"/>
      <c r="AM915" s="117"/>
      <c r="AS915" s="117"/>
      <c r="AT915" s="117"/>
    </row>
    <row r="916" spans="5:46" x14ac:dyDescent="0.2">
      <c r="E916" s="117"/>
      <c r="F916" s="117"/>
      <c r="G916" s="117"/>
      <c r="H916" s="117"/>
      <c r="I916" s="117"/>
      <c r="J916" s="117"/>
      <c r="K916" s="117"/>
      <c r="L916" s="117"/>
      <c r="M916" s="117"/>
      <c r="N916" s="117"/>
      <c r="O916" s="117"/>
      <c r="P916" s="117"/>
      <c r="Q916" s="117"/>
      <c r="R916" s="117"/>
      <c r="S916" s="117"/>
      <c r="T916" s="117"/>
      <c r="U916" s="117"/>
      <c r="V916" s="117"/>
      <c r="W916" s="117"/>
      <c r="X916" s="117"/>
      <c r="Y916" s="117"/>
      <c r="Z916" s="117"/>
      <c r="AA916" s="117"/>
      <c r="AB916" s="117"/>
      <c r="AC916" s="117"/>
      <c r="AD916" s="117"/>
      <c r="AE916" s="117"/>
      <c r="AF916" s="117"/>
      <c r="AL916" s="117"/>
      <c r="AM916" s="117"/>
      <c r="AS916" s="117"/>
      <c r="AT916" s="117"/>
    </row>
    <row r="917" spans="5:46" x14ac:dyDescent="0.2">
      <c r="E917" s="117"/>
      <c r="F917" s="117"/>
      <c r="G917" s="117"/>
      <c r="H917" s="117"/>
      <c r="I917" s="117"/>
      <c r="J917" s="117"/>
      <c r="K917" s="117"/>
      <c r="L917" s="117"/>
      <c r="M917" s="117"/>
      <c r="N917" s="117"/>
      <c r="O917" s="117"/>
      <c r="P917" s="117"/>
      <c r="Q917" s="117"/>
      <c r="R917" s="117"/>
      <c r="S917" s="117"/>
      <c r="T917" s="117"/>
      <c r="U917" s="117"/>
      <c r="V917" s="117"/>
      <c r="W917" s="117"/>
      <c r="X917" s="117"/>
      <c r="Y917" s="117"/>
      <c r="Z917" s="117"/>
      <c r="AA917" s="117"/>
      <c r="AB917" s="117"/>
      <c r="AC917" s="117"/>
      <c r="AD917" s="117"/>
      <c r="AE917" s="117"/>
      <c r="AF917" s="117"/>
      <c r="AL917" s="117"/>
      <c r="AM917" s="117"/>
      <c r="AS917" s="117"/>
      <c r="AT917" s="117"/>
    </row>
    <row r="918" spans="5:46" x14ac:dyDescent="0.2">
      <c r="E918" s="117"/>
      <c r="F918" s="117"/>
      <c r="G918" s="117"/>
      <c r="H918" s="117"/>
      <c r="I918" s="117"/>
      <c r="J918" s="117"/>
      <c r="K918" s="117"/>
      <c r="L918" s="117"/>
      <c r="M918" s="117"/>
      <c r="N918" s="117"/>
      <c r="O918" s="117"/>
      <c r="P918" s="117"/>
      <c r="Q918" s="117"/>
      <c r="R918" s="117"/>
      <c r="S918" s="117"/>
      <c r="T918" s="117"/>
      <c r="U918" s="117"/>
      <c r="V918" s="117"/>
      <c r="W918" s="117"/>
      <c r="X918" s="117"/>
      <c r="Y918" s="117"/>
      <c r="Z918" s="117"/>
      <c r="AA918" s="117"/>
      <c r="AB918" s="117"/>
      <c r="AC918" s="117"/>
      <c r="AD918" s="117"/>
      <c r="AE918" s="117"/>
      <c r="AF918" s="117"/>
      <c r="AL918" s="117"/>
      <c r="AM918" s="117"/>
      <c r="AS918" s="117"/>
      <c r="AT918" s="117"/>
    </row>
    <row r="919" spans="5:46" x14ac:dyDescent="0.2">
      <c r="E919" s="117"/>
      <c r="F919" s="117"/>
      <c r="G919" s="117"/>
      <c r="H919" s="117"/>
      <c r="I919" s="117"/>
      <c r="J919" s="117"/>
      <c r="K919" s="117"/>
      <c r="L919" s="117"/>
      <c r="M919" s="117"/>
      <c r="N919" s="117"/>
      <c r="O919" s="117"/>
      <c r="P919" s="117"/>
      <c r="Q919" s="117"/>
      <c r="R919" s="117"/>
      <c r="S919" s="117"/>
      <c r="T919" s="117"/>
      <c r="U919" s="117"/>
      <c r="V919" s="117"/>
      <c r="W919" s="117"/>
      <c r="X919" s="117"/>
      <c r="Y919" s="117"/>
      <c r="Z919" s="117"/>
      <c r="AA919" s="117"/>
      <c r="AB919" s="117"/>
      <c r="AC919" s="117"/>
      <c r="AD919" s="117"/>
      <c r="AE919" s="117"/>
      <c r="AF919" s="117"/>
      <c r="AL919" s="117"/>
      <c r="AM919" s="117"/>
      <c r="AS919" s="117"/>
      <c r="AT919" s="117"/>
    </row>
    <row r="920" spans="5:46" x14ac:dyDescent="0.2">
      <c r="E920" s="117"/>
      <c r="F920" s="117"/>
      <c r="G920" s="117"/>
      <c r="H920" s="117"/>
      <c r="I920" s="117"/>
      <c r="J920" s="117"/>
      <c r="K920" s="117"/>
      <c r="L920" s="117"/>
      <c r="M920" s="117"/>
      <c r="N920" s="117"/>
      <c r="O920" s="117"/>
      <c r="P920" s="117"/>
      <c r="Q920" s="117"/>
      <c r="R920" s="117"/>
      <c r="S920" s="117"/>
      <c r="T920" s="117"/>
      <c r="U920" s="117"/>
      <c r="V920" s="117"/>
      <c r="W920" s="117"/>
      <c r="X920" s="117"/>
      <c r="Y920" s="117"/>
      <c r="Z920" s="117"/>
      <c r="AA920" s="117"/>
      <c r="AB920" s="117"/>
      <c r="AC920" s="117"/>
      <c r="AD920" s="117"/>
      <c r="AE920" s="117"/>
      <c r="AF920" s="117"/>
      <c r="AL920" s="117"/>
      <c r="AM920" s="117"/>
      <c r="AS920" s="117"/>
      <c r="AT920" s="117"/>
    </row>
    <row r="921" spans="5:46" x14ac:dyDescent="0.2">
      <c r="E921" s="117"/>
      <c r="F921" s="117"/>
      <c r="G921" s="117"/>
      <c r="H921" s="117"/>
      <c r="I921" s="117"/>
      <c r="J921" s="117"/>
      <c r="K921" s="117"/>
      <c r="L921" s="117"/>
      <c r="M921" s="117"/>
      <c r="N921" s="117"/>
      <c r="O921" s="117"/>
      <c r="P921" s="117"/>
      <c r="Q921" s="117"/>
      <c r="R921" s="117"/>
      <c r="S921" s="117"/>
      <c r="T921" s="117"/>
      <c r="U921" s="117"/>
      <c r="V921" s="117"/>
      <c r="W921" s="117"/>
      <c r="X921" s="117"/>
      <c r="Y921" s="117"/>
      <c r="Z921" s="117"/>
      <c r="AA921" s="117"/>
      <c r="AB921" s="117"/>
      <c r="AC921" s="117"/>
      <c r="AD921" s="117"/>
      <c r="AE921" s="117"/>
      <c r="AF921" s="117"/>
      <c r="AL921" s="117"/>
      <c r="AM921" s="117"/>
      <c r="AS921" s="117"/>
      <c r="AT921" s="117"/>
    </row>
    <row r="922" spans="5:46" x14ac:dyDescent="0.2">
      <c r="E922" s="117"/>
      <c r="F922" s="117"/>
      <c r="G922" s="117"/>
      <c r="H922" s="117"/>
      <c r="I922" s="117"/>
      <c r="J922" s="117"/>
      <c r="K922" s="117"/>
      <c r="L922" s="117"/>
      <c r="M922" s="117"/>
      <c r="N922" s="117"/>
      <c r="O922" s="117"/>
      <c r="P922" s="117"/>
      <c r="Q922" s="117"/>
      <c r="R922" s="117"/>
      <c r="S922" s="117"/>
      <c r="T922" s="117"/>
      <c r="U922" s="117"/>
      <c r="V922" s="117"/>
      <c r="W922" s="117"/>
      <c r="X922" s="117"/>
      <c r="Y922" s="117"/>
      <c r="Z922" s="117"/>
      <c r="AA922" s="117"/>
      <c r="AB922" s="117"/>
      <c r="AC922" s="117"/>
      <c r="AD922" s="117"/>
      <c r="AE922" s="117"/>
      <c r="AF922" s="117"/>
      <c r="AL922" s="117"/>
      <c r="AM922" s="117"/>
      <c r="AS922" s="117"/>
      <c r="AT922" s="117"/>
    </row>
    <row r="923" spans="5:46" x14ac:dyDescent="0.2">
      <c r="E923" s="117"/>
      <c r="F923" s="117"/>
      <c r="G923" s="117"/>
      <c r="H923" s="117"/>
      <c r="I923" s="117"/>
      <c r="J923" s="117"/>
      <c r="K923" s="117"/>
      <c r="L923" s="117"/>
      <c r="M923" s="117"/>
      <c r="N923" s="117"/>
      <c r="O923" s="117"/>
      <c r="P923" s="117"/>
      <c r="Q923" s="117"/>
      <c r="R923" s="117"/>
      <c r="S923" s="117"/>
      <c r="T923" s="117"/>
      <c r="U923" s="117"/>
      <c r="V923" s="117"/>
      <c r="W923" s="117"/>
      <c r="X923" s="117"/>
      <c r="Y923" s="117"/>
      <c r="Z923" s="117"/>
      <c r="AA923" s="117"/>
      <c r="AB923" s="117"/>
      <c r="AC923" s="117"/>
      <c r="AD923" s="117"/>
      <c r="AE923" s="117"/>
      <c r="AF923" s="117"/>
      <c r="AL923" s="117"/>
      <c r="AM923" s="117"/>
      <c r="AS923" s="117"/>
      <c r="AT923" s="117"/>
    </row>
    <row r="924" spans="5:46" x14ac:dyDescent="0.2">
      <c r="E924" s="117"/>
      <c r="F924" s="117"/>
      <c r="G924" s="117"/>
      <c r="H924" s="117"/>
      <c r="I924" s="117"/>
      <c r="J924" s="117"/>
      <c r="K924" s="117"/>
      <c r="L924" s="117"/>
      <c r="M924" s="117"/>
      <c r="N924" s="117"/>
      <c r="O924" s="117"/>
      <c r="P924" s="117"/>
      <c r="Q924" s="117"/>
      <c r="R924" s="117"/>
      <c r="S924" s="117"/>
      <c r="T924" s="117"/>
      <c r="U924" s="117"/>
      <c r="V924" s="117"/>
      <c r="W924" s="117"/>
      <c r="X924" s="117"/>
      <c r="Y924" s="117"/>
      <c r="Z924" s="117"/>
      <c r="AA924" s="117"/>
      <c r="AB924" s="117"/>
      <c r="AC924" s="117"/>
      <c r="AD924" s="117"/>
      <c r="AE924" s="117"/>
      <c r="AF924" s="117"/>
      <c r="AL924" s="117"/>
      <c r="AM924" s="117"/>
      <c r="AS924" s="117"/>
      <c r="AT924" s="117"/>
    </row>
    <row r="925" spans="5:46" x14ac:dyDescent="0.2">
      <c r="E925" s="117"/>
      <c r="F925" s="117"/>
      <c r="G925" s="117"/>
      <c r="H925" s="117"/>
      <c r="I925" s="117"/>
      <c r="J925" s="117"/>
      <c r="K925" s="117"/>
      <c r="L925" s="117"/>
      <c r="M925" s="117"/>
      <c r="N925" s="117"/>
      <c r="O925" s="117"/>
      <c r="P925" s="117"/>
      <c r="Q925" s="117"/>
      <c r="R925" s="117"/>
      <c r="S925" s="117"/>
      <c r="T925" s="117"/>
      <c r="U925" s="117"/>
      <c r="V925" s="117"/>
      <c r="W925" s="117"/>
      <c r="X925" s="117"/>
      <c r="Y925" s="117"/>
      <c r="Z925" s="117"/>
      <c r="AA925" s="117"/>
      <c r="AB925" s="117"/>
      <c r="AC925" s="117"/>
      <c r="AD925" s="117"/>
      <c r="AE925" s="117"/>
      <c r="AF925" s="117"/>
      <c r="AL925" s="117"/>
      <c r="AM925" s="117"/>
      <c r="AS925" s="117"/>
      <c r="AT925" s="117"/>
    </row>
    <row r="926" spans="5:46" x14ac:dyDescent="0.2">
      <c r="E926" s="117"/>
      <c r="F926" s="117"/>
      <c r="G926" s="117"/>
      <c r="H926" s="117"/>
      <c r="I926" s="117"/>
      <c r="J926" s="117"/>
      <c r="K926" s="117"/>
      <c r="L926" s="117"/>
      <c r="M926" s="117"/>
      <c r="N926" s="117"/>
      <c r="O926" s="117"/>
      <c r="P926" s="117"/>
      <c r="Q926" s="117"/>
      <c r="R926" s="117"/>
      <c r="S926" s="117"/>
      <c r="T926" s="117"/>
      <c r="U926" s="117"/>
      <c r="V926" s="117"/>
      <c r="W926" s="117"/>
      <c r="X926" s="117"/>
      <c r="Y926" s="117"/>
      <c r="Z926" s="117"/>
      <c r="AA926" s="117"/>
      <c r="AB926" s="117"/>
      <c r="AC926" s="117"/>
      <c r="AD926" s="117"/>
      <c r="AE926" s="117"/>
      <c r="AF926" s="117"/>
      <c r="AL926" s="117"/>
      <c r="AM926" s="117"/>
      <c r="AS926" s="117"/>
      <c r="AT926" s="117"/>
    </row>
    <row r="927" spans="5:46" x14ac:dyDescent="0.2">
      <c r="E927" s="117"/>
      <c r="F927" s="117"/>
      <c r="G927" s="117"/>
      <c r="H927" s="117"/>
      <c r="I927" s="117"/>
      <c r="J927" s="117"/>
      <c r="K927" s="117"/>
      <c r="L927" s="117"/>
      <c r="M927" s="117"/>
      <c r="N927" s="117"/>
      <c r="O927" s="117"/>
      <c r="P927" s="117"/>
      <c r="Q927" s="117"/>
      <c r="R927" s="117"/>
      <c r="S927" s="117"/>
      <c r="T927" s="117"/>
      <c r="U927" s="117"/>
      <c r="V927" s="117"/>
      <c r="W927" s="117"/>
      <c r="X927" s="117"/>
      <c r="Y927" s="117"/>
      <c r="Z927" s="117"/>
      <c r="AA927" s="117"/>
      <c r="AB927" s="117"/>
      <c r="AC927" s="117"/>
      <c r="AD927" s="117"/>
      <c r="AE927" s="117"/>
      <c r="AF927" s="117"/>
      <c r="AL927" s="117"/>
      <c r="AM927" s="117"/>
      <c r="AS927" s="117"/>
      <c r="AT927" s="117"/>
    </row>
    <row r="928" spans="5:46" x14ac:dyDescent="0.2">
      <c r="E928" s="117"/>
      <c r="F928" s="117"/>
      <c r="G928" s="117"/>
      <c r="H928" s="117"/>
      <c r="I928" s="117"/>
      <c r="J928" s="117"/>
      <c r="K928" s="117"/>
      <c r="L928" s="117"/>
      <c r="M928" s="117"/>
      <c r="N928" s="117"/>
      <c r="O928" s="117"/>
      <c r="P928" s="117"/>
      <c r="Q928" s="117"/>
      <c r="R928" s="117"/>
      <c r="S928" s="117"/>
      <c r="T928" s="117"/>
      <c r="U928" s="117"/>
      <c r="V928" s="117"/>
      <c r="W928" s="117"/>
      <c r="X928" s="117"/>
      <c r="Y928" s="117"/>
      <c r="Z928" s="117"/>
      <c r="AA928" s="117"/>
      <c r="AB928" s="117"/>
      <c r="AC928" s="117"/>
      <c r="AD928" s="117"/>
      <c r="AE928" s="117"/>
      <c r="AF928" s="117"/>
      <c r="AL928" s="117"/>
      <c r="AM928" s="117"/>
      <c r="AS928" s="117"/>
      <c r="AT928" s="117"/>
    </row>
    <row r="929" spans="5:46" x14ac:dyDescent="0.2">
      <c r="E929" s="117"/>
      <c r="F929" s="117"/>
      <c r="G929" s="117"/>
      <c r="H929" s="117"/>
      <c r="I929" s="117"/>
      <c r="J929" s="117"/>
      <c r="K929" s="117"/>
      <c r="L929" s="117"/>
      <c r="M929" s="117"/>
      <c r="N929" s="117"/>
      <c r="O929" s="117"/>
      <c r="P929" s="117"/>
      <c r="Q929" s="117"/>
      <c r="R929" s="117"/>
      <c r="S929" s="117"/>
      <c r="T929" s="117"/>
      <c r="U929" s="117"/>
      <c r="V929" s="117"/>
      <c r="W929" s="117"/>
      <c r="X929" s="117"/>
      <c r="Y929" s="117"/>
      <c r="Z929" s="117"/>
      <c r="AA929" s="117"/>
      <c r="AB929" s="117"/>
      <c r="AC929" s="117"/>
      <c r="AD929" s="117"/>
      <c r="AE929" s="117"/>
      <c r="AF929" s="117"/>
      <c r="AL929" s="117"/>
      <c r="AM929" s="117"/>
      <c r="AS929" s="117"/>
      <c r="AT929" s="117"/>
    </row>
    <row r="930" spans="5:46" x14ac:dyDescent="0.2">
      <c r="E930" s="117"/>
      <c r="F930" s="117"/>
      <c r="G930" s="117"/>
      <c r="H930" s="117"/>
      <c r="I930" s="117"/>
      <c r="J930" s="117"/>
      <c r="K930" s="117"/>
      <c r="L930" s="117"/>
      <c r="M930" s="117"/>
      <c r="N930" s="117"/>
      <c r="O930" s="117"/>
      <c r="P930" s="117"/>
      <c r="Q930" s="117"/>
      <c r="R930" s="117"/>
      <c r="S930" s="117"/>
      <c r="T930" s="117"/>
      <c r="U930" s="117"/>
      <c r="V930" s="117"/>
      <c r="W930" s="117"/>
      <c r="X930" s="117"/>
      <c r="Y930" s="117"/>
      <c r="Z930" s="117"/>
      <c r="AA930" s="117"/>
      <c r="AB930" s="117"/>
      <c r="AC930" s="117"/>
      <c r="AD930" s="117"/>
      <c r="AE930" s="117"/>
      <c r="AF930" s="117"/>
      <c r="AL930" s="117"/>
      <c r="AM930" s="117"/>
      <c r="AS930" s="117"/>
      <c r="AT930" s="117"/>
    </row>
    <row r="931" spans="5:46" x14ac:dyDescent="0.2">
      <c r="E931" s="117"/>
      <c r="F931" s="117"/>
      <c r="G931" s="117"/>
      <c r="H931" s="117"/>
      <c r="I931" s="117"/>
      <c r="J931" s="117"/>
      <c r="K931" s="117"/>
      <c r="L931" s="117"/>
      <c r="M931" s="117"/>
      <c r="N931" s="117"/>
      <c r="O931" s="117"/>
      <c r="P931" s="117"/>
      <c r="Q931" s="117"/>
      <c r="R931" s="117"/>
      <c r="S931" s="117"/>
      <c r="T931" s="117"/>
      <c r="U931" s="117"/>
      <c r="V931" s="117"/>
      <c r="W931" s="117"/>
      <c r="X931" s="117"/>
      <c r="Y931" s="117"/>
      <c r="Z931" s="117"/>
      <c r="AA931" s="117"/>
      <c r="AB931" s="117"/>
      <c r="AC931" s="117"/>
      <c r="AD931" s="117"/>
      <c r="AE931" s="117"/>
      <c r="AF931" s="117"/>
      <c r="AL931" s="117"/>
      <c r="AM931" s="117"/>
      <c r="AS931" s="117"/>
      <c r="AT931" s="117"/>
    </row>
    <row r="932" spans="5:46" x14ac:dyDescent="0.2">
      <c r="E932" s="117"/>
      <c r="F932" s="117"/>
      <c r="G932" s="117"/>
      <c r="H932" s="117"/>
      <c r="I932" s="117"/>
      <c r="J932" s="117"/>
      <c r="K932" s="117"/>
      <c r="L932" s="117"/>
      <c r="M932" s="117"/>
      <c r="N932" s="117"/>
      <c r="O932" s="117"/>
      <c r="P932" s="117"/>
      <c r="Q932" s="117"/>
      <c r="R932" s="117"/>
      <c r="S932" s="117"/>
      <c r="T932" s="117"/>
      <c r="U932" s="117"/>
      <c r="V932" s="117"/>
      <c r="W932" s="117"/>
      <c r="X932" s="117"/>
      <c r="Y932" s="117"/>
      <c r="Z932" s="117"/>
      <c r="AA932" s="117"/>
      <c r="AB932" s="117"/>
      <c r="AC932" s="117"/>
      <c r="AD932" s="117"/>
      <c r="AE932" s="117"/>
      <c r="AF932" s="117"/>
      <c r="AL932" s="117"/>
      <c r="AM932" s="117"/>
      <c r="AS932" s="117"/>
      <c r="AT932" s="117"/>
    </row>
    <row r="933" spans="5:46" x14ac:dyDescent="0.2">
      <c r="E933" s="117"/>
      <c r="F933" s="117"/>
      <c r="G933" s="117"/>
      <c r="H933" s="117"/>
      <c r="I933" s="117"/>
      <c r="J933" s="117"/>
      <c r="K933" s="117"/>
      <c r="L933" s="117"/>
      <c r="M933" s="117"/>
      <c r="N933" s="117"/>
      <c r="O933" s="117"/>
      <c r="P933" s="117"/>
      <c r="Q933" s="117"/>
      <c r="R933" s="117"/>
      <c r="S933" s="117"/>
      <c r="T933" s="117"/>
      <c r="U933" s="117"/>
      <c r="V933" s="117"/>
      <c r="W933" s="117"/>
      <c r="X933" s="117"/>
      <c r="Y933" s="117"/>
      <c r="Z933" s="117"/>
      <c r="AA933" s="117"/>
      <c r="AB933" s="117"/>
      <c r="AC933" s="117"/>
      <c r="AD933" s="117"/>
      <c r="AE933" s="117"/>
      <c r="AF933" s="117"/>
      <c r="AL933" s="117"/>
      <c r="AM933" s="117"/>
      <c r="AS933" s="117"/>
      <c r="AT933" s="117"/>
    </row>
    <row r="934" spans="5:46" x14ac:dyDescent="0.2">
      <c r="E934" s="117"/>
      <c r="F934" s="117"/>
      <c r="G934" s="117"/>
      <c r="H934" s="117"/>
      <c r="I934" s="117"/>
      <c r="J934" s="117"/>
      <c r="K934" s="117"/>
      <c r="L934" s="117"/>
      <c r="M934" s="117"/>
      <c r="N934" s="117"/>
      <c r="O934" s="117"/>
      <c r="P934" s="117"/>
      <c r="Q934" s="117"/>
      <c r="R934" s="117"/>
      <c r="S934" s="117"/>
      <c r="T934" s="117"/>
      <c r="U934" s="117"/>
      <c r="V934" s="117"/>
      <c r="W934" s="117"/>
      <c r="X934" s="117"/>
      <c r="Y934" s="117"/>
      <c r="Z934" s="117"/>
      <c r="AA934" s="117"/>
      <c r="AB934" s="117"/>
      <c r="AC934" s="117"/>
      <c r="AD934" s="117"/>
      <c r="AE934" s="117"/>
      <c r="AF934" s="117"/>
      <c r="AL934" s="117"/>
      <c r="AM934" s="117"/>
      <c r="AS934" s="117"/>
      <c r="AT934" s="117"/>
    </row>
    <row r="935" spans="5:46" x14ac:dyDescent="0.2">
      <c r="E935" s="117"/>
      <c r="F935" s="117"/>
      <c r="G935" s="117"/>
      <c r="H935" s="117"/>
      <c r="I935" s="117"/>
      <c r="J935" s="117"/>
      <c r="K935" s="117"/>
      <c r="L935" s="117"/>
      <c r="M935" s="117"/>
      <c r="N935" s="117"/>
      <c r="O935" s="117"/>
      <c r="P935" s="117"/>
      <c r="Q935" s="117"/>
      <c r="R935" s="117"/>
      <c r="S935" s="117"/>
      <c r="T935" s="117"/>
      <c r="U935" s="117"/>
      <c r="V935" s="117"/>
      <c r="W935" s="117"/>
      <c r="X935" s="117"/>
      <c r="Y935" s="117"/>
      <c r="Z935" s="117"/>
      <c r="AA935" s="117"/>
      <c r="AB935" s="117"/>
      <c r="AC935" s="117"/>
      <c r="AD935" s="117"/>
      <c r="AE935" s="117"/>
      <c r="AF935" s="117"/>
      <c r="AL935" s="117"/>
      <c r="AM935" s="117"/>
      <c r="AS935" s="117"/>
      <c r="AT935" s="117"/>
    </row>
    <row r="936" spans="5:46" x14ac:dyDescent="0.2">
      <c r="E936" s="117"/>
      <c r="F936" s="117"/>
      <c r="G936" s="117"/>
      <c r="H936" s="117"/>
      <c r="I936" s="117"/>
      <c r="J936" s="117"/>
      <c r="K936" s="117"/>
      <c r="L936" s="117"/>
      <c r="M936" s="117"/>
      <c r="N936" s="117"/>
      <c r="O936" s="117"/>
      <c r="P936" s="117"/>
      <c r="Q936" s="117"/>
      <c r="R936" s="117"/>
      <c r="S936" s="117"/>
      <c r="T936" s="117"/>
      <c r="U936" s="117"/>
      <c r="V936" s="117"/>
      <c r="W936" s="117"/>
      <c r="X936" s="117"/>
      <c r="Y936" s="117"/>
      <c r="Z936" s="117"/>
      <c r="AA936" s="117"/>
      <c r="AB936" s="117"/>
      <c r="AC936" s="117"/>
      <c r="AD936" s="117"/>
      <c r="AE936" s="117"/>
      <c r="AF936" s="117"/>
      <c r="AL936" s="117"/>
      <c r="AM936" s="117"/>
      <c r="AS936" s="117"/>
      <c r="AT936" s="117"/>
    </row>
    <row r="937" spans="5:46" x14ac:dyDescent="0.2">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c r="AA937" s="117"/>
      <c r="AB937" s="117"/>
      <c r="AC937" s="117"/>
      <c r="AD937" s="117"/>
      <c r="AE937" s="117"/>
      <c r="AF937" s="117"/>
      <c r="AL937" s="117"/>
      <c r="AM937" s="117"/>
      <c r="AS937" s="117"/>
      <c r="AT937" s="117"/>
    </row>
    <row r="938" spans="5:46" x14ac:dyDescent="0.2">
      <c r="E938" s="117"/>
      <c r="F938" s="117"/>
      <c r="G938" s="117"/>
      <c r="H938" s="117"/>
      <c r="I938" s="117"/>
      <c r="J938" s="117"/>
      <c r="K938" s="117"/>
      <c r="L938" s="117"/>
      <c r="M938" s="117"/>
      <c r="N938" s="117"/>
      <c r="O938" s="117"/>
      <c r="P938" s="117"/>
      <c r="Q938" s="117"/>
      <c r="R938" s="117"/>
      <c r="S938" s="117"/>
      <c r="T938" s="117"/>
      <c r="U938" s="117"/>
      <c r="V938" s="117"/>
      <c r="W938" s="117"/>
      <c r="X938" s="117"/>
      <c r="Y938" s="117"/>
      <c r="Z938" s="117"/>
      <c r="AA938" s="117"/>
      <c r="AB938" s="117"/>
      <c r="AC938" s="117"/>
      <c r="AD938" s="117"/>
      <c r="AE938" s="117"/>
      <c r="AF938" s="117"/>
      <c r="AL938" s="117"/>
      <c r="AM938" s="117"/>
      <c r="AS938" s="117"/>
      <c r="AT938" s="117"/>
    </row>
    <row r="939" spans="5:46" x14ac:dyDescent="0.2">
      <c r="E939" s="117"/>
      <c r="F939" s="117"/>
      <c r="G939" s="117"/>
      <c r="H939" s="117"/>
      <c r="I939" s="117"/>
      <c r="J939" s="117"/>
      <c r="K939" s="117"/>
      <c r="L939" s="117"/>
      <c r="M939" s="117"/>
      <c r="N939" s="117"/>
      <c r="O939" s="117"/>
      <c r="P939" s="117"/>
      <c r="Q939" s="117"/>
      <c r="R939" s="117"/>
      <c r="S939" s="117"/>
      <c r="T939" s="117"/>
      <c r="U939" s="117"/>
      <c r="V939" s="117"/>
      <c r="W939" s="117"/>
      <c r="X939" s="117"/>
      <c r="Y939" s="117"/>
      <c r="Z939" s="117"/>
      <c r="AA939" s="117"/>
      <c r="AB939" s="117"/>
      <c r="AC939" s="117"/>
      <c r="AD939" s="117"/>
      <c r="AE939" s="117"/>
      <c r="AF939" s="117"/>
      <c r="AL939" s="117"/>
      <c r="AM939" s="117"/>
      <c r="AS939" s="117"/>
      <c r="AT939" s="117"/>
    </row>
    <row r="940" spans="5:46" x14ac:dyDescent="0.2">
      <c r="E940" s="117"/>
      <c r="F940" s="117"/>
      <c r="G940" s="117"/>
      <c r="H940" s="117"/>
      <c r="I940" s="117"/>
      <c r="J940" s="117"/>
      <c r="K940" s="117"/>
      <c r="L940" s="117"/>
      <c r="M940" s="117"/>
      <c r="N940" s="117"/>
      <c r="O940" s="117"/>
      <c r="P940" s="117"/>
      <c r="Q940" s="117"/>
      <c r="R940" s="117"/>
      <c r="S940" s="117"/>
      <c r="T940" s="117"/>
      <c r="U940" s="117"/>
      <c r="V940" s="117"/>
      <c r="W940" s="117"/>
      <c r="X940" s="117"/>
      <c r="Y940" s="117"/>
      <c r="Z940" s="117"/>
      <c r="AA940" s="117"/>
      <c r="AB940" s="117"/>
      <c r="AC940" s="117"/>
      <c r="AD940" s="117"/>
      <c r="AE940" s="117"/>
      <c r="AF940" s="117"/>
      <c r="AL940" s="117"/>
      <c r="AM940" s="117"/>
      <c r="AS940" s="117"/>
      <c r="AT940" s="117"/>
    </row>
    <row r="941" spans="5:46" x14ac:dyDescent="0.2">
      <c r="E941" s="117"/>
      <c r="F941" s="117"/>
      <c r="G941" s="117"/>
      <c r="H941" s="117"/>
      <c r="I941" s="117"/>
      <c r="J941" s="117"/>
      <c r="K941" s="117"/>
      <c r="L941" s="117"/>
      <c r="M941" s="117"/>
      <c r="N941" s="117"/>
      <c r="O941" s="117"/>
      <c r="P941" s="117"/>
      <c r="Q941" s="117"/>
      <c r="R941" s="117"/>
      <c r="S941" s="117"/>
      <c r="T941" s="117"/>
      <c r="U941" s="117"/>
      <c r="V941" s="117"/>
      <c r="W941" s="117"/>
      <c r="X941" s="117"/>
      <c r="Y941" s="117"/>
      <c r="Z941" s="117"/>
      <c r="AA941" s="117"/>
      <c r="AB941" s="117"/>
      <c r="AC941" s="117"/>
      <c r="AD941" s="117"/>
      <c r="AE941" s="117"/>
      <c r="AF941" s="117"/>
      <c r="AL941" s="117"/>
      <c r="AM941" s="117"/>
      <c r="AS941" s="117"/>
      <c r="AT941" s="117"/>
    </row>
    <row r="942" spans="5:46" x14ac:dyDescent="0.2">
      <c r="E942" s="117"/>
      <c r="F942" s="117"/>
      <c r="G942" s="117"/>
      <c r="H942" s="117"/>
      <c r="I942" s="117"/>
      <c r="J942" s="117"/>
      <c r="K942" s="117"/>
      <c r="L942" s="117"/>
      <c r="M942" s="117"/>
      <c r="N942" s="117"/>
      <c r="O942" s="117"/>
      <c r="P942" s="117"/>
      <c r="Q942" s="117"/>
      <c r="R942" s="117"/>
      <c r="S942" s="117"/>
      <c r="T942" s="117"/>
      <c r="U942" s="117"/>
      <c r="V942" s="117"/>
      <c r="W942" s="117"/>
      <c r="X942" s="117"/>
      <c r="Y942" s="117"/>
      <c r="Z942" s="117"/>
      <c r="AA942" s="117"/>
      <c r="AB942" s="117"/>
      <c r="AC942" s="117"/>
      <c r="AD942" s="117"/>
      <c r="AE942" s="117"/>
      <c r="AF942" s="117"/>
      <c r="AL942" s="117"/>
      <c r="AM942" s="117"/>
      <c r="AS942" s="117"/>
      <c r="AT942" s="117"/>
    </row>
    <row r="943" spans="5:46" x14ac:dyDescent="0.2">
      <c r="E943" s="117"/>
      <c r="F943" s="117"/>
      <c r="G943" s="117"/>
      <c r="H943" s="117"/>
      <c r="I943" s="117"/>
      <c r="J943" s="117"/>
      <c r="K943" s="117"/>
      <c r="L943" s="117"/>
      <c r="M943" s="117"/>
      <c r="N943" s="117"/>
      <c r="O943" s="117"/>
      <c r="P943" s="117"/>
      <c r="Q943" s="117"/>
      <c r="R943" s="117"/>
      <c r="S943" s="117"/>
      <c r="T943" s="117"/>
      <c r="U943" s="117"/>
      <c r="V943" s="117"/>
      <c r="W943" s="117"/>
      <c r="X943" s="117"/>
      <c r="Y943" s="117"/>
      <c r="Z943" s="117"/>
      <c r="AA943" s="117"/>
      <c r="AB943" s="117"/>
      <c r="AC943" s="117"/>
      <c r="AD943" s="117"/>
      <c r="AE943" s="117"/>
      <c r="AF943" s="117"/>
      <c r="AL943" s="117"/>
      <c r="AM943" s="117"/>
      <c r="AS943" s="117"/>
      <c r="AT943" s="117"/>
    </row>
    <row r="944" spans="5:46" x14ac:dyDescent="0.2">
      <c r="E944" s="117"/>
      <c r="F944" s="117"/>
      <c r="G944" s="117"/>
      <c r="H944" s="117"/>
      <c r="I944" s="117"/>
      <c r="J944" s="117"/>
      <c r="K944" s="117"/>
      <c r="L944" s="117"/>
      <c r="M944" s="117"/>
      <c r="N944" s="117"/>
      <c r="O944" s="117"/>
      <c r="P944" s="117"/>
      <c r="Q944" s="117"/>
      <c r="R944" s="117"/>
      <c r="S944" s="117"/>
      <c r="T944" s="117"/>
      <c r="U944" s="117"/>
      <c r="V944" s="117"/>
      <c r="W944" s="117"/>
      <c r="X944" s="117"/>
      <c r="Y944" s="117"/>
      <c r="Z944" s="117"/>
      <c r="AA944" s="117"/>
      <c r="AB944" s="117"/>
      <c r="AC944" s="117"/>
      <c r="AD944" s="117"/>
      <c r="AE944" s="117"/>
      <c r="AF944" s="117"/>
      <c r="AL944" s="117"/>
      <c r="AM944" s="117"/>
      <c r="AS944" s="117"/>
      <c r="AT944" s="117"/>
    </row>
    <row r="945" spans="5:46" x14ac:dyDescent="0.2">
      <c r="E945" s="117"/>
      <c r="F945" s="117"/>
      <c r="G945" s="117"/>
      <c r="H945" s="117"/>
      <c r="I945" s="117"/>
      <c r="J945" s="117"/>
      <c r="K945" s="117"/>
      <c r="L945" s="117"/>
      <c r="M945" s="117"/>
      <c r="N945" s="117"/>
      <c r="O945" s="117"/>
      <c r="P945" s="117"/>
      <c r="Q945" s="117"/>
      <c r="R945" s="117"/>
      <c r="S945" s="117"/>
      <c r="T945" s="117"/>
      <c r="U945" s="117"/>
      <c r="V945" s="117"/>
      <c r="W945" s="117"/>
      <c r="X945" s="117"/>
      <c r="Y945" s="117"/>
      <c r="Z945" s="117"/>
      <c r="AA945" s="117"/>
      <c r="AB945" s="117"/>
      <c r="AC945" s="117"/>
      <c r="AD945" s="117"/>
      <c r="AE945" s="117"/>
      <c r="AF945" s="117"/>
      <c r="AL945" s="117"/>
      <c r="AM945" s="117"/>
      <c r="AS945" s="117"/>
      <c r="AT945" s="117"/>
    </row>
    <row r="946" spans="5:46" x14ac:dyDescent="0.2">
      <c r="E946" s="117"/>
      <c r="F946" s="117"/>
      <c r="G946" s="117"/>
      <c r="H946" s="117"/>
      <c r="I946" s="117"/>
      <c r="J946" s="117"/>
      <c r="K946" s="117"/>
      <c r="L946" s="117"/>
      <c r="M946" s="117"/>
      <c r="N946" s="117"/>
      <c r="O946" s="117"/>
      <c r="P946" s="117"/>
      <c r="Q946" s="117"/>
      <c r="R946" s="117"/>
      <c r="S946" s="117"/>
      <c r="T946" s="117"/>
      <c r="U946" s="117"/>
      <c r="V946" s="117"/>
      <c r="W946" s="117"/>
      <c r="X946" s="117"/>
      <c r="Y946" s="117"/>
      <c r="Z946" s="117"/>
      <c r="AA946" s="117"/>
      <c r="AB946" s="117"/>
      <c r="AC946" s="117"/>
      <c r="AD946" s="117"/>
      <c r="AE946" s="117"/>
      <c r="AF946" s="117"/>
      <c r="AL946" s="117"/>
      <c r="AM946" s="117"/>
      <c r="AS946" s="117"/>
      <c r="AT946" s="117"/>
    </row>
    <row r="947" spans="5:46" x14ac:dyDescent="0.2">
      <c r="E947" s="117"/>
      <c r="F947" s="117"/>
      <c r="G947" s="117"/>
      <c r="H947" s="117"/>
      <c r="I947" s="117"/>
      <c r="J947" s="117"/>
      <c r="K947" s="117"/>
      <c r="L947" s="117"/>
      <c r="M947" s="117"/>
      <c r="N947" s="117"/>
      <c r="O947" s="117"/>
      <c r="P947" s="117"/>
      <c r="Q947" s="117"/>
      <c r="R947" s="117"/>
      <c r="S947" s="117"/>
      <c r="T947" s="117"/>
      <c r="U947" s="117"/>
      <c r="V947" s="117"/>
      <c r="W947" s="117"/>
      <c r="X947" s="117"/>
      <c r="Y947" s="117"/>
      <c r="Z947" s="117"/>
      <c r="AA947" s="117"/>
      <c r="AB947" s="117"/>
      <c r="AC947" s="117"/>
      <c r="AD947" s="117"/>
      <c r="AE947" s="117"/>
      <c r="AF947" s="117"/>
      <c r="AL947" s="117"/>
      <c r="AM947" s="117"/>
      <c r="AS947" s="117"/>
      <c r="AT947" s="117"/>
    </row>
    <row r="948" spans="5:46" x14ac:dyDescent="0.2">
      <c r="E948" s="117"/>
      <c r="F948" s="117"/>
      <c r="G948" s="117"/>
      <c r="H948" s="117"/>
      <c r="I948" s="117"/>
      <c r="J948" s="117"/>
      <c r="K948" s="117"/>
      <c r="L948" s="117"/>
      <c r="M948" s="117"/>
      <c r="N948" s="117"/>
      <c r="O948" s="117"/>
      <c r="P948" s="117"/>
      <c r="Q948" s="117"/>
      <c r="R948" s="117"/>
      <c r="S948" s="117"/>
      <c r="T948" s="117"/>
      <c r="U948" s="117"/>
      <c r="V948" s="117"/>
      <c r="W948" s="117"/>
      <c r="X948" s="117"/>
      <c r="Y948" s="117"/>
      <c r="Z948" s="117"/>
      <c r="AA948" s="117"/>
      <c r="AB948" s="117"/>
      <c r="AC948" s="117"/>
      <c r="AD948" s="117"/>
      <c r="AE948" s="117"/>
      <c r="AF948" s="117"/>
      <c r="AL948" s="117"/>
      <c r="AM948" s="117"/>
      <c r="AS948" s="117"/>
      <c r="AT948" s="117"/>
    </row>
    <row r="949" spans="5:46" x14ac:dyDescent="0.2">
      <c r="E949" s="117"/>
      <c r="F949" s="117"/>
      <c r="G949" s="117"/>
      <c r="H949" s="117"/>
      <c r="I949" s="117"/>
      <c r="J949" s="117"/>
      <c r="K949" s="117"/>
      <c r="L949" s="117"/>
      <c r="M949" s="117"/>
      <c r="N949" s="117"/>
      <c r="O949" s="117"/>
      <c r="P949" s="117"/>
      <c r="Q949" s="117"/>
      <c r="R949" s="117"/>
      <c r="S949" s="117"/>
      <c r="T949" s="117"/>
      <c r="U949" s="117"/>
      <c r="V949" s="117"/>
      <c r="W949" s="117"/>
      <c r="X949" s="117"/>
      <c r="Y949" s="117"/>
      <c r="Z949" s="117"/>
      <c r="AA949" s="117"/>
      <c r="AB949" s="117"/>
      <c r="AC949" s="117"/>
      <c r="AD949" s="117"/>
      <c r="AE949" s="117"/>
      <c r="AF949" s="117"/>
      <c r="AL949" s="117"/>
      <c r="AM949" s="117"/>
      <c r="AS949" s="117"/>
      <c r="AT949" s="117"/>
    </row>
    <row r="950" spans="5:46" x14ac:dyDescent="0.2">
      <c r="E950" s="117"/>
      <c r="F950" s="117"/>
      <c r="G950" s="117"/>
      <c r="H950" s="117"/>
      <c r="I950" s="117"/>
      <c r="J950" s="117"/>
      <c r="K950" s="117"/>
      <c r="L950" s="117"/>
      <c r="M950" s="117"/>
      <c r="N950" s="117"/>
      <c r="O950" s="117"/>
      <c r="P950" s="117"/>
      <c r="Q950" s="117"/>
      <c r="R950" s="117"/>
      <c r="S950" s="117"/>
      <c r="T950" s="117"/>
      <c r="U950" s="117"/>
      <c r="V950" s="117"/>
      <c r="W950" s="117"/>
      <c r="X950" s="117"/>
      <c r="Y950" s="117"/>
      <c r="Z950" s="117"/>
      <c r="AA950" s="117"/>
      <c r="AB950" s="117"/>
      <c r="AC950" s="117"/>
      <c r="AD950" s="117"/>
      <c r="AE950" s="117"/>
      <c r="AF950" s="117"/>
      <c r="AL950" s="117"/>
      <c r="AM950" s="117"/>
      <c r="AS950" s="117"/>
      <c r="AT950" s="117"/>
    </row>
    <row r="951" spans="5:46" x14ac:dyDescent="0.2">
      <c r="E951" s="117"/>
      <c r="F951" s="117"/>
      <c r="G951" s="117"/>
      <c r="H951" s="117"/>
      <c r="I951" s="117"/>
      <c r="J951" s="117"/>
      <c r="K951" s="117"/>
      <c r="L951" s="117"/>
      <c r="M951" s="117"/>
      <c r="N951" s="117"/>
      <c r="O951" s="117"/>
      <c r="P951" s="117"/>
      <c r="Q951" s="117"/>
      <c r="R951" s="117"/>
      <c r="S951" s="117"/>
      <c r="T951" s="117"/>
      <c r="U951" s="117"/>
      <c r="V951" s="117"/>
      <c r="W951" s="117"/>
      <c r="X951" s="117"/>
      <c r="Y951" s="117"/>
      <c r="Z951" s="117"/>
      <c r="AA951" s="117"/>
      <c r="AB951" s="117"/>
      <c r="AC951" s="117"/>
      <c r="AD951" s="117"/>
      <c r="AE951" s="117"/>
      <c r="AF951" s="117"/>
      <c r="AL951" s="117"/>
      <c r="AM951" s="117"/>
      <c r="AS951" s="117"/>
      <c r="AT951" s="117"/>
    </row>
    <row r="952" spans="5:46" x14ac:dyDescent="0.2">
      <c r="E952" s="117"/>
      <c r="F952" s="117"/>
      <c r="G952" s="117"/>
      <c r="H952" s="117"/>
      <c r="I952" s="117"/>
      <c r="J952" s="117"/>
      <c r="K952" s="117"/>
      <c r="L952" s="117"/>
      <c r="M952" s="117"/>
      <c r="N952" s="117"/>
      <c r="O952" s="117"/>
      <c r="P952" s="117"/>
      <c r="Q952" s="117"/>
      <c r="R952" s="117"/>
      <c r="S952" s="117"/>
      <c r="T952" s="117"/>
      <c r="U952" s="117"/>
      <c r="V952" s="117"/>
      <c r="W952" s="117"/>
      <c r="X952" s="117"/>
      <c r="Y952" s="117"/>
      <c r="Z952" s="117"/>
      <c r="AA952" s="117"/>
      <c r="AB952" s="117"/>
      <c r="AC952" s="117"/>
      <c r="AD952" s="117"/>
      <c r="AE952" s="117"/>
      <c r="AF952" s="117"/>
      <c r="AL952" s="117"/>
      <c r="AM952" s="117"/>
      <c r="AS952" s="117"/>
      <c r="AT952" s="117"/>
    </row>
    <row r="953" spans="5:46" x14ac:dyDescent="0.2">
      <c r="E953" s="117"/>
      <c r="F953" s="117"/>
      <c r="G953" s="117"/>
      <c r="H953" s="117"/>
      <c r="I953" s="117"/>
      <c r="J953" s="117"/>
      <c r="K953" s="117"/>
      <c r="L953" s="117"/>
      <c r="M953" s="117"/>
      <c r="N953" s="117"/>
      <c r="O953" s="117"/>
      <c r="P953" s="117"/>
      <c r="Q953" s="117"/>
      <c r="R953" s="117"/>
      <c r="S953" s="117"/>
      <c r="T953" s="117"/>
      <c r="U953" s="117"/>
      <c r="V953" s="117"/>
      <c r="W953" s="117"/>
      <c r="X953" s="117"/>
      <c r="Y953" s="117"/>
      <c r="Z953" s="117"/>
      <c r="AA953" s="117"/>
      <c r="AB953" s="117"/>
      <c r="AC953" s="117"/>
      <c r="AD953" s="117"/>
      <c r="AE953" s="117"/>
      <c r="AF953" s="117"/>
      <c r="AL953" s="117"/>
      <c r="AM953" s="117"/>
      <c r="AS953" s="117"/>
      <c r="AT953" s="117"/>
    </row>
    <row r="954" spans="5:46" x14ac:dyDescent="0.2">
      <c r="E954" s="117"/>
      <c r="F954" s="117"/>
      <c r="G954" s="117"/>
      <c r="H954" s="117"/>
      <c r="I954" s="117"/>
      <c r="J954" s="117"/>
      <c r="K954" s="117"/>
      <c r="L954" s="117"/>
      <c r="M954" s="117"/>
      <c r="N954" s="117"/>
      <c r="O954" s="117"/>
      <c r="P954" s="117"/>
      <c r="Q954" s="117"/>
      <c r="R954" s="117"/>
      <c r="S954" s="117"/>
      <c r="T954" s="117"/>
      <c r="U954" s="117"/>
      <c r="V954" s="117"/>
      <c r="W954" s="117"/>
      <c r="X954" s="117"/>
      <c r="Y954" s="117"/>
      <c r="Z954" s="117"/>
      <c r="AA954" s="117"/>
      <c r="AB954" s="117"/>
      <c r="AC954" s="117"/>
      <c r="AD954" s="117"/>
      <c r="AE954" s="117"/>
      <c r="AF954" s="117"/>
      <c r="AL954" s="117"/>
      <c r="AM954" s="117"/>
      <c r="AS954" s="117"/>
      <c r="AT954" s="117"/>
    </row>
    <row r="955" spans="5:46" x14ac:dyDescent="0.2">
      <c r="E955" s="117"/>
      <c r="F955" s="117"/>
      <c r="G955" s="117"/>
      <c r="H955" s="117"/>
      <c r="I955" s="117"/>
      <c r="J955" s="117"/>
      <c r="K955" s="117"/>
      <c r="L955" s="117"/>
      <c r="M955" s="117"/>
      <c r="N955" s="117"/>
      <c r="O955" s="117"/>
      <c r="P955" s="117"/>
      <c r="Q955" s="117"/>
      <c r="R955" s="117"/>
      <c r="S955" s="117"/>
      <c r="T955" s="117"/>
      <c r="U955" s="117"/>
      <c r="V955" s="117"/>
      <c r="W955" s="117"/>
      <c r="X955" s="117"/>
      <c r="Y955" s="117"/>
      <c r="Z955" s="117"/>
      <c r="AA955" s="117"/>
      <c r="AB955" s="117"/>
      <c r="AC955" s="117"/>
      <c r="AD955" s="117"/>
      <c r="AE955" s="117"/>
      <c r="AF955" s="117"/>
      <c r="AL955" s="117"/>
      <c r="AM955" s="117"/>
      <c r="AS955" s="117"/>
      <c r="AT955" s="117"/>
    </row>
    <row r="956" spans="5:46" x14ac:dyDescent="0.2">
      <c r="E956" s="117"/>
      <c r="F956" s="117"/>
      <c r="G956" s="117"/>
      <c r="H956" s="117"/>
      <c r="I956" s="117"/>
      <c r="J956" s="117"/>
      <c r="K956" s="117"/>
      <c r="L956" s="117"/>
      <c r="M956" s="117"/>
      <c r="N956" s="117"/>
      <c r="O956" s="117"/>
      <c r="P956" s="117"/>
      <c r="Q956" s="117"/>
      <c r="R956" s="117"/>
      <c r="S956" s="117"/>
      <c r="T956" s="117"/>
      <c r="U956" s="117"/>
      <c r="V956" s="117"/>
      <c r="W956" s="117"/>
      <c r="X956" s="117"/>
      <c r="Y956" s="117"/>
      <c r="Z956" s="117"/>
      <c r="AA956" s="117"/>
      <c r="AB956" s="117"/>
      <c r="AC956" s="117"/>
      <c r="AD956" s="117"/>
      <c r="AE956" s="117"/>
      <c r="AF956" s="117"/>
      <c r="AL956" s="117"/>
      <c r="AM956" s="117"/>
      <c r="AS956" s="117"/>
      <c r="AT956" s="117"/>
    </row>
    <row r="957" spans="5:46" x14ac:dyDescent="0.2">
      <c r="E957" s="117"/>
      <c r="F957" s="117"/>
      <c r="G957" s="117"/>
      <c r="H957" s="117"/>
      <c r="I957" s="117"/>
      <c r="J957" s="117"/>
      <c r="K957" s="117"/>
      <c r="L957" s="117"/>
      <c r="M957" s="117"/>
      <c r="N957" s="117"/>
      <c r="O957" s="117"/>
      <c r="P957" s="117"/>
      <c r="Q957" s="117"/>
      <c r="R957" s="117"/>
      <c r="S957" s="117"/>
      <c r="T957" s="117"/>
      <c r="U957" s="117"/>
      <c r="V957" s="117"/>
      <c r="W957" s="117"/>
      <c r="X957" s="117"/>
      <c r="Y957" s="117"/>
      <c r="Z957" s="117"/>
      <c r="AA957" s="117"/>
      <c r="AB957" s="117"/>
      <c r="AC957" s="117"/>
      <c r="AD957" s="117"/>
      <c r="AE957" s="117"/>
      <c r="AF957" s="117"/>
      <c r="AL957" s="117"/>
      <c r="AM957" s="117"/>
      <c r="AS957" s="117"/>
      <c r="AT957" s="117"/>
    </row>
    <row r="958" spans="5:46" x14ac:dyDescent="0.2">
      <c r="E958" s="117"/>
      <c r="F958" s="117"/>
      <c r="G958" s="117"/>
      <c r="H958" s="117"/>
      <c r="I958" s="117"/>
      <c r="J958" s="117"/>
      <c r="K958" s="117"/>
      <c r="L958" s="117"/>
      <c r="M958" s="117"/>
      <c r="N958" s="117"/>
      <c r="O958" s="117"/>
      <c r="P958" s="117"/>
      <c r="Q958" s="117"/>
      <c r="R958" s="117"/>
      <c r="S958" s="117"/>
      <c r="T958" s="117"/>
      <c r="U958" s="117"/>
      <c r="V958" s="117"/>
      <c r="W958" s="117"/>
      <c r="X958" s="117"/>
      <c r="Y958" s="117"/>
      <c r="Z958" s="117"/>
      <c r="AA958" s="117"/>
      <c r="AB958" s="117"/>
      <c r="AC958" s="117"/>
      <c r="AD958" s="117"/>
      <c r="AE958" s="117"/>
      <c r="AF958" s="117"/>
      <c r="AL958" s="117"/>
      <c r="AM958" s="117"/>
      <c r="AS958" s="117"/>
      <c r="AT958" s="117"/>
    </row>
    <row r="959" spans="5:46" x14ac:dyDescent="0.2">
      <c r="E959" s="117"/>
      <c r="F959" s="117"/>
      <c r="G959" s="117"/>
      <c r="H959" s="117"/>
      <c r="I959" s="117"/>
      <c r="J959" s="117"/>
      <c r="K959" s="117"/>
      <c r="L959" s="117"/>
      <c r="M959" s="117"/>
      <c r="N959" s="117"/>
      <c r="O959" s="117"/>
      <c r="P959" s="117"/>
      <c r="Q959" s="117"/>
      <c r="R959" s="117"/>
      <c r="S959" s="117"/>
      <c r="T959" s="117"/>
      <c r="U959" s="117"/>
      <c r="V959" s="117"/>
      <c r="W959" s="117"/>
      <c r="X959" s="117"/>
      <c r="Y959" s="117"/>
      <c r="Z959" s="117"/>
      <c r="AA959" s="117"/>
      <c r="AB959" s="117"/>
      <c r="AC959" s="117"/>
      <c r="AD959" s="117"/>
      <c r="AE959" s="117"/>
      <c r="AF959" s="117"/>
      <c r="AL959" s="117"/>
      <c r="AM959" s="117"/>
      <c r="AS959" s="117"/>
      <c r="AT959" s="117"/>
    </row>
    <row r="960" spans="5:46" x14ac:dyDescent="0.2">
      <c r="E960" s="117"/>
      <c r="F960" s="117"/>
      <c r="G960" s="117"/>
      <c r="H960" s="117"/>
      <c r="I960" s="117"/>
      <c r="J960" s="117"/>
      <c r="K960" s="117"/>
      <c r="L960" s="117"/>
      <c r="M960" s="117"/>
      <c r="N960" s="117"/>
      <c r="O960" s="117"/>
      <c r="P960" s="117"/>
      <c r="Q960" s="117"/>
      <c r="R960" s="117"/>
      <c r="S960" s="117"/>
      <c r="T960" s="117"/>
      <c r="U960" s="117"/>
      <c r="V960" s="117"/>
      <c r="W960" s="117"/>
      <c r="X960" s="117"/>
      <c r="Y960" s="117"/>
      <c r="Z960" s="117"/>
      <c r="AA960" s="117"/>
      <c r="AB960" s="117"/>
      <c r="AC960" s="117"/>
      <c r="AD960" s="117"/>
      <c r="AE960" s="117"/>
      <c r="AF960" s="117"/>
      <c r="AL960" s="117"/>
      <c r="AM960" s="117"/>
      <c r="AS960" s="117"/>
      <c r="AT960" s="117"/>
    </row>
    <row r="961" spans="5:46" x14ac:dyDescent="0.2">
      <c r="E961" s="117"/>
      <c r="F961" s="117"/>
      <c r="G961" s="117"/>
      <c r="H961" s="117"/>
      <c r="I961" s="117"/>
      <c r="J961" s="117"/>
      <c r="K961" s="117"/>
      <c r="L961" s="117"/>
      <c r="M961" s="117"/>
      <c r="N961" s="117"/>
      <c r="O961" s="117"/>
      <c r="P961" s="117"/>
      <c r="Q961" s="117"/>
      <c r="R961" s="117"/>
      <c r="S961" s="117"/>
      <c r="T961" s="117"/>
      <c r="U961" s="117"/>
      <c r="V961" s="117"/>
      <c r="W961" s="117"/>
      <c r="X961" s="117"/>
      <c r="Y961" s="117"/>
      <c r="Z961" s="117"/>
      <c r="AA961" s="117"/>
      <c r="AB961" s="117"/>
      <c r="AC961" s="117"/>
      <c r="AD961" s="117"/>
      <c r="AE961" s="117"/>
      <c r="AF961" s="117"/>
      <c r="AL961" s="117"/>
      <c r="AM961" s="117"/>
      <c r="AS961" s="117"/>
      <c r="AT961" s="117"/>
    </row>
    <row r="962" spans="5:46" x14ac:dyDescent="0.2">
      <c r="E962" s="117"/>
      <c r="F962" s="117"/>
      <c r="G962" s="117"/>
      <c r="H962" s="117"/>
      <c r="I962" s="117"/>
      <c r="J962" s="117"/>
      <c r="K962" s="117"/>
      <c r="L962" s="117"/>
      <c r="M962" s="117"/>
      <c r="N962" s="117"/>
      <c r="O962" s="117"/>
      <c r="P962" s="117"/>
      <c r="Q962" s="117"/>
      <c r="R962" s="117"/>
      <c r="S962" s="117"/>
      <c r="T962" s="117"/>
      <c r="U962" s="117"/>
      <c r="V962" s="117"/>
      <c r="W962" s="117"/>
      <c r="X962" s="117"/>
      <c r="Y962" s="117"/>
      <c r="Z962" s="117"/>
      <c r="AA962" s="117"/>
      <c r="AB962" s="117"/>
      <c r="AC962" s="117"/>
      <c r="AD962" s="117"/>
      <c r="AE962" s="117"/>
      <c r="AF962" s="117"/>
      <c r="AL962" s="117"/>
      <c r="AM962" s="117"/>
      <c r="AS962" s="117"/>
      <c r="AT962" s="117"/>
    </row>
    <row r="963" spans="5:46" x14ac:dyDescent="0.2">
      <c r="E963" s="117"/>
      <c r="F963" s="117"/>
      <c r="G963" s="117"/>
      <c r="H963" s="117"/>
      <c r="I963" s="117"/>
      <c r="J963" s="117"/>
      <c r="K963" s="117"/>
      <c r="L963" s="117"/>
      <c r="M963" s="117"/>
      <c r="N963" s="117"/>
      <c r="O963" s="117"/>
      <c r="P963" s="117"/>
      <c r="Q963" s="117"/>
      <c r="R963" s="117"/>
      <c r="S963" s="117"/>
      <c r="T963" s="117"/>
      <c r="U963" s="117"/>
      <c r="V963" s="117"/>
      <c r="W963" s="117"/>
      <c r="X963" s="117"/>
      <c r="Y963" s="117"/>
      <c r="Z963" s="117"/>
      <c r="AA963" s="117"/>
      <c r="AB963" s="117"/>
      <c r="AC963" s="117"/>
      <c r="AD963" s="117"/>
      <c r="AE963" s="117"/>
      <c r="AF963" s="117"/>
      <c r="AL963" s="117"/>
      <c r="AM963" s="117"/>
      <c r="AS963" s="117"/>
      <c r="AT963" s="117"/>
    </row>
    <row r="964" spans="5:46" x14ac:dyDescent="0.2">
      <c r="E964" s="117"/>
      <c r="F964" s="117"/>
      <c r="G964" s="117"/>
      <c r="H964" s="117"/>
      <c r="I964" s="117"/>
      <c r="J964" s="117"/>
      <c r="K964" s="117"/>
      <c r="L964" s="117"/>
      <c r="M964" s="117"/>
      <c r="N964" s="117"/>
      <c r="O964" s="117"/>
      <c r="P964" s="117"/>
      <c r="Q964" s="117"/>
      <c r="R964" s="117"/>
      <c r="S964" s="117"/>
      <c r="T964" s="117"/>
      <c r="U964" s="117"/>
      <c r="V964" s="117"/>
      <c r="W964" s="117"/>
      <c r="X964" s="117"/>
      <c r="Y964" s="117"/>
      <c r="Z964" s="117"/>
      <c r="AA964" s="117"/>
      <c r="AB964" s="117"/>
      <c r="AC964" s="117"/>
      <c r="AD964" s="117"/>
      <c r="AE964" s="117"/>
      <c r="AF964" s="117"/>
      <c r="AL964" s="117"/>
      <c r="AM964" s="117"/>
      <c r="AS964" s="117"/>
      <c r="AT964" s="117"/>
    </row>
    <row r="965" spans="5:46" x14ac:dyDescent="0.2">
      <c r="E965" s="117"/>
      <c r="F965" s="117"/>
      <c r="G965" s="117"/>
      <c r="H965" s="117"/>
      <c r="I965" s="117"/>
      <c r="J965" s="117"/>
      <c r="K965" s="117"/>
      <c r="L965" s="117"/>
      <c r="M965" s="117"/>
      <c r="N965" s="117"/>
      <c r="O965" s="117"/>
      <c r="P965" s="117"/>
      <c r="Q965" s="117"/>
      <c r="R965" s="117"/>
      <c r="S965" s="117"/>
      <c r="T965" s="117"/>
      <c r="U965" s="117"/>
      <c r="V965" s="117"/>
      <c r="W965" s="117"/>
      <c r="X965" s="117"/>
      <c r="Y965" s="117"/>
      <c r="Z965" s="117"/>
      <c r="AA965" s="117"/>
      <c r="AB965" s="117"/>
      <c r="AC965" s="117"/>
      <c r="AD965" s="117"/>
      <c r="AE965" s="117"/>
      <c r="AF965" s="117"/>
      <c r="AL965" s="117"/>
      <c r="AM965" s="117"/>
      <c r="AS965" s="117"/>
      <c r="AT965" s="117"/>
    </row>
    <row r="966" spans="5:46" x14ac:dyDescent="0.2">
      <c r="E966" s="117"/>
      <c r="F966" s="117"/>
      <c r="G966" s="117"/>
      <c r="H966" s="117"/>
      <c r="I966" s="117"/>
      <c r="J966" s="117"/>
      <c r="K966" s="117"/>
      <c r="L966" s="117"/>
      <c r="M966" s="117"/>
      <c r="N966" s="117"/>
      <c r="O966" s="117"/>
      <c r="P966" s="117"/>
      <c r="Q966" s="117"/>
      <c r="R966" s="117"/>
      <c r="S966" s="117"/>
      <c r="T966" s="117"/>
      <c r="U966" s="117"/>
      <c r="V966" s="117"/>
      <c r="W966" s="117"/>
      <c r="X966" s="117"/>
      <c r="Y966" s="117"/>
      <c r="Z966" s="117"/>
      <c r="AA966" s="117"/>
      <c r="AB966" s="117"/>
      <c r="AC966" s="117"/>
      <c r="AD966" s="117"/>
      <c r="AE966" s="117"/>
      <c r="AF966" s="117"/>
      <c r="AL966" s="117"/>
      <c r="AM966" s="117"/>
      <c r="AS966" s="117"/>
      <c r="AT966" s="117"/>
    </row>
    <row r="967" spans="5:46" x14ac:dyDescent="0.2">
      <c r="E967" s="117"/>
      <c r="F967" s="117"/>
      <c r="G967" s="117"/>
      <c r="H967" s="117"/>
      <c r="I967" s="117"/>
      <c r="J967" s="117"/>
      <c r="K967" s="117"/>
      <c r="L967" s="117"/>
      <c r="M967" s="117"/>
      <c r="N967" s="117"/>
      <c r="O967" s="117"/>
      <c r="P967" s="117"/>
      <c r="Q967" s="117"/>
      <c r="R967" s="117"/>
      <c r="S967" s="117"/>
      <c r="T967" s="117"/>
      <c r="U967" s="117"/>
      <c r="V967" s="117"/>
      <c r="W967" s="117"/>
      <c r="X967" s="117"/>
      <c r="Y967" s="117"/>
      <c r="Z967" s="117"/>
      <c r="AA967" s="117"/>
      <c r="AB967" s="117"/>
      <c r="AC967" s="117"/>
      <c r="AD967" s="117"/>
      <c r="AE967" s="117"/>
      <c r="AF967" s="117"/>
      <c r="AL967" s="117"/>
      <c r="AM967" s="117"/>
      <c r="AS967" s="117"/>
      <c r="AT967" s="117"/>
    </row>
    <row r="968" spans="5:46" x14ac:dyDescent="0.2">
      <c r="E968" s="117"/>
      <c r="F968" s="117"/>
      <c r="G968" s="117"/>
      <c r="H968" s="117"/>
      <c r="I968" s="117"/>
      <c r="J968" s="117"/>
      <c r="K968" s="117"/>
      <c r="L968" s="117"/>
      <c r="M968" s="117"/>
      <c r="N968" s="117"/>
      <c r="O968" s="117"/>
      <c r="P968" s="117"/>
      <c r="Q968" s="117"/>
      <c r="R968" s="117"/>
      <c r="S968" s="117"/>
      <c r="T968" s="117"/>
      <c r="U968" s="117"/>
      <c r="V968" s="117"/>
      <c r="W968" s="117"/>
      <c r="X968" s="117"/>
      <c r="Y968" s="117"/>
      <c r="Z968" s="117"/>
      <c r="AA968" s="117"/>
      <c r="AB968" s="117"/>
      <c r="AC968" s="117"/>
      <c r="AD968" s="117"/>
      <c r="AE968" s="117"/>
      <c r="AF968" s="117"/>
      <c r="AL968" s="117"/>
      <c r="AM968" s="117"/>
      <c r="AS968" s="117"/>
      <c r="AT968" s="117"/>
    </row>
    <row r="969" spans="5:46" x14ac:dyDescent="0.2">
      <c r="E969" s="117"/>
      <c r="F969" s="117"/>
      <c r="G969" s="117"/>
      <c r="H969" s="117"/>
      <c r="I969" s="117"/>
      <c r="J969" s="117"/>
      <c r="K969" s="117"/>
      <c r="L969" s="117"/>
      <c r="M969" s="117"/>
      <c r="N969" s="117"/>
      <c r="O969" s="117"/>
      <c r="P969" s="117"/>
      <c r="Q969" s="117"/>
      <c r="R969" s="117"/>
      <c r="S969" s="117"/>
      <c r="T969" s="117"/>
      <c r="U969" s="117"/>
      <c r="V969" s="117"/>
      <c r="W969" s="117"/>
      <c r="X969" s="117"/>
      <c r="Y969" s="117"/>
      <c r="Z969" s="117"/>
      <c r="AA969" s="117"/>
      <c r="AB969" s="117"/>
      <c r="AC969" s="117"/>
      <c r="AD969" s="117"/>
      <c r="AE969" s="117"/>
      <c r="AF969" s="117"/>
      <c r="AL969" s="117"/>
      <c r="AM969" s="117"/>
      <c r="AS969" s="117"/>
      <c r="AT969" s="117"/>
    </row>
    <row r="970" spans="5:46" x14ac:dyDescent="0.2">
      <c r="E970" s="117"/>
      <c r="F970" s="117"/>
      <c r="G970" s="117"/>
      <c r="H970" s="117"/>
      <c r="I970" s="117"/>
      <c r="J970" s="117"/>
      <c r="K970" s="117"/>
      <c r="L970" s="117"/>
      <c r="M970" s="117"/>
      <c r="N970" s="117"/>
      <c r="O970" s="117"/>
      <c r="P970" s="117"/>
      <c r="Q970" s="117"/>
      <c r="R970" s="117"/>
      <c r="S970" s="117"/>
      <c r="T970" s="117"/>
      <c r="U970" s="117"/>
      <c r="V970" s="117"/>
      <c r="W970" s="117"/>
      <c r="X970" s="117"/>
      <c r="Y970" s="117"/>
      <c r="Z970" s="117"/>
      <c r="AA970" s="117"/>
      <c r="AB970" s="117"/>
      <c r="AC970" s="117"/>
      <c r="AD970" s="117"/>
      <c r="AE970" s="117"/>
      <c r="AF970" s="117"/>
      <c r="AL970" s="117"/>
      <c r="AM970" s="117"/>
      <c r="AS970" s="117"/>
      <c r="AT970" s="117"/>
    </row>
    <row r="971" spans="5:46" x14ac:dyDescent="0.2">
      <c r="E971" s="117"/>
      <c r="F971" s="117"/>
      <c r="G971" s="117"/>
      <c r="H971" s="117"/>
      <c r="I971" s="117"/>
      <c r="J971" s="117"/>
      <c r="K971" s="117"/>
      <c r="L971" s="117"/>
      <c r="M971" s="117"/>
      <c r="N971" s="117"/>
      <c r="O971" s="117"/>
      <c r="P971" s="117"/>
      <c r="Q971" s="117"/>
      <c r="R971" s="117"/>
      <c r="S971" s="117"/>
      <c r="T971" s="117"/>
      <c r="U971" s="117"/>
      <c r="V971" s="117"/>
      <c r="W971" s="117"/>
      <c r="X971" s="117"/>
      <c r="Y971" s="117"/>
      <c r="Z971" s="117"/>
      <c r="AA971" s="117"/>
      <c r="AB971" s="117"/>
      <c r="AC971" s="117"/>
      <c r="AD971" s="117"/>
      <c r="AE971" s="117"/>
      <c r="AF971" s="117"/>
      <c r="AL971" s="117"/>
      <c r="AM971" s="117"/>
      <c r="AS971" s="117"/>
      <c r="AT971" s="117"/>
    </row>
    <row r="972" spans="5:46" x14ac:dyDescent="0.2">
      <c r="E972" s="117"/>
      <c r="F972" s="117"/>
      <c r="G972" s="117"/>
      <c r="H972" s="117"/>
      <c r="I972" s="117"/>
      <c r="J972" s="117"/>
      <c r="K972" s="117"/>
      <c r="L972" s="117"/>
      <c r="M972" s="117"/>
      <c r="N972" s="117"/>
      <c r="O972" s="117"/>
      <c r="P972" s="117"/>
      <c r="Q972" s="117"/>
      <c r="R972" s="117"/>
      <c r="S972" s="117"/>
      <c r="T972" s="117"/>
      <c r="U972" s="117"/>
      <c r="V972" s="117"/>
      <c r="W972" s="117"/>
      <c r="X972" s="117"/>
      <c r="Y972" s="117"/>
      <c r="Z972" s="117"/>
      <c r="AA972" s="117"/>
      <c r="AB972" s="117"/>
      <c r="AC972" s="117"/>
      <c r="AD972" s="117"/>
      <c r="AE972" s="117"/>
      <c r="AF972" s="117"/>
      <c r="AL972" s="117"/>
      <c r="AM972" s="117"/>
      <c r="AS972" s="117"/>
      <c r="AT972" s="117"/>
    </row>
    <row r="973" spans="5:46" x14ac:dyDescent="0.2">
      <c r="E973" s="117"/>
      <c r="F973" s="117"/>
      <c r="G973" s="117"/>
      <c r="H973" s="117"/>
      <c r="I973" s="117"/>
      <c r="J973" s="117"/>
      <c r="K973" s="117"/>
      <c r="L973" s="117"/>
      <c r="M973" s="117"/>
      <c r="N973" s="117"/>
      <c r="O973" s="117"/>
      <c r="P973" s="117"/>
      <c r="Q973" s="117"/>
      <c r="R973" s="117"/>
      <c r="S973" s="117"/>
      <c r="T973" s="117"/>
      <c r="U973" s="117"/>
      <c r="V973" s="117"/>
      <c r="W973" s="117"/>
      <c r="X973" s="117"/>
      <c r="Y973" s="117"/>
      <c r="Z973" s="117"/>
      <c r="AA973" s="117"/>
      <c r="AB973" s="117"/>
      <c r="AC973" s="117"/>
      <c r="AD973" s="117"/>
      <c r="AE973" s="117"/>
      <c r="AF973" s="117"/>
      <c r="AL973" s="117"/>
      <c r="AM973" s="117"/>
      <c r="AS973" s="117"/>
      <c r="AT973" s="117"/>
    </row>
    <row r="974" spans="5:46" x14ac:dyDescent="0.2">
      <c r="E974" s="117"/>
      <c r="F974" s="117"/>
      <c r="G974" s="117"/>
      <c r="H974" s="117"/>
      <c r="I974" s="117"/>
      <c r="J974" s="117"/>
      <c r="K974" s="117"/>
      <c r="L974" s="117"/>
      <c r="M974" s="117"/>
      <c r="N974" s="117"/>
      <c r="O974" s="117"/>
      <c r="P974" s="117"/>
      <c r="Q974" s="117"/>
      <c r="R974" s="117"/>
      <c r="S974" s="117"/>
      <c r="T974" s="117"/>
      <c r="U974" s="117"/>
      <c r="V974" s="117"/>
      <c r="W974" s="117"/>
      <c r="X974" s="117"/>
      <c r="Y974" s="117"/>
      <c r="Z974" s="117"/>
      <c r="AA974" s="117"/>
      <c r="AB974" s="117"/>
      <c r="AC974" s="117"/>
      <c r="AD974" s="117"/>
      <c r="AE974" s="117"/>
      <c r="AF974" s="117"/>
      <c r="AL974" s="117"/>
      <c r="AM974" s="117"/>
      <c r="AS974" s="117"/>
      <c r="AT974" s="117"/>
    </row>
    <row r="975" spans="5:46" x14ac:dyDescent="0.2">
      <c r="E975" s="117"/>
      <c r="F975" s="117"/>
      <c r="G975" s="117"/>
      <c r="H975" s="117"/>
      <c r="I975" s="117"/>
      <c r="J975" s="117"/>
      <c r="K975" s="117"/>
      <c r="L975" s="117"/>
      <c r="M975" s="117"/>
      <c r="N975" s="117"/>
      <c r="O975" s="117"/>
      <c r="P975" s="117"/>
      <c r="Q975" s="117"/>
      <c r="R975" s="117"/>
      <c r="S975" s="117"/>
      <c r="T975" s="117"/>
      <c r="U975" s="117"/>
      <c r="V975" s="117"/>
      <c r="W975" s="117"/>
      <c r="X975" s="117"/>
      <c r="Y975" s="117"/>
      <c r="Z975" s="117"/>
      <c r="AA975" s="117"/>
      <c r="AB975" s="117"/>
      <c r="AC975" s="117"/>
      <c r="AD975" s="117"/>
      <c r="AE975" s="117"/>
      <c r="AF975" s="117"/>
      <c r="AL975" s="117"/>
      <c r="AM975" s="117"/>
      <c r="AS975" s="117"/>
      <c r="AT975" s="117"/>
    </row>
    <row r="976" spans="5:46" x14ac:dyDescent="0.2">
      <c r="E976" s="117"/>
      <c r="F976" s="117"/>
      <c r="G976" s="117"/>
      <c r="H976" s="117"/>
      <c r="I976" s="117"/>
      <c r="J976" s="117"/>
      <c r="K976" s="117"/>
      <c r="L976" s="117"/>
      <c r="M976" s="117"/>
      <c r="N976" s="117"/>
      <c r="O976" s="117"/>
      <c r="P976" s="117"/>
      <c r="Q976" s="117"/>
      <c r="R976" s="117"/>
      <c r="S976" s="117"/>
      <c r="T976" s="117"/>
      <c r="U976" s="117"/>
      <c r="V976" s="117"/>
      <c r="W976" s="117"/>
      <c r="X976" s="117"/>
      <c r="Y976" s="117"/>
      <c r="Z976" s="117"/>
      <c r="AA976" s="117"/>
      <c r="AB976" s="117"/>
      <c r="AC976" s="117"/>
      <c r="AD976" s="117"/>
      <c r="AE976" s="117"/>
      <c r="AF976" s="117"/>
      <c r="AL976" s="117"/>
      <c r="AM976" s="117"/>
      <c r="AS976" s="117"/>
      <c r="AT976" s="117"/>
    </row>
    <row r="977" spans="5:46" x14ac:dyDescent="0.2">
      <c r="E977" s="117"/>
      <c r="F977" s="117"/>
      <c r="G977" s="117"/>
      <c r="H977" s="117"/>
      <c r="I977" s="117"/>
      <c r="J977" s="117"/>
      <c r="K977" s="117"/>
      <c r="L977" s="117"/>
      <c r="M977" s="117"/>
      <c r="N977" s="117"/>
      <c r="O977" s="117"/>
      <c r="P977" s="117"/>
      <c r="Q977" s="117"/>
      <c r="R977" s="117"/>
      <c r="S977" s="117"/>
      <c r="T977" s="117"/>
      <c r="U977" s="117"/>
      <c r="V977" s="117"/>
      <c r="W977" s="117"/>
      <c r="X977" s="117"/>
      <c r="Y977" s="117"/>
      <c r="Z977" s="117"/>
      <c r="AA977" s="117"/>
      <c r="AB977" s="117"/>
      <c r="AC977" s="117"/>
      <c r="AD977" s="117"/>
      <c r="AE977" s="117"/>
      <c r="AF977" s="117"/>
      <c r="AL977" s="117"/>
      <c r="AM977" s="117"/>
      <c r="AS977" s="117"/>
      <c r="AT977" s="117"/>
    </row>
    <row r="978" spans="5:46" x14ac:dyDescent="0.2">
      <c r="E978" s="117"/>
      <c r="F978" s="117"/>
      <c r="G978" s="117"/>
      <c r="H978" s="117"/>
      <c r="I978" s="117"/>
      <c r="J978" s="117"/>
      <c r="K978" s="117"/>
      <c r="L978" s="117"/>
      <c r="M978" s="117"/>
      <c r="N978" s="117"/>
      <c r="O978" s="117"/>
      <c r="P978" s="117"/>
      <c r="Q978" s="117"/>
      <c r="R978" s="117"/>
      <c r="S978" s="117"/>
      <c r="T978" s="117"/>
      <c r="U978" s="117"/>
      <c r="V978" s="117"/>
      <c r="W978" s="117"/>
      <c r="X978" s="117"/>
      <c r="Y978" s="117"/>
      <c r="Z978" s="117"/>
      <c r="AA978" s="117"/>
      <c r="AB978" s="117"/>
      <c r="AC978" s="117"/>
      <c r="AD978" s="117"/>
      <c r="AE978" s="117"/>
      <c r="AF978" s="117"/>
      <c r="AL978" s="117"/>
      <c r="AM978" s="117"/>
      <c r="AS978" s="117"/>
      <c r="AT978" s="117"/>
    </row>
    <row r="979" spans="5:46" x14ac:dyDescent="0.2">
      <c r="E979" s="117"/>
      <c r="F979" s="117"/>
      <c r="G979" s="117"/>
      <c r="H979" s="117"/>
      <c r="I979" s="117"/>
      <c r="J979" s="117"/>
      <c r="K979" s="117"/>
      <c r="L979" s="117"/>
      <c r="M979" s="117"/>
      <c r="N979" s="117"/>
      <c r="O979" s="117"/>
      <c r="P979" s="117"/>
      <c r="Q979" s="117"/>
      <c r="R979" s="117"/>
      <c r="S979" s="117"/>
      <c r="T979" s="117"/>
      <c r="U979" s="117"/>
      <c r="V979" s="117"/>
      <c r="W979" s="117"/>
      <c r="X979" s="117"/>
      <c r="Y979" s="117"/>
      <c r="Z979" s="117"/>
      <c r="AA979" s="117"/>
      <c r="AB979" s="117"/>
      <c r="AC979" s="117"/>
      <c r="AD979" s="117"/>
      <c r="AE979" s="117"/>
      <c r="AF979" s="117"/>
      <c r="AL979" s="117"/>
      <c r="AM979" s="117"/>
      <c r="AS979" s="117"/>
      <c r="AT979" s="117"/>
    </row>
    <row r="980" spans="5:46" x14ac:dyDescent="0.2">
      <c r="E980" s="117"/>
      <c r="F980" s="117"/>
      <c r="G980" s="117"/>
      <c r="H980" s="117"/>
      <c r="I980" s="117"/>
      <c r="J980" s="117"/>
      <c r="K980" s="117"/>
      <c r="L980" s="117"/>
      <c r="M980" s="117"/>
      <c r="N980" s="117"/>
      <c r="O980" s="117"/>
      <c r="P980" s="117"/>
      <c r="Q980" s="117"/>
      <c r="R980" s="117"/>
      <c r="S980" s="117"/>
      <c r="T980" s="117"/>
      <c r="U980" s="117"/>
      <c r="V980" s="117"/>
      <c r="W980" s="117"/>
      <c r="X980" s="117"/>
      <c r="Y980" s="117"/>
      <c r="Z980" s="117"/>
      <c r="AA980" s="117"/>
      <c r="AB980" s="117"/>
      <c r="AC980" s="117"/>
      <c r="AD980" s="117"/>
      <c r="AE980" s="117"/>
      <c r="AF980" s="117"/>
      <c r="AL980" s="117"/>
      <c r="AM980" s="117"/>
      <c r="AS980" s="117"/>
      <c r="AT980" s="117"/>
    </row>
    <row r="981" spans="5:46" x14ac:dyDescent="0.2">
      <c r="E981" s="117"/>
      <c r="F981" s="117"/>
      <c r="G981" s="117"/>
      <c r="H981" s="117"/>
      <c r="I981" s="117"/>
      <c r="J981" s="117"/>
      <c r="K981" s="117"/>
      <c r="L981" s="117"/>
      <c r="M981" s="117"/>
      <c r="N981" s="117"/>
      <c r="O981" s="117"/>
      <c r="P981" s="117"/>
      <c r="Q981" s="117"/>
      <c r="R981" s="117"/>
      <c r="S981" s="117"/>
      <c r="T981" s="117"/>
      <c r="U981" s="117"/>
      <c r="V981" s="117"/>
      <c r="W981" s="117"/>
      <c r="X981" s="117"/>
      <c r="Y981" s="117"/>
      <c r="Z981" s="117"/>
      <c r="AA981" s="117"/>
      <c r="AB981" s="117"/>
      <c r="AC981" s="117"/>
      <c r="AD981" s="117"/>
      <c r="AE981" s="117"/>
      <c r="AF981" s="117"/>
      <c r="AL981" s="117"/>
      <c r="AM981" s="117"/>
      <c r="AS981" s="117"/>
      <c r="AT981" s="117"/>
    </row>
    <row r="982" spans="5:46" x14ac:dyDescent="0.2">
      <c r="E982" s="117"/>
      <c r="F982" s="117"/>
      <c r="G982" s="117"/>
      <c r="H982" s="117"/>
      <c r="I982" s="117"/>
      <c r="J982" s="117"/>
      <c r="K982" s="117"/>
      <c r="L982" s="117"/>
      <c r="M982" s="117"/>
      <c r="N982" s="117"/>
      <c r="O982" s="117"/>
      <c r="P982" s="117"/>
      <c r="Q982" s="117"/>
      <c r="R982" s="117"/>
      <c r="S982" s="117"/>
      <c r="T982" s="117"/>
      <c r="U982" s="117"/>
      <c r="V982" s="117"/>
      <c r="W982" s="117"/>
      <c r="X982" s="117"/>
      <c r="Y982" s="117"/>
      <c r="Z982" s="117"/>
      <c r="AA982" s="117"/>
      <c r="AB982" s="117"/>
      <c r="AC982" s="117"/>
      <c r="AD982" s="117"/>
      <c r="AE982" s="117"/>
      <c r="AF982" s="117"/>
      <c r="AL982" s="117"/>
      <c r="AM982" s="117"/>
      <c r="AS982" s="117"/>
      <c r="AT982" s="117"/>
    </row>
    <row r="983" spans="5:46" x14ac:dyDescent="0.2">
      <c r="E983" s="117"/>
      <c r="F983" s="117"/>
      <c r="G983" s="117"/>
      <c r="H983" s="117"/>
      <c r="I983" s="117"/>
      <c r="J983" s="117"/>
      <c r="K983" s="117"/>
      <c r="L983" s="117"/>
      <c r="M983" s="117"/>
      <c r="N983" s="117"/>
      <c r="O983" s="117"/>
      <c r="P983" s="117"/>
      <c r="Q983" s="117"/>
      <c r="R983" s="117"/>
      <c r="S983" s="117"/>
      <c r="T983" s="117"/>
      <c r="U983" s="117"/>
      <c r="V983" s="117"/>
      <c r="W983" s="117"/>
      <c r="X983" s="117"/>
      <c r="Y983" s="117"/>
      <c r="Z983" s="117"/>
      <c r="AA983" s="117"/>
      <c r="AB983" s="117"/>
      <c r="AC983" s="117"/>
      <c r="AD983" s="117"/>
      <c r="AE983" s="117"/>
      <c r="AF983" s="117"/>
      <c r="AL983" s="117"/>
      <c r="AM983" s="117"/>
      <c r="AS983" s="117"/>
      <c r="AT983" s="117"/>
    </row>
    <row r="984" spans="5:46" x14ac:dyDescent="0.2">
      <c r="E984" s="117"/>
      <c r="F984" s="117"/>
      <c r="G984" s="117"/>
      <c r="H984" s="117"/>
      <c r="I984" s="117"/>
      <c r="J984" s="117"/>
      <c r="K984" s="117"/>
      <c r="L984" s="117"/>
      <c r="M984" s="117"/>
      <c r="N984" s="117"/>
      <c r="O984" s="117"/>
      <c r="P984" s="117"/>
      <c r="Q984" s="117"/>
      <c r="R984" s="117"/>
      <c r="S984" s="117"/>
      <c r="T984" s="117"/>
      <c r="U984" s="117"/>
      <c r="V984" s="117"/>
      <c r="W984" s="117"/>
      <c r="X984" s="117"/>
      <c r="Y984" s="117"/>
      <c r="Z984" s="117"/>
      <c r="AA984" s="117"/>
      <c r="AB984" s="117"/>
      <c r="AC984" s="117"/>
      <c r="AD984" s="117"/>
      <c r="AE984" s="117"/>
      <c r="AF984" s="117"/>
      <c r="AL984" s="117"/>
      <c r="AM984" s="117"/>
      <c r="AS984" s="117"/>
      <c r="AT984" s="117"/>
    </row>
    <row r="985" spans="5:46" x14ac:dyDescent="0.2">
      <c r="E985" s="117"/>
      <c r="F985" s="117"/>
      <c r="G985" s="117"/>
      <c r="H985" s="117"/>
      <c r="I985" s="117"/>
      <c r="J985" s="117"/>
      <c r="K985" s="117"/>
      <c r="L985" s="117"/>
      <c r="M985" s="117"/>
      <c r="N985" s="117"/>
      <c r="O985" s="117"/>
      <c r="P985" s="117"/>
      <c r="Q985" s="117"/>
      <c r="R985" s="117"/>
      <c r="S985" s="117"/>
      <c r="T985" s="117"/>
      <c r="U985" s="117"/>
      <c r="V985" s="117"/>
      <c r="W985" s="117"/>
      <c r="X985" s="117"/>
      <c r="Y985" s="117"/>
      <c r="Z985" s="117"/>
      <c r="AA985" s="117"/>
      <c r="AB985" s="117"/>
      <c r="AC985" s="117"/>
      <c r="AD985" s="117"/>
      <c r="AE985" s="117"/>
      <c r="AF985" s="117"/>
      <c r="AL985" s="117"/>
      <c r="AM985" s="117"/>
      <c r="AS985" s="117"/>
      <c r="AT985" s="117"/>
    </row>
    <row r="986" spans="5:46" x14ac:dyDescent="0.2">
      <c r="E986" s="117"/>
      <c r="F986" s="117"/>
      <c r="G986" s="117"/>
      <c r="H986" s="117"/>
      <c r="I986" s="117"/>
      <c r="J986" s="117"/>
      <c r="K986" s="117"/>
      <c r="L986" s="117"/>
      <c r="M986" s="117"/>
      <c r="N986" s="117"/>
      <c r="O986" s="117"/>
      <c r="P986" s="117"/>
      <c r="Q986" s="117"/>
      <c r="R986" s="117"/>
      <c r="S986" s="117"/>
      <c r="T986" s="117"/>
      <c r="U986" s="117"/>
      <c r="V986" s="117"/>
      <c r="W986" s="117"/>
      <c r="X986" s="117"/>
      <c r="Y986" s="117"/>
      <c r="Z986" s="117"/>
      <c r="AA986" s="117"/>
      <c r="AB986" s="117"/>
      <c r="AC986" s="117"/>
      <c r="AD986" s="117"/>
      <c r="AE986" s="117"/>
      <c r="AF986" s="117"/>
      <c r="AL986" s="117"/>
      <c r="AM986" s="117"/>
      <c r="AS986" s="117"/>
      <c r="AT986" s="117"/>
    </row>
    <row r="987" spans="5:46" x14ac:dyDescent="0.2">
      <c r="E987" s="117"/>
      <c r="F987" s="117"/>
      <c r="G987" s="117"/>
      <c r="H987" s="117"/>
      <c r="I987" s="117"/>
      <c r="J987" s="117"/>
      <c r="K987" s="117"/>
      <c r="L987" s="117"/>
      <c r="M987" s="117"/>
      <c r="N987" s="117"/>
      <c r="O987" s="117"/>
      <c r="P987" s="117"/>
      <c r="Q987" s="117"/>
      <c r="R987" s="117"/>
      <c r="S987" s="117"/>
      <c r="T987" s="117"/>
      <c r="U987" s="117"/>
      <c r="V987" s="117"/>
      <c r="W987" s="117"/>
      <c r="X987" s="117"/>
      <c r="Y987" s="117"/>
      <c r="Z987" s="117"/>
      <c r="AA987" s="117"/>
      <c r="AB987" s="117"/>
      <c r="AC987" s="117"/>
      <c r="AD987" s="117"/>
      <c r="AE987" s="117"/>
      <c r="AF987" s="117"/>
      <c r="AL987" s="117"/>
      <c r="AM987" s="117"/>
      <c r="AS987" s="117"/>
      <c r="AT987" s="117"/>
    </row>
    <row r="988" spans="5:46" x14ac:dyDescent="0.2">
      <c r="E988" s="117"/>
      <c r="F988" s="117"/>
      <c r="G988" s="117"/>
      <c r="H988" s="117"/>
      <c r="I988" s="117"/>
      <c r="J988" s="117"/>
      <c r="K988" s="117"/>
      <c r="L988" s="117"/>
      <c r="M988" s="117"/>
      <c r="N988" s="117"/>
      <c r="O988" s="117"/>
      <c r="P988" s="117"/>
      <c r="Q988" s="117"/>
      <c r="R988" s="117"/>
      <c r="S988" s="117"/>
      <c r="T988" s="117"/>
      <c r="U988" s="117"/>
      <c r="V988" s="117"/>
      <c r="W988" s="117"/>
      <c r="X988" s="117"/>
      <c r="Y988" s="117"/>
      <c r="Z988" s="117"/>
      <c r="AA988" s="117"/>
      <c r="AB988" s="117"/>
      <c r="AC988" s="117"/>
      <c r="AD988" s="117"/>
      <c r="AE988" s="117"/>
      <c r="AF988" s="117"/>
      <c r="AL988" s="117"/>
      <c r="AM988" s="117"/>
      <c r="AS988" s="117"/>
      <c r="AT988" s="117"/>
    </row>
    <row r="989" spans="5:46" x14ac:dyDescent="0.2">
      <c r="E989" s="117"/>
      <c r="F989" s="117"/>
      <c r="G989" s="117"/>
      <c r="H989" s="117"/>
      <c r="I989" s="117"/>
      <c r="J989" s="117"/>
      <c r="K989" s="117"/>
      <c r="L989" s="117"/>
      <c r="M989" s="117"/>
      <c r="N989" s="117"/>
      <c r="O989" s="117"/>
      <c r="P989" s="117"/>
      <c r="Q989" s="117"/>
      <c r="R989" s="117"/>
      <c r="S989" s="117"/>
      <c r="T989" s="117"/>
      <c r="U989" s="117"/>
      <c r="V989" s="117"/>
      <c r="W989" s="117"/>
      <c r="X989" s="117"/>
      <c r="Y989" s="117"/>
      <c r="Z989" s="117"/>
      <c r="AA989" s="117"/>
      <c r="AB989" s="117"/>
      <c r="AC989" s="117"/>
      <c r="AD989" s="117"/>
      <c r="AE989" s="117"/>
      <c r="AF989" s="117"/>
      <c r="AL989" s="117"/>
      <c r="AM989" s="117"/>
      <c r="AS989" s="117"/>
      <c r="AT989" s="117"/>
    </row>
    <row r="990" spans="5:46" x14ac:dyDescent="0.2">
      <c r="E990" s="117"/>
      <c r="F990" s="117"/>
      <c r="G990" s="117"/>
      <c r="H990" s="117"/>
      <c r="I990" s="117"/>
      <c r="J990" s="117"/>
      <c r="K990" s="117"/>
      <c r="L990" s="117"/>
      <c r="M990" s="117"/>
      <c r="N990" s="117"/>
      <c r="O990" s="117"/>
      <c r="P990" s="117"/>
      <c r="Q990" s="117"/>
      <c r="R990" s="117"/>
      <c r="S990" s="117"/>
      <c r="T990" s="117"/>
      <c r="U990" s="117"/>
      <c r="V990" s="117"/>
      <c r="W990" s="117"/>
      <c r="X990" s="117"/>
      <c r="Y990" s="117"/>
      <c r="Z990" s="117"/>
      <c r="AA990" s="117"/>
      <c r="AB990" s="117"/>
      <c r="AC990" s="117"/>
      <c r="AD990" s="117"/>
      <c r="AE990" s="117"/>
      <c r="AF990" s="117"/>
      <c r="AL990" s="117"/>
      <c r="AM990" s="117"/>
      <c r="AS990" s="117"/>
      <c r="AT990" s="117"/>
    </row>
    <row r="991" spans="5:46" x14ac:dyDescent="0.2">
      <c r="E991" s="117"/>
      <c r="F991" s="117"/>
      <c r="G991" s="117"/>
      <c r="H991" s="117"/>
      <c r="I991" s="117"/>
      <c r="J991" s="117"/>
      <c r="K991" s="117"/>
      <c r="L991" s="117"/>
      <c r="M991" s="117"/>
      <c r="N991" s="117"/>
      <c r="O991" s="117"/>
      <c r="P991" s="117"/>
      <c r="Q991" s="117"/>
      <c r="R991" s="117"/>
      <c r="S991" s="117"/>
      <c r="T991" s="117"/>
      <c r="U991" s="117"/>
      <c r="V991" s="117"/>
      <c r="W991" s="117"/>
      <c r="X991" s="117"/>
      <c r="Y991" s="117"/>
      <c r="Z991" s="117"/>
      <c r="AA991" s="117"/>
      <c r="AB991" s="117"/>
      <c r="AC991" s="117"/>
      <c r="AD991" s="117"/>
      <c r="AE991" s="117"/>
      <c r="AF991" s="117"/>
      <c r="AL991" s="117"/>
      <c r="AM991" s="117"/>
      <c r="AS991" s="117"/>
      <c r="AT991" s="117"/>
    </row>
    <row r="992" spans="5:46" x14ac:dyDescent="0.2">
      <c r="E992" s="117"/>
      <c r="F992" s="117"/>
      <c r="G992" s="117"/>
      <c r="H992" s="117"/>
      <c r="I992" s="117"/>
      <c r="J992" s="117"/>
      <c r="K992" s="117"/>
      <c r="L992" s="117"/>
      <c r="M992" s="117"/>
      <c r="N992" s="117"/>
      <c r="O992" s="117"/>
      <c r="P992" s="117"/>
      <c r="Q992" s="117"/>
      <c r="R992" s="117"/>
      <c r="S992" s="117"/>
      <c r="T992" s="117"/>
      <c r="U992" s="117"/>
      <c r="V992" s="117"/>
      <c r="W992" s="117"/>
      <c r="X992" s="117"/>
      <c r="Y992" s="117"/>
      <c r="Z992" s="117"/>
      <c r="AA992" s="117"/>
      <c r="AB992" s="117"/>
      <c r="AC992" s="117"/>
      <c r="AD992" s="117"/>
      <c r="AE992" s="117"/>
      <c r="AF992" s="117"/>
      <c r="AL992" s="117"/>
      <c r="AM992" s="117"/>
      <c r="AS992" s="117"/>
      <c r="AT992" s="117"/>
    </row>
    <row r="993" spans="5:46" x14ac:dyDescent="0.2">
      <c r="E993" s="117"/>
      <c r="F993" s="117"/>
      <c r="G993" s="117"/>
      <c r="H993" s="117"/>
      <c r="I993" s="117"/>
      <c r="J993" s="117"/>
      <c r="K993" s="117"/>
      <c r="L993" s="117"/>
      <c r="M993" s="117"/>
      <c r="N993" s="117"/>
      <c r="O993" s="117"/>
      <c r="P993" s="117"/>
      <c r="Q993" s="117"/>
      <c r="R993" s="117"/>
      <c r="S993" s="117"/>
      <c r="T993" s="117"/>
      <c r="U993" s="117"/>
      <c r="V993" s="117"/>
      <c r="W993" s="117"/>
      <c r="X993" s="117"/>
      <c r="Y993" s="117"/>
      <c r="Z993" s="117"/>
      <c r="AA993" s="117"/>
      <c r="AB993" s="117"/>
      <c r="AC993" s="117"/>
      <c r="AD993" s="117"/>
      <c r="AE993" s="117"/>
      <c r="AF993" s="117"/>
      <c r="AL993" s="117"/>
      <c r="AM993" s="117"/>
      <c r="AS993" s="117"/>
      <c r="AT993" s="117"/>
    </row>
    <row r="994" spans="5:46" x14ac:dyDescent="0.2">
      <c r="E994" s="117"/>
      <c r="F994" s="117"/>
      <c r="G994" s="117"/>
      <c r="H994" s="117"/>
      <c r="I994" s="117"/>
      <c r="J994" s="117"/>
      <c r="K994" s="117"/>
      <c r="L994" s="117"/>
      <c r="M994" s="117"/>
      <c r="N994" s="117"/>
      <c r="O994" s="117"/>
      <c r="P994" s="117"/>
      <c r="Q994" s="117"/>
      <c r="R994" s="117"/>
      <c r="S994" s="117"/>
      <c r="T994" s="117"/>
      <c r="U994" s="117"/>
      <c r="V994" s="117"/>
      <c r="W994" s="117"/>
      <c r="X994" s="117"/>
      <c r="Y994" s="117"/>
      <c r="Z994" s="117"/>
      <c r="AA994" s="117"/>
      <c r="AB994" s="117"/>
      <c r="AC994" s="117"/>
      <c r="AD994" s="117"/>
      <c r="AE994" s="117"/>
      <c r="AF994" s="117"/>
      <c r="AL994" s="117"/>
      <c r="AM994" s="117"/>
      <c r="AS994" s="117"/>
      <c r="AT994" s="117"/>
    </row>
    <row r="995" spans="5:46" x14ac:dyDescent="0.2">
      <c r="E995" s="117"/>
      <c r="F995" s="117"/>
      <c r="G995" s="117"/>
      <c r="H995" s="117"/>
      <c r="I995" s="117"/>
      <c r="J995" s="117"/>
      <c r="K995" s="117"/>
      <c r="L995" s="117"/>
      <c r="M995" s="117"/>
      <c r="N995" s="117"/>
      <c r="O995" s="117"/>
      <c r="P995" s="117"/>
      <c r="Q995" s="117"/>
      <c r="R995" s="117"/>
      <c r="S995" s="117"/>
      <c r="T995" s="117"/>
      <c r="U995" s="117"/>
      <c r="V995" s="117"/>
      <c r="W995" s="117"/>
      <c r="X995" s="117"/>
      <c r="Y995" s="117"/>
      <c r="Z995" s="117"/>
      <c r="AA995" s="117"/>
      <c r="AB995" s="117"/>
      <c r="AC995" s="117"/>
      <c r="AD995" s="117"/>
      <c r="AE995" s="117"/>
      <c r="AF995" s="117"/>
      <c r="AL995" s="117"/>
      <c r="AM995" s="117"/>
      <c r="AS995" s="117"/>
      <c r="AT995" s="117"/>
    </row>
    <row r="996" spans="5:46" x14ac:dyDescent="0.2">
      <c r="E996" s="117"/>
      <c r="F996" s="117"/>
      <c r="G996" s="117"/>
      <c r="H996" s="117"/>
      <c r="I996" s="117"/>
      <c r="J996" s="117"/>
      <c r="K996" s="117"/>
      <c r="L996" s="117"/>
      <c r="M996" s="117"/>
      <c r="N996" s="117"/>
      <c r="O996" s="117"/>
      <c r="P996" s="117"/>
      <c r="Q996" s="117"/>
      <c r="R996" s="117"/>
      <c r="S996" s="117"/>
      <c r="T996" s="117"/>
      <c r="U996" s="117"/>
      <c r="V996" s="117"/>
      <c r="W996" s="117"/>
      <c r="X996" s="117"/>
      <c r="Y996" s="117"/>
      <c r="Z996" s="117"/>
      <c r="AA996" s="117"/>
      <c r="AB996" s="117"/>
      <c r="AC996" s="117"/>
      <c r="AD996" s="117"/>
      <c r="AE996" s="117"/>
      <c r="AF996" s="117"/>
      <c r="AL996" s="117"/>
      <c r="AM996" s="117"/>
      <c r="AS996" s="117"/>
      <c r="AT996" s="117"/>
    </row>
    <row r="997" spans="5:46" x14ac:dyDescent="0.2">
      <c r="E997" s="117"/>
      <c r="F997" s="117"/>
      <c r="G997" s="117"/>
      <c r="H997" s="117"/>
      <c r="I997" s="117"/>
      <c r="J997" s="117"/>
      <c r="K997" s="117"/>
      <c r="L997" s="117"/>
      <c r="M997" s="117"/>
      <c r="N997" s="117"/>
      <c r="O997" s="117"/>
      <c r="P997" s="117"/>
      <c r="Q997" s="117"/>
      <c r="R997" s="117"/>
      <c r="S997" s="117"/>
      <c r="T997" s="117"/>
      <c r="U997" s="117"/>
      <c r="V997" s="117"/>
      <c r="W997" s="117"/>
      <c r="X997" s="117"/>
      <c r="Y997" s="117"/>
      <c r="Z997" s="117"/>
      <c r="AA997" s="117"/>
      <c r="AB997" s="117"/>
      <c r="AC997" s="117"/>
      <c r="AD997" s="117"/>
      <c r="AE997" s="117"/>
      <c r="AF997" s="117"/>
      <c r="AL997" s="117"/>
      <c r="AM997" s="117"/>
      <c r="AS997" s="117"/>
      <c r="AT997" s="117"/>
    </row>
    <row r="998" spans="5:46" x14ac:dyDescent="0.2">
      <c r="E998" s="117"/>
      <c r="F998" s="117"/>
      <c r="G998" s="117"/>
      <c r="H998" s="117"/>
      <c r="I998" s="117"/>
      <c r="J998" s="117"/>
      <c r="K998" s="117"/>
      <c r="L998" s="117"/>
      <c r="M998" s="117"/>
      <c r="N998" s="117"/>
      <c r="O998" s="117"/>
      <c r="P998" s="117"/>
      <c r="Q998" s="117"/>
      <c r="R998" s="117"/>
      <c r="S998" s="117"/>
      <c r="T998" s="117"/>
      <c r="U998" s="117"/>
      <c r="V998" s="117"/>
      <c r="W998" s="117"/>
      <c r="X998" s="117"/>
      <c r="Y998" s="117"/>
      <c r="Z998" s="117"/>
      <c r="AA998" s="117"/>
      <c r="AB998" s="117"/>
      <c r="AC998" s="117"/>
      <c r="AD998" s="117"/>
      <c r="AE998" s="117"/>
      <c r="AF998" s="117"/>
      <c r="AL998" s="117"/>
      <c r="AM998" s="117"/>
      <c r="AS998" s="117"/>
      <c r="AT998" s="117"/>
    </row>
    <row r="999" spans="5:46" x14ac:dyDescent="0.2">
      <c r="E999" s="117"/>
      <c r="F999" s="117"/>
      <c r="G999" s="117"/>
      <c r="H999" s="117"/>
      <c r="I999" s="117"/>
      <c r="J999" s="117"/>
      <c r="K999" s="117"/>
      <c r="L999" s="117"/>
      <c r="M999" s="117"/>
      <c r="N999" s="117"/>
      <c r="O999" s="117"/>
      <c r="P999" s="117"/>
      <c r="Q999" s="117"/>
      <c r="R999" s="117"/>
      <c r="S999" s="117"/>
      <c r="T999" s="117"/>
      <c r="U999" s="117"/>
      <c r="V999" s="117"/>
      <c r="W999" s="117"/>
      <c r="X999" s="117"/>
      <c r="Y999" s="117"/>
      <c r="Z999" s="117"/>
      <c r="AA999" s="117"/>
      <c r="AB999" s="117"/>
      <c r="AC999" s="117"/>
      <c r="AD999" s="117"/>
      <c r="AE999" s="117"/>
      <c r="AF999" s="117"/>
      <c r="AL999" s="117"/>
      <c r="AM999" s="117"/>
      <c r="AS999" s="117"/>
      <c r="AT999" s="117"/>
    </row>
    <row r="1000" spans="5:46" x14ac:dyDescent="0.2">
      <c r="E1000" s="117"/>
      <c r="F1000" s="117"/>
      <c r="G1000" s="117"/>
      <c r="H1000" s="117"/>
      <c r="I1000" s="117"/>
      <c r="J1000" s="117"/>
      <c r="K1000" s="117"/>
      <c r="L1000" s="117"/>
      <c r="M1000" s="117"/>
      <c r="N1000" s="117"/>
      <c r="O1000" s="117"/>
      <c r="P1000" s="117"/>
      <c r="Q1000" s="117"/>
      <c r="R1000" s="117"/>
      <c r="S1000" s="117"/>
      <c r="T1000" s="117"/>
      <c r="U1000" s="117"/>
      <c r="V1000" s="117"/>
      <c r="W1000" s="117"/>
      <c r="X1000" s="117"/>
      <c r="Y1000" s="117"/>
      <c r="Z1000" s="117"/>
      <c r="AA1000" s="117"/>
      <c r="AB1000" s="117"/>
      <c r="AC1000" s="117"/>
      <c r="AD1000" s="117"/>
      <c r="AE1000" s="117"/>
      <c r="AF1000" s="117"/>
      <c r="AL1000" s="117"/>
      <c r="AM1000" s="117"/>
      <c r="AS1000" s="117"/>
      <c r="AT1000" s="117"/>
    </row>
    <row r="1001" spans="5:46" x14ac:dyDescent="0.2">
      <c r="E1001" s="117"/>
      <c r="F1001" s="117"/>
      <c r="G1001" s="117"/>
      <c r="H1001" s="117"/>
      <c r="I1001" s="117"/>
      <c r="J1001" s="117"/>
      <c r="K1001" s="117"/>
      <c r="L1001" s="117"/>
      <c r="M1001" s="117"/>
      <c r="N1001" s="117"/>
      <c r="O1001" s="117"/>
      <c r="P1001" s="117"/>
      <c r="Q1001" s="117"/>
      <c r="R1001" s="117"/>
      <c r="S1001" s="117"/>
      <c r="T1001" s="117"/>
      <c r="U1001" s="117"/>
      <c r="V1001" s="117"/>
      <c r="W1001" s="117"/>
      <c r="X1001" s="117"/>
      <c r="Y1001" s="117"/>
      <c r="Z1001" s="117"/>
      <c r="AA1001" s="117"/>
      <c r="AB1001" s="117"/>
      <c r="AC1001" s="117"/>
      <c r="AD1001" s="117"/>
      <c r="AE1001" s="117"/>
      <c r="AF1001" s="117"/>
      <c r="AL1001" s="117"/>
      <c r="AM1001" s="117"/>
      <c r="AS1001" s="117"/>
      <c r="AT1001" s="117"/>
    </row>
    <row r="1002" spans="5:46" x14ac:dyDescent="0.2">
      <c r="E1002" s="117"/>
      <c r="F1002" s="117"/>
      <c r="G1002" s="117"/>
      <c r="H1002" s="117"/>
      <c r="I1002" s="117"/>
      <c r="J1002" s="117"/>
      <c r="K1002" s="117"/>
      <c r="L1002" s="117"/>
      <c r="M1002" s="117"/>
      <c r="N1002" s="117"/>
      <c r="O1002" s="117"/>
      <c r="P1002" s="117"/>
      <c r="Q1002" s="117"/>
      <c r="R1002" s="117"/>
      <c r="S1002" s="117"/>
      <c r="T1002" s="117"/>
      <c r="U1002" s="117"/>
      <c r="V1002" s="117"/>
      <c r="W1002" s="117"/>
      <c r="X1002" s="117"/>
      <c r="Y1002" s="117"/>
      <c r="Z1002" s="117"/>
      <c r="AA1002" s="117"/>
      <c r="AB1002" s="117"/>
      <c r="AC1002" s="117"/>
      <c r="AD1002" s="117"/>
      <c r="AE1002" s="117"/>
      <c r="AF1002" s="117"/>
      <c r="AL1002" s="117"/>
      <c r="AM1002" s="117"/>
      <c r="AS1002" s="117"/>
      <c r="AT1002" s="117"/>
    </row>
    <row r="1003" spans="5:46" x14ac:dyDescent="0.2">
      <c r="E1003" s="117"/>
      <c r="F1003" s="117"/>
      <c r="G1003" s="117"/>
      <c r="H1003" s="117"/>
      <c r="I1003" s="117"/>
      <c r="J1003" s="117"/>
      <c r="K1003" s="117"/>
      <c r="L1003" s="117"/>
      <c r="M1003" s="117"/>
      <c r="N1003" s="117"/>
      <c r="O1003" s="117"/>
      <c r="P1003" s="117"/>
      <c r="Q1003" s="117"/>
      <c r="R1003" s="117"/>
      <c r="S1003" s="117"/>
      <c r="T1003" s="117"/>
      <c r="U1003" s="117"/>
      <c r="V1003" s="117"/>
      <c r="W1003" s="117"/>
      <c r="X1003" s="117"/>
      <c r="Y1003" s="117"/>
      <c r="Z1003" s="117"/>
      <c r="AA1003" s="117"/>
      <c r="AB1003" s="117"/>
      <c r="AC1003" s="117"/>
      <c r="AD1003" s="117"/>
      <c r="AE1003" s="117"/>
      <c r="AF1003" s="117"/>
      <c r="AL1003" s="117"/>
      <c r="AM1003" s="117"/>
      <c r="AS1003" s="117"/>
      <c r="AT1003" s="117"/>
    </row>
    <row r="1004" spans="5:46" x14ac:dyDescent="0.2">
      <c r="E1004" s="117"/>
      <c r="F1004" s="117"/>
      <c r="G1004" s="117"/>
      <c r="H1004" s="117"/>
      <c r="I1004" s="117"/>
      <c r="J1004" s="117"/>
      <c r="K1004" s="117"/>
      <c r="L1004" s="117"/>
      <c r="M1004" s="117"/>
      <c r="N1004" s="117"/>
      <c r="O1004" s="117"/>
      <c r="P1004" s="117"/>
      <c r="Q1004" s="117"/>
      <c r="R1004" s="117"/>
      <c r="S1004" s="117"/>
      <c r="T1004" s="117"/>
      <c r="U1004" s="117"/>
      <c r="V1004" s="117"/>
      <c r="W1004" s="117"/>
      <c r="X1004" s="117"/>
      <c r="Y1004" s="117"/>
      <c r="Z1004" s="117"/>
      <c r="AA1004" s="117"/>
      <c r="AB1004" s="117"/>
      <c r="AC1004" s="117"/>
      <c r="AD1004" s="117"/>
      <c r="AE1004" s="117"/>
      <c r="AF1004" s="117"/>
      <c r="AL1004" s="117"/>
      <c r="AM1004" s="117"/>
      <c r="AS1004" s="117"/>
      <c r="AT1004" s="117"/>
    </row>
    <row r="1005" spans="5:46" x14ac:dyDescent="0.2">
      <c r="E1005" s="117"/>
      <c r="F1005" s="117"/>
      <c r="G1005" s="117"/>
      <c r="H1005" s="117"/>
      <c r="I1005" s="117"/>
      <c r="J1005" s="117"/>
      <c r="K1005" s="117"/>
      <c r="L1005" s="117"/>
      <c r="M1005" s="117"/>
      <c r="N1005" s="117"/>
      <c r="O1005" s="117"/>
      <c r="P1005" s="117"/>
      <c r="Q1005" s="117"/>
      <c r="R1005" s="117"/>
      <c r="S1005" s="117"/>
      <c r="T1005" s="117"/>
      <c r="U1005" s="117"/>
      <c r="V1005" s="117"/>
      <c r="W1005" s="117"/>
      <c r="X1005" s="117"/>
      <c r="Y1005" s="117"/>
      <c r="Z1005" s="117"/>
      <c r="AA1005" s="117"/>
      <c r="AB1005" s="117"/>
      <c r="AC1005" s="117"/>
      <c r="AD1005" s="117"/>
      <c r="AE1005" s="117"/>
      <c r="AF1005" s="117"/>
      <c r="AL1005" s="117"/>
      <c r="AM1005" s="117"/>
      <c r="AS1005" s="117"/>
      <c r="AT1005" s="117"/>
    </row>
    <row r="1006" spans="5:46" x14ac:dyDescent="0.2">
      <c r="E1006" s="117"/>
      <c r="F1006" s="117"/>
      <c r="G1006" s="117"/>
      <c r="H1006" s="117"/>
      <c r="I1006" s="117"/>
      <c r="J1006" s="117"/>
      <c r="K1006" s="117"/>
      <c r="L1006" s="117"/>
      <c r="M1006" s="117"/>
      <c r="N1006" s="117"/>
      <c r="O1006" s="117"/>
      <c r="P1006" s="117"/>
      <c r="Q1006" s="117"/>
      <c r="R1006" s="117"/>
      <c r="S1006" s="117"/>
      <c r="T1006" s="117"/>
      <c r="U1006" s="117"/>
      <c r="V1006" s="117"/>
      <c r="W1006" s="117"/>
      <c r="X1006" s="117"/>
      <c r="Y1006" s="117"/>
      <c r="Z1006" s="117"/>
      <c r="AA1006" s="117"/>
      <c r="AB1006" s="117"/>
      <c r="AC1006" s="117"/>
      <c r="AD1006" s="117"/>
      <c r="AE1006" s="117"/>
      <c r="AF1006" s="117"/>
      <c r="AL1006" s="117"/>
      <c r="AM1006" s="117"/>
      <c r="AS1006" s="117"/>
      <c r="AT1006" s="117"/>
    </row>
    <row r="1007" spans="5:46" x14ac:dyDescent="0.2">
      <c r="E1007" s="117"/>
      <c r="F1007" s="117"/>
      <c r="G1007" s="117"/>
      <c r="H1007" s="117"/>
      <c r="I1007" s="117"/>
      <c r="J1007" s="117"/>
      <c r="K1007" s="117"/>
      <c r="L1007" s="117"/>
      <c r="M1007" s="117"/>
      <c r="N1007" s="117"/>
      <c r="O1007" s="117"/>
      <c r="P1007" s="117"/>
      <c r="Q1007" s="117"/>
      <c r="R1007" s="117"/>
      <c r="S1007" s="117"/>
      <c r="T1007" s="117"/>
      <c r="U1007" s="117"/>
      <c r="V1007" s="117"/>
      <c r="W1007" s="117"/>
      <c r="X1007" s="117"/>
      <c r="Y1007" s="117"/>
      <c r="Z1007" s="117"/>
      <c r="AA1007" s="117"/>
      <c r="AB1007" s="117"/>
      <c r="AC1007" s="117"/>
      <c r="AD1007" s="117"/>
      <c r="AE1007" s="117"/>
      <c r="AF1007" s="117"/>
      <c r="AL1007" s="117"/>
      <c r="AM1007" s="117"/>
      <c r="AS1007" s="117"/>
      <c r="AT1007" s="117"/>
    </row>
    <row r="1008" spans="5:46" x14ac:dyDescent="0.2">
      <c r="E1008" s="117"/>
      <c r="F1008" s="117"/>
      <c r="G1008" s="117"/>
      <c r="H1008" s="117"/>
      <c r="I1008" s="117"/>
      <c r="J1008" s="117"/>
      <c r="K1008" s="117"/>
      <c r="L1008" s="117"/>
      <c r="M1008" s="117"/>
      <c r="N1008" s="117"/>
      <c r="O1008" s="117"/>
      <c r="P1008" s="117"/>
      <c r="Q1008" s="117"/>
      <c r="R1008" s="117"/>
      <c r="S1008" s="117"/>
      <c r="T1008" s="117"/>
      <c r="U1008" s="117"/>
      <c r="V1008" s="117"/>
      <c r="W1008" s="117"/>
      <c r="X1008" s="117"/>
      <c r="Y1008" s="117"/>
      <c r="Z1008" s="117"/>
      <c r="AA1008" s="117"/>
      <c r="AB1008" s="117"/>
      <c r="AC1008" s="117"/>
      <c r="AD1008" s="117"/>
      <c r="AE1008" s="117"/>
      <c r="AF1008" s="117"/>
      <c r="AL1008" s="117"/>
      <c r="AM1008" s="117"/>
      <c r="AS1008" s="117"/>
      <c r="AT1008" s="117"/>
    </row>
    <row r="1009" spans="5:46" x14ac:dyDescent="0.2">
      <c r="E1009" s="117"/>
      <c r="F1009" s="117"/>
      <c r="G1009" s="117"/>
      <c r="H1009" s="117"/>
      <c r="I1009" s="117"/>
      <c r="J1009" s="117"/>
      <c r="K1009" s="117"/>
      <c r="L1009" s="117"/>
      <c r="M1009" s="117"/>
      <c r="N1009" s="117"/>
      <c r="O1009" s="117"/>
      <c r="P1009" s="117"/>
      <c r="Q1009" s="117"/>
      <c r="R1009" s="117"/>
      <c r="S1009" s="117"/>
      <c r="T1009" s="117"/>
      <c r="U1009" s="117"/>
      <c r="V1009" s="117"/>
      <c r="W1009" s="117"/>
      <c r="X1009" s="117"/>
      <c r="Y1009" s="117"/>
      <c r="Z1009" s="117"/>
      <c r="AA1009" s="117"/>
      <c r="AB1009" s="117"/>
      <c r="AC1009" s="117"/>
      <c r="AD1009" s="117"/>
      <c r="AE1009" s="117"/>
      <c r="AF1009" s="117"/>
      <c r="AL1009" s="117"/>
      <c r="AM1009" s="117"/>
      <c r="AS1009" s="117"/>
      <c r="AT1009" s="117"/>
    </row>
    <row r="1010" spans="5:46" x14ac:dyDescent="0.2">
      <c r="E1010" s="117"/>
      <c r="F1010" s="117"/>
      <c r="G1010" s="117"/>
      <c r="H1010" s="117"/>
      <c r="I1010" s="117"/>
      <c r="J1010" s="117"/>
      <c r="K1010" s="117"/>
      <c r="L1010" s="117"/>
      <c r="M1010" s="117"/>
      <c r="N1010" s="117"/>
      <c r="O1010" s="117"/>
      <c r="P1010" s="117"/>
      <c r="Q1010" s="117"/>
      <c r="R1010" s="117"/>
      <c r="S1010" s="117"/>
      <c r="T1010" s="117"/>
      <c r="U1010" s="117"/>
      <c r="V1010" s="117"/>
      <c r="W1010" s="117"/>
      <c r="X1010" s="117"/>
      <c r="Y1010" s="117"/>
      <c r="Z1010" s="117"/>
      <c r="AA1010" s="117"/>
      <c r="AB1010" s="117"/>
      <c r="AC1010" s="117"/>
      <c r="AD1010" s="117"/>
      <c r="AE1010" s="117"/>
      <c r="AF1010" s="117"/>
      <c r="AL1010" s="117"/>
      <c r="AM1010" s="117"/>
      <c r="AS1010" s="117"/>
      <c r="AT1010" s="117"/>
    </row>
    <row r="1011" spans="5:46" x14ac:dyDescent="0.2">
      <c r="E1011" s="117"/>
      <c r="F1011" s="117"/>
      <c r="G1011" s="117"/>
      <c r="H1011" s="117"/>
      <c r="I1011" s="117"/>
      <c r="J1011" s="117"/>
      <c r="K1011" s="117"/>
      <c r="L1011" s="117"/>
      <c r="M1011" s="117"/>
      <c r="N1011" s="117"/>
      <c r="O1011" s="117"/>
      <c r="P1011" s="117"/>
      <c r="Q1011" s="117"/>
      <c r="R1011" s="117"/>
      <c r="S1011" s="117"/>
      <c r="T1011" s="117"/>
      <c r="U1011" s="117"/>
      <c r="V1011" s="117"/>
      <c r="W1011" s="117"/>
      <c r="X1011" s="117"/>
      <c r="Y1011" s="117"/>
      <c r="Z1011" s="117"/>
      <c r="AA1011" s="117"/>
      <c r="AB1011" s="117"/>
      <c r="AC1011" s="117"/>
      <c r="AD1011" s="117"/>
      <c r="AE1011" s="117"/>
      <c r="AF1011" s="117"/>
      <c r="AL1011" s="117"/>
      <c r="AM1011" s="117"/>
      <c r="AS1011" s="117"/>
      <c r="AT1011" s="117"/>
    </row>
    <row r="1012" spans="5:46" x14ac:dyDescent="0.2">
      <c r="E1012" s="117"/>
      <c r="F1012" s="117"/>
      <c r="G1012" s="117"/>
      <c r="H1012" s="117"/>
      <c r="I1012" s="117"/>
      <c r="J1012" s="117"/>
      <c r="K1012" s="117"/>
      <c r="L1012" s="117"/>
      <c r="M1012" s="117"/>
      <c r="N1012" s="117"/>
      <c r="O1012" s="117"/>
      <c r="P1012" s="117"/>
      <c r="Q1012" s="117"/>
      <c r="R1012" s="117"/>
      <c r="S1012" s="117"/>
      <c r="T1012" s="117"/>
      <c r="U1012" s="117"/>
      <c r="V1012" s="117"/>
      <c r="W1012" s="117"/>
      <c r="X1012" s="117"/>
      <c r="Y1012" s="117"/>
      <c r="Z1012" s="117"/>
      <c r="AA1012" s="117"/>
      <c r="AB1012" s="117"/>
      <c r="AC1012" s="117"/>
      <c r="AD1012" s="117"/>
      <c r="AE1012" s="117"/>
      <c r="AF1012" s="117"/>
      <c r="AL1012" s="117"/>
      <c r="AM1012" s="117"/>
      <c r="AS1012" s="117"/>
      <c r="AT1012" s="117"/>
    </row>
    <row r="1013" spans="5:46" x14ac:dyDescent="0.2">
      <c r="E1013" s="117"/>
      <c r="F1013" s="117"/>
      <c r="G1013" s="117"/>
      <c r="H1013" s="117"/>
      <c r="I1013" s="117"/>
      <c r="J1013" s="117"/>
      <c r="K1013" s="117"/>
      <c r="L1013" s="117"/>
      <c r="M1013" s="117"/>
      <c r="N1013" s="117"/>
      <c r="O1013" s="117"/>
      <c r="P1013" s="117"/>
      <c r="Q1013" s="117"/>
      <c r="R1013" s="117"/>
      <c r="S1013" s="117"/>
      <c r="T1013" s="117"/>
      <c r="U1013" s="117"/>
      <c r="V1013" s="117"/>
      <c r="W1013" s="117"/>
      <c r="X1013" s="117"/>
      <c r="Y1013" s="117"/>
      <c r="Z1013" s="117"/>
      <c r="AA1013" s="117"/>
      <c r="AB1013" s="117"/>
      <c r="AC1013" s="117"/>
      <c r="AD1013" s="117"/>
      <c r="AE1013" s="117"/>
      <c r="AF1013" s="117"/>
      <c r="AL1013" s="117"/>
      <c r="AM1013" s="117"/>
      <c r="AS1013" s="117"/>
      <c r="AT1013" s="117"/>
    </row>
    <row r="1014" spans="5:46" x14ac:dyDescent="0.2">
      <c r="E1014" s="117"/>
      <c r="F1014" s="117"/>
      <c r="G1014" s="117"/>
      <c r="H1014" s="117"/>
      <c r="I1014" s="117"/>
      <c r="J1014" s="117"/>
      <c r="K1014" s="117"/>
      <c r="L1014" s="117"/>
      <c r="M1014" s="117"/>
      <c r="N1014" s="117"/>
      <c r="O1014" s="117"/>
      <c r="P1014" s="117"/>
      <c r="Q1014" s="117"/>
      <c r="R1014" s="117"/>
      <c r="S1014" s="117"/>
      <c r="T1014" s="117"/>
      <c r="U1014" s="117"/>
      <c r="V1014" s="117"/>
      <c r="W1014" s="117"/>
      <c r="X1014" s="117"/>
      <c r="Y1014" s="117"/>
      <c r="Z1014" s="117"/>
      <c r="AA1014" s="117"/>
      <c r="AB1014" s="117"/>
      <c r="AC1014" s="117"/>
      <c r="AD1014" s="117"/>
      <c r="AE1014" s="117"/>
      <c r="AF1014" s="117"/>
      <c r="AL1014" s="117"/>
      <c r="AM1014" s="117"/>
      <c r="AS1014" s="117"/>
      <c r="AT1014" s="117"/>
    </row>
    <row r="1015" spans="5:46" x14ac:dyDescent="0.2">
      <c r="E1015" s="117"/>
      <c r="F1015" s="117"/>
      <c r="G1015" s="117"/>
      <c r="H1015" s="117"/>
      <c r="I1015" s="117"/>
      <c r="J1015" s="117"/>
      <c r="K1015" s="117"/>
      <c r="L1015" s="117"/>
      <c r="M1015" s="117"/>
      <c r="N1015" s="117"/>
      <c r="O1015" s="117"/>
      <c r="P1015" s="117"/>
      <c r="Q1015" s="117"/>
      <c r="R1015" s="117"/>
      <c r="S1015" s="117"/>
      <c r="T1015" s="117"/>
      <c r="U1015" s="117"/>
      <c r="V1015" s="117"/>
      <c r="W1015" s="117"/>
      <c r="X1015" s="117"/>
      <c r="Y1015" s="117"/>
      <c r="Z1015" s="117"/>
      <c r="AA1015" s="117"/>
      <c r="AB1015" s="117"/>
      <c r="AC1015" s="117"/>
      <c r="AD1015" s="117"/>
      <c r="AE1015" s="117"/>
      <c r="AF1015" s="117"/>
      <c r="AL1015" s="117"/>
      <c r="AM1015" s="117"/>
      <c r="AS1015" s="117"/>
      <c r="AT1015" s="117"/>
    </row>
    <row r="1016" spans="5:46" x14ac:dyDescent="0.2">
      <c r="E1016" s="117"/>
      <c r="F1016" s="117"/>
      <c r="G1016" s="117"/>
      <c r="H1016" s="117"/>
      <c r="I1016" s="117"/>
      <c r="J1016" s="117"/>
      <c r="K1016" s="117"/>
      <c r="L1016" s="117"/>
      <c r="M1016" s="117"/>
      <c r="N1016" s="117"/>
      <c r="O1016" s="117"/>
      <c r="P1016" s="117"/>
      <c r="Q1016" s="117"/>
      <c r="R1016" s="117"/>
      <c r="S1016" s="117"/>
      <c r="T1016" s="117"/>
      <c r="U1016" s="117"/>
      <c r="V1016" s="117"/>
      <c r="W1016" s="117"/>
      <c r="X1016" s="117"/>
      <c r="Y1016" s="117"/>
      <c r="Z1016" s="117"/>
      <c r="AA1016" s="117"/>
      <c r="AB1016" s="117"/>
      <c r="AC1016" s="117"/>
      <c r="AD1016" s="117"/>
      <c r="AE1016" s="117"/>
      <c r="AF1016" s="117"/>
      <c r="AL1016" s="117"/>
      <c r="AM1016" s="117"/>
      <c r="AS1016" s="117"/>
      <c r="AT1016" s="117"/>
    </row>
    <row r="1017" spans="5:46" x14ac:dyDescent="0.2">
      <c r="E1017" s="117"/>
      <c r="F1017" s="117"/>
      <c r="G1017" s="117"/>
      <c r="H1017" s="117"/>
      <c r="I1017" s="117"/>
      <c r="J1017" s="117"/>
      <c r="K1017" s="117"/>
      <c r="L1017" s="117"/>
      <c r="M1017" s="117"/>
      <c r="N1017" s="117"/>
      <c r="O1017" s="117"/>
      <c r="P1017" s="117"/>
      <c r="Q1017" s="117"/>
      <c r="R1017" s="117"/>
      <c r="S1017" s="117"/>
      <c r="T1017" s="117"/>
      <c r="U1017" s="117"/>
      <c r="V1017" s="117"/>
      <c r="W1017" s="117"/>
      <c r="X1017" s="117"/>
      <c r="Y1017" s="117"/>
      <c r="Z1017" s="117"/>
      <c r="AA1017" s="117"/>
      <c r="AB1017" s="117"/>
      <c r="AC1017" s="117"/>
      <c r="AD1017" s="117"/>
      <c r="AE1017" s="117"/>
      <c r="AF1017" s="117"/>
      <c r="AL1017" s="117"/>
      <c r="AM1017" s="117"/>
      <c r="AS1017" s="117"/>
      <c r="AT1017" s="117"/>
    </row>
    <row r="1018" spans="5:46" x14ac:dyDescent="0.2">
      <c r="E1018" s="117"/>
      <c r="F1018" s="117"/>
      <c r="G1018" s="117"/>
      <c r="H1018" s="117"/>
      <c r="I1018" s="117"/>
      <c r="J1018" s="117"/>
      <c r="K1018" s="117"/>
      <c r="L1018" s="117"/>
      <c r="M1018" s="117"/>
      <c r="N1018" s="117"/>
      <c r="O1018" s="117"/>
      <c r="P1018" s="117"/>
      <c r="Q1018" s="117"/>
      <c r="R1018" s="117"/>
      <c r="S1018" s="117"/>
      <c r="T1018" s="117"/>
      <c r="U1018" s="117"/>
      <c r="V1018" s="117"/>
      <c r="W1018" s="117"/>
      <c r="X1018" s="117"/>
      <c r="Y1018" s="117"/>
      <c r="Z1018" s="117"/>
      <c r="AA1018" s="117"/>
      <c r="AB1018" s="117"/>
      <c r="AC1018" s="117"/>
      <c r="AD1018" s="117"/>
      <c r="AE1018" s="117"/>
      <c r="AF1018" s="117"/>
      <c r="AL1018" s="117"/>
      <c r="AM1018" s="117"/>
      <c r="AS1018" s="117"/>
      <c r="AT1018" s="117"/>
    </row>
    <row r="1019" spans="5:46" x14ac:dyDescent="0.2">
      <c r="E1019" s="117"/>
      <c r="F1019" s="117"/>
      <c r="G1019" s="117"/>
      <c r="H1019" s="117"/>
      <c r="I1019" s="117"/>
      <c r="J1019" s="117"/>
      <c r="K1019" s="117"/>
      <c r="L1019" s="117"/>
      <c r="M1019" s="117"/>
      <c r="N1019" s="117"/>
      <c r="O1019" s="117"/>
      <c r="P1019" s="117"/>
      <c r="Q1019" s="117"/>
      <c r="R1019" s="117"/>
      <c r="S1019" s="117"/>
      <c r="T1019" s="117"/>
      <c r="U1019" s="117"/>
      <c r="V1019" s="117"/>
      <c r="W1019" s="117"/>
      <c r="X1019" s="117"/>
      <c r="Y1019" s="117"/>
      <c r="Z1019" s="117"/>
      <c r="AA1019" s="117"/>
      <c r="AB1019" s="117"/>
      <c r="AC1019" s="117"/>
      <c r="AD1019" s="117"/>
      <c r="AE1019" s="117"/>
      <c r="AF1019" s="117"/>
      <c r="AL1019" s="117"/>
      <c r="AM1019" s="117"/>
      <c r="AS1019" s="117"/>
      <c r="AT1019" s="117"/>
    </row>
    <row r="1020" spans="5:46" x14ac:dyDescent="0.2">
      <c r="E1020" s="117"/>
      <c r="F1020" s="117"/>
      <c r="G1020" s="117"/>
      <c r="H1020" s="117"/>
      <c r="I1020" s="117"/>
      <c r="J1020" s="117"/>
      <c r="K1020" s="117"/>
      <c r="L1020" s="117"/>
      <c r="M1020" s="117"/>
      <c r="N1020" s="117"/>
      <c r="O1020" s="117"/>
      <c r="P1020" s="117"/>
      <c r="Q1020" s="117"/>
      <c r="R1020" s="117"/>
      <c r="S1020" s="117"/>
      <c r="T1020" s="117"/>
      <c r="U1020" s="117"/>
      <c r="V1020" s="117"/>
      <c r="W1020" s="117"/>
      <c r="X1020" s="117"/>
      <c r="Y1020" s="117"/>
      <c r="Z1020" s="117"/>
      <c r="AA1020" s="117"/>
      <c r="AB1020" s="117"/>
      <c r="AC1020" s="117"/>
      <c r="AD1020" s="117"/>
      <c r="AE1020" s="117"/>
      <c r="AF1020" s="117"/>
      <c r="AL1020" s="117"/>
      <c r="AM1020" s="117"/>
      <c r="AS1020" s="117"/>
      <c r="AT1020" s="117"/>
    </row>
    <row r="1021" spans="5:46" x14ac:dyDescent="0.2">
      <c r="E1021" s="117"/>
      <c r="F1021" s="117"/>
      <c r="G1021" s="117"/>
      <c r="H1021" s="117"/>
      <c r="I1021" s="117"/>
      <c r="J1021" s="117"/>
      <c r="K1021" s="117"/>
      <c r="L1021" s="117"/>
      <c r="M1021" s="117"/>
      <c r="N1021" s="117"/>
      <c r="O1021" s="117"/>
      <c r="P1021" s="117"/>
      <c r="Q1021" s="117"/>
      <c r="R1021" s="117"/>
      <c r="S1021" s="117"/>
      <c r="T1021" s="117"/>
      <c r="U1021" s="117"/>
      <c r="V1021" s="117"/>
      <c r="W1021" s="117"/>
      <c r="X1021" s="117"/>
      <c r="Y1021" s="117"/>
      <c r="Z1021" s="117"/>
      <c r="AA1021" s="117"/>
      <c r="AB1021" s="117"/>
      <c r="AC1021" s="117"/>
      <c r="AD1021" s="117"/>
      <c r="AE1021" s="117"/>
      <c r="AF1021" s="117"/>
      <c r="AL1021" s="117"/>
      <c r="AM1021" s="117"/>
      <c r="AS1021" s="117"/>
      <c r="AT1021" s="117"/>
    </row>
    <row r="1022" spans="5:46" x14ac:dyDescent="0.2">
      <c r="E1022" s="117"/>
      <c r="F1022" s="117"/>
      <c r="G1022" s="117"/>
      <c r="H1022" s="117"/>
      <c r="I1022" s="117"/>
      <c r="J1022" s="117"/>
      <c r="K1022" s="117"/>
      <c r="L1022" s="117"/>
      <c r="M1022" s="117"/>
      <c r="N1022" s="117"/>
      <c r="O1022" s="117"/>
      <c r="P1022" s="117"/>
      <c r="Q1022" s="117"/>
      <c r="R1022" s="117"/>
      <c r="S1022" s="117"/>
      <c r="T1022" s="117"/>
      <c r="U1022" s="117"/>
      <c r="V1022" s="117"/>
      <c r="W1022" s="117"/>
      <c r="X1022" s="117"/>
      <c r="Y1022" s="117"/>
      <c r="Z1022" s="117"/>
      <c r="AA1022" s="117"/>
      <c r="AB1022" s="117"/>
      <c r="AC1022" s="117"/>
      <c r="AD1022" s="117"/>
      <c r="AE1022" s="117"/>
      <c r="AF1022" s="117"/>
      <c r="AL1022" s="117"/>
      <c r="AM1022" s="117"/>
      <c r="AS1022" s="117"/>
      <c r="AT1022" s="117"/>
    </row>
    <row r="1023" spans="5:46" x14ac:dyDescent="0.2">
      <c r="E1023" s="117"/>
      <c r="F1023" s="117"/>
      <c r="G1023" s="117"/>
      <c r="H1023" s="117"/>
      <c r="I1023" s="117"/>
      <c r="J1023" s="117"/>
      <c r="K1023" s="117"/>
      <c r="L1023" s="117"/>
      <c r="M1023" s="117"/>
      <c r="N1023" s="117"/>
      <c r="O1023" s="117"/>
      <c r="P1023" s="117"/>
      <c r="Q1023" s="117"/>
      <c r="R1023" s="117"/>
      <c r="S1023" s="117"/>
      <c r="T1023" s="117"/>
      <c r="U1023" s="117"/>
      <c r="V1023" s="117"/>
      <c r="W1023" s="117"/>
      <c r="X1023" s="117"/>
      <c r="Y1023" s="117"/>
      <c r="Z1023" s="117"/>
      <c r="AA1023" s="117"/>
      <c r="AB1023" s="117"/>
      <c r="AC1023" s="117"/>
      <c r="AD1023" s="117"/>
      <c r="AE1023" s="117"/>
      <c r="AF1023" s="117"/>
      <c r="AL1023" s="117"/>
      <c r="AM1023" s="117"/>
      <c r="AS1023" s="117"/>
      <c r="AT1023" s="117"/>
    </row>
    <row r="1024" spans="5:46" x14ac:dyDescent="0.2">
      <c r="E1024" s="117"/>
      <c r="F1024" s="117"/>
      <c r="G1024" s="117"/>
      <c r="H1024" s="117"/>
      <c r="I1024" s="117"/>
      <c r="J1024" s="117"/>
      <c r="K1024" s="117"/>
      <c r="L1024" s="117"/>
      <c r="M1024" s="117"/>
      <c r="N1024" s="117"/>
      <c r="O1024" s="117"/>
      <c r="P1024" s="117"/>
      <c r="Q1024" s="117"/>
      <c r="R1024" s="117"/>
      <c r="S1024" s="117"/>
      <c r="T1024" s="117"/>
      <c r="U1024" s="117"/>
      <c r="V1024" s="117"/>
      <c r="W1024" s="117"/>
      <c r="X1024" s="117"/>
      <c r="Y1024" s="117"/>
      <c r="Z1024" s="117"/>
      <c r="AA1024" s="117"/>
      <c r="AB1024" s="117"/>
      <c r="AC1024" s="117"/>
      <c r="AD1024" s="117"/>
      <c r="AE1024" s="117"/>
      <c r="AF1024" s="117"/>
      <c r="AL1024" s="117"/>
      <c r="AM1024" s="117"/>
      <c r="AS1024" s="117"/>
      <c r="AT1024" s="117"/>
    </row>
    <row r="1025" spans="5:46" x14ac:dyDescent="0.2">
      <c r="E1025" s="117"/>
      <c r="F1025" s="117"/>
      <c r="G1025" s="117"/>
      <c r="H1025" s="117"/>
      <c r="I1025" s="117"/>
      <c r="J1025" s="117"/>
      <c r="K1025" s="117"/>
      <c r="L1025" s="117"/>
      <c r="M1025" s="117"/>
      <c r="N1025" s="117"/>
      <c r="O1025" s="117"/>
      <c r="P1025" s="117"/>
      <c r="Q1025" s="117"/>
      <c r="R1025" s="117"/>
      <c r="S1025" s="117"/>
      <c r="T1025" s="117"/>
      <c r="U1025" s="117"/>
      <c r="V1025" s="117"/>
      <c r="W1025" s="117"/>
      <c r="X1025" s="117"/>
      <c r="Y1025" s="117"/>
      <c r="Z1025" s="117"/>
      <c r="AA1025" s="117"/>
      <c r="AB1025" s="117"/>
      <c r="AC1025" s="117"/>
      <c r="AD1025" s="117"/>
      <c r="AE1025" s="117"/>
      <c r="AF1025" s="117"/>
      <c r="AL1025" s="117"/>
      <c r="AM1025" s="117"/>
      <c r="AS1025" s="117"/>
      <c r="AT1025" s="117"/>
    </row>
    <row r="1026" spans="5:46" x14ac:dyDescent="0.2">
      <c r="E1026" s="117"/>
      <c r="F1026" s="117"/>
      <c r="G1026" s="117"/>
      <c r="H1026" s="117"/>
      <c r="I1026" s="117"/>
      <c r="J1026" s="117"/>
      <c r="K1026" s="117"/>
      <c r="L1026" s="117"/>
      <c r="M1026" s="117"/>
      <c r="N1026" s="117"/>
      <c r="O1026" s="117"/>
      <c r="P1026" s="117"/>
      <c r="Q1026" s="117"/>
      <c r="R1026" s="117"/>
      <c r="S1026" s="117"/>
      <c r="T1026" s="117"/>
      <c r="U1026" s="117"/>
      <c r="V1026" s="117"/>
      <c r="W1026" s="117"/>
      <c r="X1026" s="117"/>
      <c r="Y1026" s="117"/>
      <c r="Z1026" s="117"/>
      <c r="AA1026" s="117"/>
      <c r="AB1026" s="117"/>
      <c r="AC1026" s="117"/>
      <c r="AD1026" s="117"/>
      <c r="AE1026" s="117"/>
      <c r="AF1026" s="117"/>
      <c r="AL1026" s="117"/>
      <c r="AM1026" s="117"/>
      <c r="AS1026" s="117"/>
      <c r="AT1026" s="117"/>
    </row>
    <row r="1027" spans="5:46" x14ac:dyDescent="0.2">
      <c r="E1027" s="117"/>
      <c r="F1027" s="117"/>
      <c r="G1027" s="117"/>
      <c r="H1027" s="117"/>
      <c r="I1027" s="117"/>
      <c r="J1027" s="117"/>
      <c r="K1027" s="117"/>
      <c r="L1027" s="117"/>
      <c r="M1027" s="117"/>
      <c r="N1027" s="117"/>
      <c r="O1027" s="117"/>
      <c r="P1027" s="117"/>
      <c r="Q1027" s="117"/>
      <c r="R1027" s="117"/>
      <c r="S1027" s="117"/>
      <c r="T1027" s="117"/>
      <c r="U1027" s="117"/>
      <c r="V1027" s="117"/>
      <c r="W1027" s="117"/>
      <c r="X1027" s="117"/>
      <c r="Y1027" s="117"/>
      <c r="Z1027" s="117"/>
      <c r="AA1027" s="117"/>
      <c r="AB1027" s="117"/>
      <c r="AC1027" s="117"/>
      <c r="AD1027" s="117"/>
      <c r="AE1027" s="117"/>
      <c r="AF1027" s="117"/>
      <c r="AL1027" s="117"/>
      <c r="AM1027" s="117"/>
      <c r="AS1027" s="117"/>
      <c r="AT1027" s="117"/>
    </row>
    <row r="1028" spans="5:46" x14ac:dyDescent="0.2">
      <c r="E1028" s="117"/>
      <c r="F1028" s="117"/>
      <c r="G1028" s="117"/>
      <c r="H1028" s="117"/>
      <c r="I1028" s="117"/>
      <c r="J1028" s="117"/>
      <c r="K1028" s="117"/>
      <c r="L1028" s="117"/>
      <c r="M1028" s="117"/>
      <c r="N1028" s="117"/>
      <c r="O1028" s="117"/>
      <c r="P1028" s="117"/>
      <c r="Q1028" s="117"/>
      <c r="R1028" s="117"/>
      <c r="S1028" s="117"/>
      <c r="T1028" s="117"/>
      <c r="U1028" s="117"/>
      <c r="V1028" s="117"/>
      <c r="W1028" s="117"/>
      <c r="X1028" s="117"/>
      <c r="Y1028" s="117"/>
      <c r="Z1028" s="117"/>
      <c r="AA1028" s="117"/>
      <c r="AB1028" s="117"/>
      <c r="AC1028" s="117"/>
      <c r="AD1028" s="117"/>
      <c r="AE1028" s="117"/>
      <c r="AF1028" s="117"/>
      <c r="AL1028" s="117"/>
      <c r="AM1028" s="117"/>
      <c r="AS1028" s="117"/>
      <c r="AT1028" s="117"/>
    </row>
    <row r="1029" spans="5:46" x14ac:dyDescent="0.2">
      <c r="E1029" s="117"/>
      <c r="F1029" s="117"/>
      <c r="G1029" s="117"/>
      <c r="H1029" s="117"/>
      <c r="I1029" s="117"/>
      <c r="J1029" s="117"/>
      <c r="K1029" s="117"/>
      <c r="L1029" s="117"/>
      <c r="M1029" s="117"/>
      <c r="N1029" s="117"/>
      <c r="O1029" s="117"/>
      <c r="P1029" s="117"/>
      <c r="Q1029" s="117"/>
      <c r="R1029" s="117"/>
      <c r="S1029" s="117"/>
      <c r="T1029" s="117"/>
      <c r="U1029" s="117"/>
      <c r="V1029" s="117"/>
      <c r="W1029" s="117"/>
      <c r="X1029" s="117"/>
      <c r="Y1029" s="117"/>
      <c r="Z1029" s="117"/>
      <c r="AA1029" s="117"/>
      <c r="AB1029" s="117"/>
      <c r="AC1029" s="117"/>
      <c r="AD1029" s="117"/>
      <c r="AE1029" s="117"/>
      <c r="AF1029" s="117"/>
      <c r="AL1029" s="117"/>
      <c r="AM1029" s="117"/>
      <c r="AS1029" s="117"/>
      <c r="AT1029" s="117"/>
    </row>
    <row r="1030" spans="5:46" x14ac:dyDescent="0.2">
      <c r="E1030" s="117"/>
      <c r="F1030" s="117"/>
      <c r="G1030" s="117"/>
      <c r="H1030" s="117"/>
      <c r="I1030" s="117"/>
      <c r="J1030" s="117"/>
      <c r="K1030" s="117"/>
      <c r="L1030" s="117"/>
      <c r="M1030" s="117"/>
      <c r="N1030" s="117"/>
      <c r="O1030" s="117"/>
      <c r="P1030" s="117"/>
      <c r="Q1030" s="117"/>
      <c r="R1030" s="117"/>
      <c r="S1030" s="117"/>
      <c r="T1030" s="117"/>
      <c r="U1030" s="117"/>
      <c r="V1030" s="117"/>
      <c r="W1030" s="117"/>
      <c r="X1030" s="117"/>
      <c r="Y1030" s="117"/>
      <c r="Z1030" s="117"/>
      <c r="AA1030" s="117"/>
      <c r="AB1030" s="117"/>
      <c r="AC1030" s="117"/>
      <c r="AD1030" s="117"/>
      <c r="AE1030" s="117"/>
      <c r="AF1030" s="117"/>
      <c r="AL1030" s="117"/>
      <c r="AM1030" s="117"/>
      <c r="AS1030" s="117"/>
      <c r="AT1030" s="117"/>
    </row>
    <row r="1031" spans="5:46" x14ac:dyDescent="0.2">
      <c r="E1031" s="117"/>
      <c r="F1031" s="117"/>
      <c r="G1031" s="117"/>
      <c r="H1031" s="117"/>
      <c r="I1031" s="117"/>
      <c r="J1031" s="117"/>
      <c r="K1031" s="117"/>
      <c r="L1031" s="117"/>
      <c r="M1031" s="117"/>
      <c r="N1031" s="117"/>
      <c r="O1031" s="117"/>
      <c r="P1031" s="117"/>
      <c r="Q1031" s="117"/>
      <c r="R1031" s="117"/>
      <c r="S1031" s="117"/>
      <c r="T1031" s="117"/>
      <c r="U1031" s="117"/>
      <c r="V1031" s="117"/>
      <c r="W1031" s="117"/>
      <c r="X1031" s="117"/>
      <c r="Y1031" s="117"/>
      <c r="Z1031" s="117"/>
      <c r="AA1031" s="117"/>
      <c r="AB1031" s="117"/>
      <c r="AC1031" s="117"/>
      <c r="AD1031" s="117"/>
      <c r="AE1031" s="117"/>
      <c r="AF1031" s="117"/>
      <c r="AL1031" s="117"/>
      <c r="AM1031" s="117"/>
      <c r="AS1031" s="117"/>
      <c r="AT1031" s="117"/>
    </row>
    <row r="1032" spans="5:46" x14ac:dyDescent="0.2">
      <c r="E1032" s="117"/>
      <c r="F1032" s="117"/>
      <c r="G1032" s="117"/>
      <c r="H1032" s="117"/>
      <c r="I1032" s="117"/>
      <c r="J1032" s="117"/>
      <c r="K1032" s="117"/>
      <c r="L1032" s="117"/>
      <c r="M1032" s="117"/>
      <c r="N1032" s="117"/>
      <c r="O1032" s="117"/>
      <c r="P1032" s="117"/>
      <c r="Q1032" s="117"/>
      <c r="R1032" s="117"/>
      <c r="S1032" s="117"/>
      <c r="T1032" s="117"/>
      <c r="U1032" s="117"/>
      <c r="V1032" s="117"/>
      <c r="W1032" s="117"/>
      <c r="X1032" s="117"/>
      <c r="Y1032" s="117"/>
      <c r="Z1032" s="117"/>
      <c r="AA1032" s="117"/>
      <c r="AB1032" s="117"/>
      <c r="AC1032" s="117"/>
      <c r="AD1032" s="117"/>
      <c r="AE1032" s="117"/>
      <c r="AF1032" s="117"/>
      <c r="AL1032" s="117"/>
      <c r="AM1032" s="117"/>
      <c r="AS1032" s="117"/>
      <c r="AT1032" s="117"/>
    </row>
    <row r="1033" spans="5:46" x14ac:dyDescent="0.2">
      <c r="E1033" s="117"/>
      <c r="F1033" s="117"/>
      <c r="G1033" s="117"/>
      <c r="H1033" s="117"/>
      <c r="I1033" s="117"/>
      <c r="J1033" s="117"/>
      <c r="K1033" s="117"/>
      <c r="L1033" s="117"/>
      <c r="M1033" s="117"/>
      <c r="N1033" s="117"/>
      <c r="O1033" s="117"/>
      <c r="P1033" s="117"/>
      <c r="Q1033" s="117"/>
      <c r="R1033" s="117"/>
      <c r="S1033" s="117"/>
      <c r="T1033" s="117"/>
      <c r="U1033" s="117"/>
      <c r="V1033" s="117"/>
      <c r="W1033" s="117"/>
      <c r="X1033" s="117"/>
      <c r="Y1033" s="117"/>
      <c r="Z1033" s="117"/>
      <c r="AA1033" s="117"/>
      <c r="AB1033" s="117"/>
      <c r="AC1033" s="117"/>
      <c r="AD1033" s="117"/>
      <c r="AE1033" s="117"/>
      <c r="AF1033" s="117"/>
      <c r="AL1033" s="117"/>
      <c r="AM1033" s="117"/>
      <c r="AS1033" s="117"/>
      <c r="AT1033" s="117"/>
    </row>
    <row r="1034" spans="5:46" x14ac:dyDescent="0.2">
      <c r="E1034" s="117"/>
      <c r="F1034" s="117"/>
      <c r="G1034" s="117"/>
      <c r="H1034" s="117"/>
      <c r="I1034" s="117"/>
      <c r="J1034" s="117"/>
      <c r="K1034" s="117"/>
      <c r="L1034" s="117"/>
      <c r="M1034" s="117"/>
      <c r="N1034" s="117"/>
      <c r="O1034" s="117"/>
      <c r="P1034" s="117"/>
      <c r="Q1034" s="117"/>
      <c r="R1034" s="117"/>
      <c r="S1034" s="117"/>
      <c r="T1034" s="117"/>
      <c r="U1034" s="117"/>
      <c r="V1034" s="117"/>
      <c r="W1034" s="117"/>
      <c r="X1034" s="117"/>
      <c r="Y1034" s="117"/>
      <c r="Z1034" s="117"/>
      <c r="AA1034" s="117"/>
      <c r="AB1034" s="117"/>
      <c r="AC1034" s="117"/>
      <c r="AD1034" s="117"/>
      <c r="AE1034" s="117"/>
      <c r="AF1034" s="117"/>
      <c r="AL1034" s="117"/>
      <c r="AM1034" s="117"/>
      <c r="AS1034" s="117"/>
      <c r="AT1034" s="117"/>
    </row>
    <row r="1035" spans="5:46" x14ac:dyDescent="0.2">
      <c r="E1035" s="117"/>
      <c r="F1035" s="117"/>
      <c r="G1035" s="117"/>
      <c r="H1035" s="117"/>
      <c r="I1035" s="117"/>
      <c r="J1035" s="117"/>
      <c r="K1035" s="117"/>
      <c r="L1035" s="117"/>
      <c r="M1035" s="117"/>
      <c r="N1035" s="117"/>
      <c r="O1035" s="117"/>
      <c r="P1035" s="117"/>
      <c r="Q1035" s="117"/>
      <c r="R1035" s="117"/>
      <c r="S1035" s="117"/>
      <c r="T1035" s="117"/>
      <c r="U1035" s="117"/>
      <c r="V1035" s="117"/>
      <c r="W1035" s="117"/>
      <c r="X1035" s="117"/>
      <c r="Y1035" s="117"/>
      <c r="Z1035" s="117"/>
      <c r="AA1035" s="117"/>
      <c r="AB1035" s="117"/>
      <c r="AC1035" s="117"/>
      <c r="AD1035" s="117"/>
      <c r="AE1035" s="117"/>
      <c r="AF1035" s="117"/>
      <c r="AL1035" s="117"/>
      <c r="AM1035" s="117"/>
      <c r="AS1035" s="117"/>
      <c r="AT1035" s="117"/>
    </row>
    <row r="1036" spans="5:46" x14ac:dyDescent="0.2">
      <c r="E1036" s="117"/>
      <c r="F1036" s="117"/>
      <c r="G1036" s="117"/>
      <c r="H1036" s="117"/>
      <c r="I1036" s="117"/>
      <c r="J1036" s="117"/>
      <c r="K1036" s="117"/>
      <c r="L1036" s="117"/>
      <c r="M1036" s="117"/>
      <c r="N1036" s="117"/>
      <c r="O1036" s="117"/>
      <c r="P1036" s="117"/>
      <c r="Q1036" s="117"/>
      <c r="R1036" s="117"/>
      <c r="S1036" s="117"/>
      <c r="T1036" s="117"/>
      <c r="U1036" s="117"/>
      <c r="V1036" s="117"/>
      <c r="W1036" s="117"/>
      <c r="X1036" s="117"/>
      <c r="Y1036" s="117"/>
      <c r="Z1036" s="117"/>
      <c r="AA1036" s="117"/>
      <c r="AB1036" s="117"/>
      <c r="AC1036" s="117"/>
      <c r="AD1036" s="117"/>
      <c r="AE1036" s="117"/>
      <c r="AF1036" s="117"/>
      <c r="AL1036" s="117"/>
      <c r="AM1036" s="117"/>
      <c r="AS1036" s="117"/>
      <c r="AT1036" s="117"/>
    </row>
    <row r="1037" spans="5:46" x14ac:dyDescent="0.2">
      <c r="E1037" s="117"/>
      <c r="F1037" s="117"/>
      <c r="G1037" s="117"/>
      <c r="H1037" s="117"/>
      <c r="I1037" s="117"/>
      <c r="J1037" s="117"/>
      <c r="K1037" s="117"/>
      <c r="L1037" s="117"/>
      <c r="M1037" s="117"/>
      <c r="N1037" s="117"/>
      <c r="O1037" s="117"/>
      <c r="P1037" s="117"/>
      <c r="Q1037" s="117"/>
      <c r="R1037" s="117"/>
      <c r="S1037" s="117"/>
      <c r="T1037" s="117"/>
      <c r="U1037" s="117"/>
      <c r="V1037" s="117"/>
      <c r="W1037" s="117"/>
      <c r="X1037" s="117"/>
      <c r="Y1037" s="117"/>
      <c r="Z1037" s="117"/>
      <c r="AA1037" s="117"/>
      <c r="AB1037" s="117"/>
      <c r="AC1037" s="117"/>
      <c r="AD1037" s="117"/>
      <c r="AE1037" s="117"/>
      <c r="AF1037" s="117"/>
      <c r="AL1037" s="117"/>
      <c r="AM1037" s="117"/>
      <c r="AS1037" s="117"/>
      <c r="AT1037" s="117"/>
    </row>
    <row r="1038" spans="5:46" x14ac:dyDescent="0.2">
      <c r="E1038" s="117"/>
      <c r="F1038" s="117"/>
      <c r="G1038" s="117"/>
      <c r="H1038" s="117"/>
      <c r="I1038" s="117"/>
      <c r="J1038" s="117"/>
      <c r="K1038" s="117"/>
      <c r="L1038" s="117"/>
      <c r="M1038" s="117"/>
      <c r="N1038" s="117"/>
      <c r="O1038" s="117"/>
      <c r="P1038" s="117"/>
      <c r="Q1038" s="117"/>
      <c r="R1038" s="117"/>
      <c r="S1038" s="117"/>
      <c r="T1038" s="117"/>
      <c r="U1038" s="117"/>
      <c r="V1038" s="117"/>
      <c r="W1038" s="117"/>
      <c r="X1038" s="117"/>
      <c r="Y1038" s="117"/>
      <c r="Z1038" s="117"/>
      <c r="AA1038" s="117"/>
      <c r="AB1038" s="117"/>
      <c r="AC1038" s="117"/>
      <c r="AD1038" s="117"/>
      <c r="AE1038" s="117"/>
      <c r="AF1038" s="117"/>
      <c r="AL1038" s="117"/>
      <c r="AM1038" s="117"/>
      <c r="AS1038" s="117"/>
      <c r="AT1038" s="117"/>
    </row>
    <row r="1039" spans="5:46" x14ac:dyDescent="0.2">
      <c r="E1039" s="117"/>
      <c r="F1039" s="117"/>
      <c r="G1039" s="117"/>
      <c r="H1039" s="117"/>
      <c r="I1039" s="117"/>
      <c r="J1039" s="117"/>
      <c r="K1039" s="117"/>
      <c r="L1039" s="117"/>
      <c r="M1039" s="117"/>
      <c r="N1039" s="117"/>
      <c r="O1039" s="117"/>
      <c r="P1039" s="117"/>
      <c r="Q1039" s="117"/>
      <c r="R1039" s="117"/>
      <c r="S1039" s="117"/>
      <c r="T1039" s="117"/>
      <c r="U1039" s="117"/>
      <c r="V1039" s="117"/>
      <c r="W1039" s="117"/>
      <c r="X1039" s="117"/>
      <c r="Y1039" s="117"/>
      <c r="Z1039" s="117"/>
      <c r="AA1039" s="117"/>
      <c r="AB1039" s="117"/>
      <c r="AC1039" s="117"/>
      <c r="AD1039" s="117"/>
      <c r="AE1039" s="117"/>
      <c r="AF1039" s="117"/>
      <c r="AL1039" s="117"/>
      <c r="AM1039" s="117"/>
      <c r="AS1039" s="117"/>
      <c r="AT1039" s="117"/>
    </row>
    <row r="1040" spans="5:46" x14ac:dyDescent="0.2">
      <c r="E1040" s="117"/>
      <c r="F1040" s="117"/>
      <c r="G1040" s="117"/>
      <c r="H1040" s="117"/>
      <c r="I1040" s="117"/>
      <c r="J1040" s="117"/>
      <c r="K1040" s="117"/>
      <c r="L1040" s="117"/>
      <c r="M1040" s="117"/>
      <c r="N1040" s="117"/>
      <c r="O1040" s="117"/>
      <c r="P1040" s="117"/>
      <c r="Q1040" s="117"/>
      <c r="R1040" s="117"/>
      <c r="S1040" s="117"/>
      <c r="T1040" s="117"/>
      <c r="U1040" s="117"/>
      <c r="V1040" s="117"/>
      <c r="W1040" s="117"/>
      <c r="X1040" s="117"/>
      <c r="Y1040" s="117"/>
      <c r="Z1040" s="117"/>
      <c r="AA1040" s="117"/>
      <c r="AB1040" s="117"/>
      <c r="AC1040" s="117"/>
      <c r="AD1040" s="117"/>
      <c r="AE1040" s="117"/>
      <c r="AF1040" s="117"/>
      <c r="AL1040" s="117"/>
      <c r="AM1040" s="117"/>
      <c r="AS1040" s="117"/>
      <c r="AT1040" s="117"/>
    </row>
    <row r="1041" spans="5:46" x14ac:dyDescent="0.2">
      <c r="E1041" s="117"/>
      <c r="F1041" s="117"/>
      <c r="G1041" s="117"/>
      <c r="H1041" s="117"/>
      <c r="I1041" s="117"/>
      <c r="J1041" s="117"/>
      <c r="K1041" s="117"/>
      <c r="L1041" s="117"/>
      <c r="M1041" s="117"/>
      <c r="N1041" s="117"/>
      <c r="O1041" s="117"/>
      <c r="P1041" s="117"/>
      <c r="Q1041" s="117"/>
      <c r="R1041" s="117"/>
      <c r="S1041" s="117"/>
      <c r="T1041" s="117"/>
      <c r="U1041" s="117"/>
      <c r="V1041" s="117"/>
      <c r="W1041" s="117"/>
      <c r="X1041" s="117"/>
      <c r="Y1041" s="117"/>
      <c r="Z1041" s="117"/>
      <c r="AA1041" s="117"/>
      <c r="AB1041" s="117"/>
      <c r="AC1041" s="117"/>
      <c r="AD1041" s="117"/>
      <c r="AE1041" s="117"/>
      <c r="AF1041" s="117"/>
      <c r="AL1041" s="117"/>
      <c r="AM1041" s="117"/>
      <c r="AS1041" s="117"/>
      <c r="AT1041" s="117"/>
    </row>
    <row r="1042" spans="5:46" x14ac:dyDescent="0.2">
      <c r="E1042" s="117"/>
      <c r="F1042" s="117"/>
      <c r="G1042" s="117"/>
      <c r="H1042" s="117"/>
      <c r="I1042" s="117"/>
      <c r="J1042" s="117"/>
      <c r="K1042" s="117"/>
      <c r="L1042" s="117"/>
      <c r="M1042" s="117"/>
      <c r="N1042" s="117"/>
      <c r="O1042" s="117"/>
      <c r="P1042" s="117"/>
      <c r="Q1042" s="117"/>
      <c r="R1042" s="117"/>
      <c r="S1042" s="117"/>
      <c r="T1042" s="117"/>
      <c r="U1042" s="117"/>
      <c r="V1042" s="117"/>
      <c r="W1042" s="117"/>
      <c r="X1042" s="117"/>
      <c r="Y1042" s="117"/>
      <c r="Z1042" s="117"/>
      <c r="AA1042" s="117"/>
      <c r="AB1042" s="117"/>
      <c r="AC1042" s="117"/>
      <c r="AD1042" s="117"/>
      <c r="AE1042" s="117"/>
      <c r="AF1042" s="117"/>
      <c r="AL1042" s="117"/>
      <c r="AM1042" s="117"/>
      <c r="AS1042" s="117"/>
      <c r="AT1042" s="117"/>
    </row>
    <row r="1043" spans="5:46" x14ac:dyDescent="0.2">
      <c r="E1043" s="117"/>
      <c r="F1043" s="117"/>
      <c r="G1043" s="117"/>
      <c r="H1043" s="117"/>
      <c r="I1043" s="117"/>
      <c r="J1043" s="117"/>
      <c r="K1043" s="117"/>
      <c r="L1043" s="117"/>
      <c r="M1043" s="117"/>
      <c r="N1043" s="117"/>
      <c r="O1043" s="117"/>
      <c r="P1043" s="117"/>
      <c r="Q1043" s="117"/>
      <c r="R1043" s="117"/>
      <c r="S1043" s="117"/>
      <c r="T1043" s="117"/>
      <c r="U1043" s="117"/>
      <c r="V1043" s="117"/>
      <c r="W1043" s="117"/>
      <c r="X1043" s="117"/>
      <c r="Y1043" s="117"/>
      <c r="Z1043" s="117"/>
      <c r="AA1043" s="117"/>
      <c r="AB1043" s="117"/>
      <c r="AC1043" s="117"/>
      <c r="AD1043" s="117"/>
      <c r="AE1043" s="117"/>
      <c r="AF1043" s="117"/>
      <c r="AL1043" s="117"/>
      <c r="AM1043" s="117"/>
      <c r="AS1043" s="117"/>
      <c r="AT1043" s="117"/>
    </row>
    <row r="1044" spans="5:46" x14ac:dyDescent="0.2">
      <c r="E1044" s="117"/>
      <c r="F1044" s="117"/>
      <c r="G1044" s="117"/>
      <c r="H1044" s="117"/>
      <c r="I1044" s="117"/>
      <c r="J1044" s="117"/>
      <c r="K1044" s="117"/>
      <c r="L1044" s="117"/>
      <c r="M1044" s="117"/>
      <c r="N1044" s="117"/>
      <c r="O1044" s="117"/>
      <c r="P1044" s="117"/>
      <c r="Q1044" s="117"/>
      <c r="R1044" s="117"/>
      <c r="S1044" s="117"/>
      <c r="T1044" s="117"/>
      <c r="U1044" s="117"/>
      <c r="V1044" s="117"/>
      <c r="W1044" s="117"/>
      <c r="X1044" s="117"/>
      <c r="Y1044" s="117"/>
      <c r="Z1044" s="117"/>
      <c r="AA1044" s="117"/>
      <c r="AB1044" s="117"/>
      <c r="AC1044" s="117"/>
      <c r="AD1044" s="117"/>
      <c r="AE1044" s="117"/>
      <c r="AF1044" s="117"/>
      <c r="AL1044" s="117"/>
      <c r="AM1044" s="117"/>
      <c r="AS1044" s="117"/>
      <c r="AT1044" s="117"/>
    </row>
    <row r="1045" spans="5:46" x14ac:dyDescent="0.2">
      <c r="E1045" s="117"/>
      <c r="F1045" s="117"/>
      <c r="G1045" s="117"/>
      <c r="H1045" s="117"/>
      <c r="I1045" s="117"/>
      <c r="J1045" s="117"/>
      <c r="K1045" s="117"/>
      <c r="L1045" s="117"/>
      <c r="M1045" s="117"/>
      <c r="N1045" s="117"/>
      <c r="O1045" s="117"/>
      <c r="P1045" s="117"/>
      <c r="Q1045" s="117"/>
      <c r="R1045" s="117"/>
      <c r="S1045" s="117"/>
      <c r="T1045" s="117"/>
      <c r="U1045" s="117"/>
      <c r="V1045" s="117"/>
      <c r="W1045" s="117"/>
      <c r="X1045" s="117"/>
      <c r="Y1045" s="117"/>
      <c r="Z1045" s="117"/>
      <c r="AA1045" s="117"/>
      <c r="AB1045" s="117"/>
      <c r="AC1045" s="117"/>
      <c r="AD1045" s="117"/>
      <c r="AE1045" s="117"/>
      <c r="AF1045" s="117"/>
      <c r="AL1045" s="117"/>
      <c r="AM1045" s="117"/>
      <c r="AS1045" s="117"/>
      <c r="AT1045" s="117"/>
    </row>
    <row r="1046" spans="5:46" x14ac:dyDescent="0.2">
      <c r="E1046" s="117"/>
      <c r="F1046" s="117"/>
      <c r="G1046" s="117"/>
      <c r="H1046" s="117"/>
      <c r="I1046" s="117"/>
      <c r="J1046" s="117"/>
      <c r="K1046" s="117"/>
      <c r="L1046" s="117"/>
      <c r="M1046" s="117"/>
      <c r="N1046" s="117"/>
      <c r="O1046" s="117"/>
      <c r="P1046" s="117"/>
      <c r="Q1046" s="117"/>
      <c r="R1046" s="117"/>
      <c r="S1046" s="117"/>
      <c r="T1046" s="117"/>
      <c r="U1046" s="117"/>
      <c r="V1046" s="117"/>
      <c r="W1046" s="117"/>
      <c r="X1046" s="117"/>
      <c r="Y1046" s="117"/>
      <c r="Z1046" s="117"/>
      <c r="AA1046" s="117"/>
      <c r="AB1046" s="117"/>
      <c r="AC1046" s="117"/>
      <c r="AD1046" s="117"/>
      <c r="AE1046" s="117"/>
      <c r="AF1046" s="117"/>
      <c r="AL1046" s="117"/>
      <c r="AM1046" s="117"/>
      <c r="AS1046" s="117"/>
      <c r="AT1046" s="117"/>
    </row>
    <row r="1047" spans="5:46" x14ac:dyDescent="0.2">
      <c r="E1047" s="117"/>
      <c r="F1047" s="117"/>
      <c r="G1047" s="117"/>
      <c r="H1047" s="117"/>
      <c r="I1047" s="117"/>
      <c r="J1047" s="117"/>
      <c r="K1047" s="117"/>
      <c r="L1047" s="117"/>
      <c r="M1047" s="117"/>
      <c r="N1047" s="117"/>
      <c r="O1047" s="117"/>
      <c r="P1047" s="117"/>
      <c r="Q1047" s="117"/>
      <c r="R1047" s="117"/>
      <c r="S1047" s="117"/>
      <c r="T1047" s="117"/>
      <c r="U1047" s="117"/>
      <c r="V1047" s="117"/>
      <c r="W1047" s="117"/>
      <c r="X1047" s="117"/>
      <c r="Y1047" s="117"/>
      <c r="Z1047" s="117"/>
      <c r="AA1047" s="117"/>
      <c r="AB1047" s="117"/>
      <c r="AC1047" s="117"/>
      <c r="AD1047" s="117"/>
      <c r="AE1047" s="117"/>
      <c r="AF1047" s="117"/>
      <c r="AL1047" s="117"/>
      <c r="AM1047" s="117"/>
      <c r="AS1047" s="117"/>
      <c r="AT1047" s="117"/>
    </row>
    <row r="1048" spans="5:46" x14ac:dyDescent="0.2">
      <c r="E1048" s="117"/>
      <c r="F1048" s="117"/>
      <c r="G1048" s="117"/>
      <c r="H1048" s="117"/>
      <c r="I1048" s="117"/>
      <c r="J1048" s="117"/>
      <c r="K1048" s="117"/>
      <c r="L1048" s="117"/>
      <c r="M1048" s="117"/>
      <c r="N1048" s="117"/>
      <c r="O1048" s="117"/>
      <c r="P1048" s="117"/>
      <c r="Q1048" s="117"/>
      <c r="R1048" s="117"/>
      <c r="S1048" s="117"/>
      <c r="T1048" s="117"/>
      <c r="U1048" s="117"/>
      <c r="V1048" s="117"/>
      <c r="W1048" s="117"/>
      <c r="X1048" s="117"/>
      <c r="Y1048" s="117"/>
      <c r="Z1048" s="117"/>
      <c r="AA1048" s="117"/>
      <c r="AB1048" s="117"/>
      <c r="AC1048" s="117"/>
      <c r="AD1048" s="117"/>
      <c r="AE1048" s="117"/>
      <c r="AF1048" s="117"/>
      <c r="AL1048" s="117"/>
      <c r="AM1048" s="117"/>
      <c r="AS1048" s="117"/>
      <c r="AT1048" s="117"/>
    </row>
    <row r="1049" spans="5:46" x14ac:dyDescent="0.2">
      <c r="E1049" s="117"/>
      <c r="F1049" s="117"/>
      <c r="G1049" s="117"/>
      <c r="H1049" s="117"/>
      <c r="I1049" s="117"/>
      <c r="J1049" s="117"/>
      <c r="K1049" s="117"/>
      <c r="L1049" s="117"/>
      <c r="M1049" s="117"/>
      <c r="N1049" s="117"/>
      <c r="O1049" s="117"/>
      <c r="P1049" s="117"/>
      <c r="Q1049" s="117"/>
      <c r="R1049" s="117"/>
      <c r="S1049" s="117"/>
      <c r="T1049" s="117"/>
      <c r="U1049" s="117"/>
      <c r="V1049" s="117"/>
      <c r="W1049" s="117"/>
      <c r="X1049" s="117"/>
      <c r="Y1049" s="117"/>
      <c r="Z1049" s="117"/>
      <c r="AA1049" s="117"/>
      <c r="AB1049" s="117"/>
      <c r="AC1049" s="117"/>
      <c r="AD1049" s="117"/>
      <c r="AE1049" s="117"/>
      <c r="AF1049" s="117"/>
      <c r="AL1049" s="117"/>
      <c r="AM1049" s="117"/>
      <c r="AS1049" s="117"/>
      <c r="AT1049" s="117"/>
    </row>
    <row r="1050" spans="5:46" x14ac:dyDescent="0.2">
      <c r="E1050" s="117"/>
      <c r="F1050" s="117"/>
      <c r="G1050" s="117"/>
      <c r="H1050" s="117"/>
      <c r="I1050" s="117"/>
      <c r="J1050" s="117"/>
      <c r="K1050" s="117"/>
      <c r="L1050" s="117"/>
      <c r="M1050" s="117"/>
      <c r="N1050" s="117"/>
      <c r="O1050" s="117"/>
      <c r="P1050" s="117"/>
      <c r="Q1050" s="117"/>
      <c r="R1050" s="117"/>
      <c r="S1050" s="117"/>
      <c r="T1050" s="117"/>
      <c r="U1050" s="117"/>
      <c r="V1050" s="117"/>
      <c r="W1050" s="117"/>
      <c r="X1050" s="117"/>
      <c r="Y1050" s="117"/>
      <c r="Z1050" s="117"/>
      <c r="AA1050" s="117"/>
      <c r="AB1050" s="117"/>
      <c r="AC1050" s="117"/>
      <c r="AD1050" s="117"/>
      <c r="AE1050" s="117"/>
      <c r="AF1050" s="117"/>
      <c r="AL1050" s="117"/>
      <c r="AM1050" s="117"/>
      <c r="AS1050" s="117"/>
      <c r="AT1050" s="117"/>
    </row>
    <row r="1051" spans="5:46" x14ac:dyDescent="0.2">
      <c r="E1051" s="117"/>
      <c r="F1051" s="117"/>
      <c r="G1051" s="117"/>
      <c r="H1051" s="117"/>
      <c r="I1051" s="117"/>
      <c r="J1051" s="117"/>
      <c r="K1051" s="117"/>
      <c r="L1051" s="117"/>
      <c r="M1051" s="117"/>
      <c r="N1051" s="117"/>
      <c r="O1051" s="117"/>
      <c r="P1051" s="117"/>
      <c r="Q1051" s="117"/>
      <c r="R1051" s="117"/>
      <c r="S1051" s="117"/>
      <c r="T1051" s="117"/>
      <c r="U1051" s="117"/>
      <c r="V1051" s="117"/>
      <c r="W1051" s="117"/>
      <c r="X1051" s="117"/>
      <c r="Y1051" s="117"/>
      <c r="Z1051" s="117"/>
      <c r="AA1051" s="117"/>
      <c r="AB1051" s="117"/>
      <c r="AC1051" s="117"/>
      <c r="AD1051" s="117"/>
      <c r="AE1051" s="117"/>
      <c r="AF1051" s="117"/>
      <c r="AL1051" s="117"/>
      <c r="AM1051" s="117"/>
      <c r="AS1051" s="117"/>
      <c r="AT1051" s="117"/>
    </row>
    <row r="1052" spans="5:46" x14ac:dyDescent="0.2">
      <c r="E1052" s="117"/>
      <c r="F1052" s="117"/>
      <c r="G1052" s="117"/>
      <c r="H1052" s="117"/>
      <c r="I1052" s="117"/>
      <c r="J1052" s="117"/>
      <c r="K1052" s="117"/>
      <c r="L1052" s="117"/>
      <c r="M1052" s="117"/>
      <c r="N1052" s="117"/>
      <c r="O1052" s="117"/>
      <c r="P1052" s="117"/>
      <c r="Q1052" s="117"/>
      <c r="R1052" s="117"/>
      <c r="S1052" s="117"/>
      <c r="T1052" s="117"/>
      <c r="U1052" s="117"/>
      <c r="V1052" s="117"/>
      <c r="W1052" s="117"/>
      <c r="X1052" s="117"/>
      <c r="Y1052" s="117"/>
      <c r="Z1052" s="117"/>
      <c r="AA1052" s="117"/>
      <c r="AB1052" s="117"/>
      <c r="AC1052" s="117"/>
      <c r="AD1052" s="117"/>
      <c r="AE1052" s="117"/>
      <c r="AF1052" s="117"/>
      <c r="AL1052" s="117"/>
      <c r="AM1052" s="117"/>
      <c r="AS1052" s="117"/>
      <c r="AT1052" s="117"/>
    </row>
    <row r="1053" spans="5:46" x14ac:dyDescent="0.2">
      <c r="E1053" s="117"/>
      <c r="F1053" s="117"/>
      <c r="G1053" s="117"/>
      <c r="H1053" s="117"/>
      <c r="I1053" s="117"/>
      <c r="J1053" s="117"/>
      <c r="K1053" s="117"/>
      <c r="L1053" s="117"/>
      <c r="M1053" s="117"/>
      <c r="N1053" s="117"/>
      <c r="O1053" s="117"/>
      <c r="P1053" s="117"/>
      <c r="Q1053" s="117"/>
      <c r="R1053" s="117"/>
      <c r="S1053" s="117"/>
      <c r="T1053" s="117"/>
      <c r="U1053" s="117"/>
      <c r="V1053" s="117"/>
      <c r="W1053" s="117"/>
      <c r="X1053" s="117"/>
      <c r="Y1053" s="117"/>
      <c r="Z1053" s="117"/>
      <c r="AA1053" s="117"/>
      <c r="AB1053" s="117"/>
      <c r="AC1053" s="117"/>
      <c r="AD1053" s="117"/>
      <c r="AE1053" s="117"/>
      <c r="AF1053" s="117"/>
      <c r="AL1053" s="117"/>
      <c r="AM1053" s="117"/>
      <c r="AS1053" s="117"/>
      <c r="AT1053" s="117"/>
    </row>
    <row r="1054" spans="5:46" x14ac:dyDescent="0.2">
      <c r="E1054" s="117"/>
      <c r="F1054" s="117"/>
      <c r="G1054" s="117"/>
      <c r="H1054" s="117"/>
      <c r="I1054" s="117"/>
      <c r="J1054" s="117"/>
      <c r="K1054" s="117"/>
      <c r="L1054" s="117"/>
      <c r="M1054" s="117"/>
      <c r="N1054" s="117"/>
      <c r="O1054" s="117"/>
      <c r="P1054" s="117"/>
      <c r="Q1054" s="117"/>
      <c r="R1054" s="117"/>
      <c r="S1054" s="117"/>
      <c r="T1054" s="117"/>
      <c r="U1054" s="117"/>
      <c r="V1054" s="117"/>
      <c r="W1054" s="117"/>
      <c r="X1054" s="117"/>
      <c r="Y1054" s="117"/>
      <c r="Z1054" s="117"/>
      <c r="AA1054" s="117"/>
      <c r="AB1054" s="117"/>
      <c r="AC1054" s="117"/>
      <c r="AD1054" s="117"/>
      <c r="AE1054" s="117"/>
      <c r="AF1054" s="117"/>
      <c r="AL1054" s="117"/>
      <c r="AM1054" s="117"/>
      <c r="AS1054" s="117"/>
      <c r="AT1054" s="117"/>
    </row>
    <row r="1055" spans="5:46" x14ac:dyDescent="0.2">
      <c r="E1055" s="117"/>
      <c r="F1055" s="117"/>
      <c r="G1055" s="117"/>
      <c r="H1055" s="117"/>
      <c r="I1055" s="117"/>
      <c r="J1055" s="117"/>
      <c r="K1055" s="117"/>
      <c r="L1055" s="117"/>
      <c r="M1055" s="117"/>
      <c r="N1055" s="117"/>
      <c r="O1055" s="117"/>
      <c r="P1055" s="117"/>
      <c r="Q1055" s="117"/>
      <c r="R1055" s="117"/>
      <c r="S1055" s="117"/>
      <c r="T1055" s="117"/>
      <c r="U1055" s="117"/>
      <c r="V1055" s="117"/>
      <c r="W1055" s="117"/>
      <c r="X1055" s="117"/>
      <c r="Y1055" s="117"/>
      <c r="Z1055" s="117"/>
      <c r="AA1055" s="117"/>
      <c r="AB1055" s="117"/>
      <c r="AC1055" s="117"/>
      <c r="AD1055" s="117"/>
      <c r="AE1055" s="117"/>
      <c r="AF1055" s="117"/>
      <c r="AL1055" s="117"/>
      <c r="AM1055" s="117"/>
      <c r="AS1055" s="117"/>
      <c r="AT1055" s="117"/>
    </row>
    <row r="1056" spans="5:46" x14ac:dyDescent="0.2">
      <c r="E1056" s="117"/>
      <c r="F1056" s="117"/>
      <c r="G1056" s="117"/>
      <c r="H1056" s="117"/>
      <c r="I1056" s="117"/>
      <c r="J1056" s="117"/>
      <c r="K1056" s="117"/>
      <c r="L1056" s="117"/>
      <c r="M1056" s="117"/>
      <c r="N1056" s="117"/>
      <c r="O1056" s="117"/>
      <c r="P1056" s="117"/>
      <c r="Q1056" s="117"/>
      <c r="R1056" s="117"/>
      <c r="S1056" s="117"/>
      <c r="T1056" s="117"/>
      <c r="U1056" s="117"/>
      <c r="V1056" s="117"/>
      <c r="W1056" s="117"/>
      <c r="X1056" s="117"/>
      <c r="Y1056" s="117"/>
      <c r="Z1056" s="117"/>
      <c r="AA1056" s="117"/>
      <c r="AB1056" s="117"/>
      <c r="AC1056" s="117"/>
      <c r="AD1056" s="117"/>
      <c r="AE1056" s="117"/>
      <c r="AF1056" s="117"/>
      <c r="AL1056" s="117"/>
      <c r="AM1056" s="117"/>
      <c r="AS1056" s="117"/>
      <c r="AT1056" s="117"/>
    </row>
    <row r="1057" spans="5:46" x14ac:dyDescent="0.2">
      <c r="E1057" s="117"/>
      <c r="F1057" s="117"/>
      <c r="G1057" s="117"/>
      <c r="H1057" s="117"/>
      <c r="I1057" s="117"/>
      <c r="J1057" s="117"/>
      <c r="K1057" s="117"/>
      <c r="L1057" s="117"/>
      <c r="M1057" s="117"/>
      <c r="N1057" s="117"/>
      <c r="O1057" s="117"/>
      <c r="P1057" s="117"/>
      <c r="Q1057" s="117"/>
      <c r="R1057" s="117"/>
      <c r="S1057" s="117"/>
      <c r="T1057" s="117"/>
      <c r="U1057" s="117"/>
      <c r="V1057" s="117"/>
      <c r="W1057" s="117"/>
      <c r="X1057" s="117"/>
      <c r="Y1057" s="117"/>
      <c r="Z1057" s="117"/>
      <c r="AA1057" s="117"/>
      <c r="AB1057" s="117"/>
      <c r="AC1057" s="117"/>
      <c r="AD1057" s="117"/>
      <c r="AE1057" s="117"/>
      <c r="AF1057" s="117"/>
      <c r="AL1057" s="117"/>
      <c r="AM1057" s="117"/>
      <c r="AS1057" s="117"/>
      <c r="AT1057" s="117"/>
    </row>
    <row r="1058" spans="5:46" x14ac:dyDescent="0.2">
      <c r="E1058" s="117"/>
      <c r="F1058" s="117"/>
      <c r="G1058" s="117"/>
      <c r="H1058" s="117"/>
      <c r="I1058" s="117"/>
      <c r="J1058" s="117"/>
      <c r="K1058" s="117"/>
      <c r="L1058" s="117"/>
      <c r="M1058" s="117"/>
      <c r="N1058" s="117"/>
      <c r="O1058" s="117"/>
      <c r="P1058" s="117"/>
      <c r="Q1058" s="117"/>
      <c r="R1058" s="117"/>
      <c r="S1058" s="117"/>
      <c r="T1058" s="117"/>
      <c r="U1058" s="117"/>
      <c r="V1058" s="117"/>
      <c r="W1058" s="117"/>
      <c r="X1058" s="117"/>
      <c r="Y1058" s="117"/>
      <c r="Z1058" s="117"/>
      <c r="AA1058" s="117"/>
      <c r="AB1058" s="117"/>
      <c r="AC1058" s="117"/>
      <c r="AD1058" s="117"/>
      <c r="AE1058" s="117"/>
      <c r="AF1058" s="117"/>
      <c r="AL1058" s="117"/>
      <c r="AM1058" s="117"/>
      <c r="AS1058" s="117"/>
      <c r="AT1058" s="117"/>
    </row>
    <row r="1059" spans="5:46" x14ac:dyDescent="0.2">
      <c r="E1059" s="117"/>
      <c r="F1059" s="117"/>
      <c r="G1059" s="117"/>
      <c r="H1059" s="117"/>
      <c r="I1059" s="117"/>
      <c r="J1059" s="117"/>
      <c r="K1059" s="117"/>
      <c r="L1059" s="117"/>
      <c r="M1059" s="117"/>
      <c r="N1059" s="117"/>
      <c r="O1059" s="117"/>
      <c r="P1059" s="117"/>
      <c r="Q1059" s="117"/>
      <c r="R1059" s="117"/>
      <c r="S1059" s="117"/>
      <c r="T1059" s="117"/>
      <c r="U1059" s="117"/>
      <c r="V1059" s="117"/>
      <c r="W1059" s="117"/>
      <c r="X1059" s="117"/>
      <c r="Y1059" s="117"/>
      <c r="Z1059" s="117"/>
      <c r="AA1059" s="117"/>
      <c r="AB1059" s="117"/>
      <c r="AC1059" s="117"/>
      <c r="AD1059" s="117"/>
      <c r="AE1059" s="117"/>
      <c r="AF1059" s="117"/>
      <c r="AL1059" s="117"/>
      <c r="AM1059" s="117"/>
      <c r="AS1059" s="117"/>
      <c r="AT1059" s="117"/>
    </row>
    <row r="1060" spans="5:46" x14ac:dyDescent="0.2">
      <c r="E1060" s="117"/>
      <c r="F1060" s="117"/>
      <c r="G1060" s="117"/>
      <c r="H1060" s="117"/>
      <c r="I1060" s="117"/>
      <c r="J1060" s="117"/>
      <c r="K1060" s="117"/>
      <c r="L1060" s="117"/>
      <c r="M1060" s="117"/>
      <c r="N1060" s="117"/>
      <c r="O1060" s="117"/>
      <c r="P1060" s="117"/>
      <c r="Q1060" s="117"/>
      <c r="R1060" s="117"/>
      <c r="S1060" s="117"/>
      <c r="T1060" s="117"/>
      <c r="U1060" s="117"/>
      <c r="V1060" s="117"/>
      <c r="W1060" s="117"/>
      <c r="X1060" s="117"/>
      <c r="Y1060" s="117"/>
      <c r="Z1060" s="117"/>
      <c r="AA1060" s="117"/>
      <c r="AB1060" s="117"/>
      <c r="AC1060" s="117"/>
      <c r="AD1060" s="117"/>
      <c r="AE1060" s="117"/>
      <c r="AF1060" s="117"/>
      <c r="AL1060" s="117"/>
      <c r="AM1060" s="117"/>
      <c r="AS1060" s="117"/>
      <c r="AT1060" s="117"/>
    </row>
    <row r="1061" spans="5:46" x14ac:dyDescent="0.2">
      <c r="E1061" s="117"/>
      <c r="F1061" s="117"/>
      <c r="G1061" s="117"/>
      <c r="H1061" s="117"/>
      <c r="I1061" s="117"/>
      <c r="J1061" s="117"/>
      <c r="K1061" s="117"/>
      <c r="L1061" s="117"/>
      <c r="M1061" s="117"/>
      <c r="N1061" s="117"/>
      <c r="O1061" s="117"/>
      <c r="P1061" s="117"/>
      <c r="Q1061" s="117"/>
      <c r="R1061" s="117"/>
      <c r="S1061" s="117"/>
      <c r="T1061" s="117"/>
      <c r="U1061" s="117"/>
      <c r="V1061" s="117"/>
      <c r="W1061" s="117"/>
      <c r="X1061" s="117"/>
      <c r="Y1061" s="117"/>
      <c r="Z1061" s="117"/>
      <c r="AA1061" s="117"/>
      <c r="AB1061" s="117"/>
      <c r="AC1061" s="117"/>
      <c r="AD1061" s="117"/>
      <c r="AE1061" s="117"/>
      <c r="AF1061" s="117"/>
      <c r="AL1061" s="117"/>
      <c r="AM1061" s="117"/>
      <c r="AS1061" s="117"/>
      <c r="AT1061" s="117"/>
    </row>
    <row r="1062" spans="5:46" x14ac:dyDescent="0.2">
      <c r="E1062" s="117"/>
      <c r="F1062" s="117"/>
      <c r="G1062" s="117"/>
      <c r="H1062" s="117"/>
      <c r="I1062" s="117"/>
      <c r="J1062" s="117"/>
      <c r="K1062" s="117"/>
      <c r="L1062" s="117"/>
      <c r="M1062" s="117"/>
      <c r="N1062" s="117"/>
      <c r="O1062" s="117"/>
      <c r="P1062" s="117"/>
      <c r="Q1062" s="117"/>
      <c r="R1062" s="117"/>
      <c r="S1062" s="117"/>
      <c r="T1062" s="117"/>
      <c r="U1062" s="117"/>
      <c r="V1062" s="117"/>
      <c r="W1062" s="117"/>
      <c r="X1062" s="117"/>
      <c r="Y1062" s="117"/>
      <c r="Z1062" s="117"/>
      <c r="AA1062" s="117"/>
      <c r="AB1062" s="117"/>
      <c r="AC1062" s="117"/>
      <c r="AD1062" s="117"/>
      <c r="AE1062" s="117"/>
      <c r="AF1062" s="117"/>
      <c r="AL1062" s="117"/>
      <c r="AM1062" s="117"/>
      <c r="AS1062" s="117"/>
      <c r="AT1062" s="117"/>
    </row>
    <row r="1063" spans="5:46" x14ac:dyDescent="0.2">
      <c r="E1063" s="117"/>
      <c r="F1063" s="117"/>
      <c r="G1063" s="117"/>
      <c r="H1063" s="117"/>
      <c r="I1063" s="117"/>
      <c r="J1063" s="117"/>
      <c r="K1063" s="117"/>
      <c r="L1063" s="117"/>
      <c r="M1063" s="117"/>
      <c r="N1063" s="117"/>
      <c r="O1063" s="117"/>
      <c r="P1063" s="117"/>
      <c r="Q1063" s="117"/>
      <c r="R1063" s="117"/>
      <c r="S1063" s="117"/>
      <c r="T1063" s="117"/>
      <c r="U1063" s="117"/>
      <c r="V1063" s="117"/>
      <c r="W1063" s="117"/>
      <c r="X1063" s="117"/>
      <c r="Y1063" s="117"/>
      <c r="Z1063" s="117"/>
      <c r="AA1063" s="117"/>
      <c r="AB1063" s="117"/>
      <c r="AC1063" s="117"/>
      <c r="AD1063" s="117"/>
      <c r="AE1063" s="117"/>
      <c r="AF1063" s="117"/>
      <c r="AL1063" s="117"/>
      <c r="AM1063" s="117"/>
      <c r="AS1063" s="117"/>
      <c r="AT1063" s="117"/>
    </row>
    <row r="1064" spans="5:46" x14ac:dyDescent="0.2">
      <c r="E1064" s="117"/>
      <c r="F1064" s="117"/>
      <c r="G1064" s="117"/>
      <c r="H1064" s="117"/>
      <c r="I1064" s="117"/>
      <c r="J1064" s="117"/>
      <c r="K1064" s="117"/>
      <c r="L1064" s="117"/>
      <c r="M1064" s="117"/>
      <c r="N1064" s="117"/>
      <c r="O1064" s="117"/>
      <c r="P1064" s="117"/>
      <c r="Q1064" s="117"/>
      <c r="R1064" s="117"/>
      <c r="S1064" s="117"/>
      <c r="T1064" s="117"/>
      <c r="U1064" s="117"/>
      <c r="V1064" s="117"/>
      <c r="W1064" s="117"/>
      <c r="X1064" s="117"/>
      <c r="Y1064" s="117"/>
      <c r="Z1064" s="117"/>
      <c r="AA1064" s="117"/>
      <c r="AB1064" s="117"/>
      <c r="AC1064" s="117"/>
      <c r="AD1064" s="117"/>
      <c r="AE1064" s="117"/>
      <c r="AF1064" s="117"/>
      <c r="AL1064" s="117"/>
      <c r="AM1064" s="117"/>
      <c r="AS1064" s="117"/>
      <c r="AT1064" s="117"/>
    </row>
    <row r="1065" spans="5:46" x14ac:dyDescent="0.2">
      <c r="E1065" s="117"/>
      <c r="F1065" s="117"/>
      <c r="G1065" s="117"/>
      <c r="H1065" s="117"/>
      <c r="I1065" s="117"/>
      <c r="J1065" s="117"/>
      <c r="K1065" s="117"/>
      <c r="L1065" s="117"/>
      <c r="M1065" s="117"/>
      <c r="N1065" s="117"/>
      <c r="O1065" s="117"/>
      <c r="P1065" s="117"/>
      <c r="Q1065" s="117"/>
      <c r="R1065" s="117"/>
      <c r="S1065" s="117"/>
      <c r="T1065" s="117"/>
      <c r="U1065" s="117"/>
      <c r="V1065" s="117"/>
      <c r="W1065" s="117"/>
      <c r="X1065" s="117"/>
      <c r="Y1065" s="117"/>
      <c r="Z1065" s="117"/>
      <c r="AA1065" s="117"/>
      <c r="AB1065" s="117"/>
      <c r="AC1065" s="117"/>
      <c r="AD1065" s="117"/>
      <c r="AE1065" s="117"/>
      <c r="AF1065" s="117"/>
      <c r="AL1065" s="117"/>
      <c r="AM1065" s="117"/>
      <c r="AS1065" s="117"/>
      <c r="AT1065" s="117"/>
    </row>
    <row r="1066" spans="5:46" x14ac:dyDescent="0.2">
      <c r="E1066" s="117"/>
      <c r="F1066" s="117"/>
      <c r="G1066" s="117"/>
      <c r="H1066" s="117"/>
      <c r="I1066" s="117"/>
      <c r="J1066" s="117"/>
      <c r="K1066" s="117"/>
      <c r="L1066" s="117"/>
      <c r="M1066" s="117"/>
      <c r="N1066" s="117"/>
      <c r="O1066" s="117"/>
      <c r="P1066" s="117"/>
      <c r="Q1066" s="117"/>
      <c r="R1066" s="117"/>
      <c r="S1066" s="117"/>
      <c r="T1066" s="117"/>
      <c r="U1066" s="117"/>
      <c r="V1066" s="117"/>
      <c r="W1066" s="117"/>
      <c r="X1066" s="117"/>
      <c r="Y1066" s="117"/>
      <c r="Z1066" s="117"/>
      <c r="AA1066" s="117"/>
      <c r="AB1066" s="117"/>
      <c r="AC1066" s="117"/>
      <c r="AD1066" s="117"/>
      <c r="AE1066" s="117"/>
      <c r="AF1066" s="117"/>
      <c r="AL1066" s="117"/>
      <c r="AM1066" s="117"/>
      <c r="AS1066" s="117"/>
      <c r="AT1066" s="117"/>
    </row>
    <row r="1067" spans="5:46" x14ac:dyDescent="0.2">
      <c r="E1067" s="117"/>
      <c r="F1067" s="117"/>
      <c r="G1067" s="117"/>
      <c r="H1067" s="117"/>
      <c r="I1067" s="117"/>
      <c r="J1067" s="117"/>
      <c r="K1067" s="117"/>
      <c r="L1067" s="117"/>
      <c r="M1067" s="117"/>
      <c r="N1067" s="117"/>
      <c r="O1067" s="117"/>
      <c r="P1067" s="117"/>
      <c r="Q1067" s="117"/>
      <c r="R1067" s="117"/>
      <c r="S1067" s="117"/>
      <c r="T1067" s="117"/>
      <c r="U1067" s="117"/>
      <c r="V1067" s="117"/>
      <c r="W1067" s="117"/>
      <c r="X1067" s="117"/>
      <c r="Y1067" s="117"/>
      <c r="Z1067" s="117"/>
      <c r="AA1067" s="117"/>
      <c r="AB1067" s="117"/>
      <c r="AC1067" s="117"/>
      <c r="AD1067" s="117"/>
      <c r="AE1067" s="117"/>
      <c r="AF1067" s="117"/>
      <c r="AL1067" s="117"/>
      <c r="AM1067" s="117"/>
      <c r="AS1067" s="117"/>
      <c r="AT1067" s="117"/>
    </row>
    <row r="1068" spans="5:46" x14ac:dyDescent="0.2">
      <c r="E1068" s="117"/>
      <c r="F1068" s="117"/>
      <c r="G1068" s="117"/>
      <c r="H1068" s="117"/>
      <c r="I1068" s="117"/>
      <c r="J1068" s="117"/>
      <c r="K1068" s="117"/>
      <c r="L1068" s="117"/>
      <c r="M1068" s="117"/>
      <c r="N1068" s="117"/>
      <c r="O1068" s="117"/>
      <c r="P1068" s="117"/>
      <c r="Q1068" s="117"/>
      <c r="R1068" s="117"/>
      <c r="S1068" s="117"/>
      <c r="T1068" s="117"/>
      <c r="U1068" s="117"/>
      <c r="V1068" s="117"/>
      <c r="W1068" s="117"/>
      <c r="X1068" s="117"/>
      <c r="Y1068" s="117"/>
      <c r="Z1068" s="117"/>
      <c r="AA1068" s="117"/>
      <c r="AB1068" s="117"/>
      <c r="AC1068" s="117"/>
      <c r="AD1068" s="117"/>
      <c r="AE1068" s="117"/>
      <c r="AF1068" s="117"/>
      <c r="AL1068" s="117"/>
      <c r="AM1068" s="117"/>
      <c r="AS1068" s="117"/>
      <c r="AT1068" s="117"/>
    </row>
    <row r="1069" spans="5:46" x14ac:dyDescent="0.2">
      <c r="E1069" s="117"/>
      <c r="F1069" s="117"/>
      <c r="G1069" s="117"/>
      <c r="H1069" s="117"/>
      <c r="I1069" s="117"/>
      <c r="J1069" s="117"/>
      <c r="K1069" s="117"/>
      <c r="L1069" s="117"/>
      <c r="M1069" s="117"/>
      <c r="N1069" s="117"/>
      <c r="O1069" s="117"/>
      <c r="P1069" s="117"/>
      <c r="Q1069" s="117"/>
      <c r="R1069" s="117"/>
      <c r="S1069" s="117"/>
      <c r="T1069" s="117"/>
      <c r="U1069" s="117"/>
      <c r="V1069" s="117"/>
      <c r="W1069" s="117"/>
      <c r="X1069" s="117"/>
      <c r="Y1069" s="117"/>
      <c r="Z1069" s="117"/>
      <c r="AA1069" s="117"/>
      <c r="AB1069" s="117"/>
      <c r="AC1069" s="117"/>
      <c r="AD1069" s="117"/>
      <c r="AE1069" s="117"/>
      <c r="AF1069" s="117"/>
      <c r="AL1069" s="117"/>
      <c r="AM1069" s="117"/>
      <c r="AS1069" s="117"/>
      <c r="AT1069" s="117"/>
    </row>
    <row r="1070" spans="5:46" x14ac:dyDescent="0.2">
      <c r="E1070" s="117"/>
      <c r="F1070" s="117"/>
      <c r="G1070" s="117"/>
      <c r="H1070" s="117"/>
      <c r="I1070" s="117"/>
      <c r="J1070" s="117"/>
      <c r="K1070" s="117"/>
      <c r="L1070" s="117"/>
      <c r="M1070" s="117"/>
      <c r="N1070" s="117"/>
      <c r="O1070" s="117"/>
      <c r="P1070" s="117"/>
      <c r="Q1070" s="117"/>
      <c r="R1070" s="117"/>
      <c r="S1070" s="117"/>
      <c r="T1070" s="117"/>
      <c r="U1070" s="117"/>
      <c r="V1070" s="117"/>
      <c r="W1070" s="117"/>
      <c r="X1070" s="117"/>
      <c r="Y1070" s="117"/>
      <c r="Z1070" s="117"/>
      <c r="AA1070" s="117"/>
      <c r="AB1070" s="117"/>
      <c r="AC1070" s="117"/>
      <c r="AD1070" s="117"/>
      <c r="AE1070" s="117"/>
      <c r="AF1070" s="117"/>
      <c r="AL1070" s="117"/>
      <c r="AM1070" s="117"/>
      <c r="AS1070" s="117"/>
      <c r="AT1070" s="117"/>
    </row>
    <row r="1071" spans="5:46" x14ac:dyDescent="0.2">
      <c r="E1071" s="117"/>
      <c r="F1071" s="117"/>
      <c r="G1071" s="117"/>
      <c r="H1071" s="117"/>
      <c r="I1071" s="117"/>
      <c r="J1071" s="117"/>
      <c r="K1071" s="117"/>
      <c r="L1071" s="117"/>
      <c r="M1071" s="117"/>
      <c r="N1071" s="117"/>
      <c r="O1071" s="117"/>
      <c r="P1071" s="117"/>
      <c r="Q1071" s="117"/>
      <c r="R1071" s="117"/>
      <c r="S1071" s="117"/>
      <c r="T1071" s="117"/>
      <c r="U1071" s="117"/>
      <c r="V1071" s="117"/>
      <c r="W1071" s="117"/>
      <c r="X1071" s="117"/>
      <c r="Y1071" s="117"/>
      <c r="Z1071" s="117"/>
      <c r="AA1071" s="117"/>
      <c r="AB1071" s="117"/>
      <c r="AC1071" s="117"/>
      <c r="AD1071" s="117"/>
      <c r="AE1071" s="117"/>
      <c r="AF1071" s="117"/>
      <c r="AL1071" s="117"/>
      <c r="AM1071" s="117"/>
      <c r="AS1071" s="117"/>
      <c r="AT1071" s="117"/>
    </row>
    <row r="1072" spans="5:46" x14ac:dyDescent="0.2">
      <c r="E1072" s="117"/>
      <c r="F1072" s="117"/>
      <c r="G1072" s="117"/>
      <c r="H1072" s="117"/>
      <c r="I1072" s="117"/>
      <c r="J1072" s="117"/>
      <c r="K1072" s="117"/>
      <c r="L1072" s="117"/>
      <c r="M1072" s="117"/>
      <c r="N1072" s="117"/>
      <c r="O1072" s="117"/>
      <c r="P1072" s="117"/>
      <c r="Q1072" s="117"/>
      <c r="R1072" s="117"/>
      <c r="S1072" s="117"/>
      <c r="T1072" s="117"/>
      <c r="U1072" s="117"/>
      <c r="V1072" s="117"/>
      <c r="W1072" s="117"/>
      <c r="X1072" s="117"/>
      <c r="Y1072" s="117"/>
      <c r="Z1072" s="117"/>
      <c r="AA1072" s="117"/>
      <c r="AB1072" s="117"/>
      <c r="AC1072" s="117"/>
      <c r="AD1072" s="117"/>
      <c r="AE1072" s="117"/>
      <c r="AF1072" s="117"/>
      <c r="AL1072" s="117"/>
      <c r="AM1072" s="117"/>
      <c r="AS1072" s="117"/>
      <c r="AT1072" s="117"/>
    </row>
    <row r="1073" spans="5:46" x14ac:dyDescent="0.2">
      <c r="E1073" s="117"/>
      <c r="F1073" s="117"/>
      <c r="G1073" s="117"/>
      <c r="H1073" s="117"/>
      <c r="I1073" s="117"/>
      <c r="J1073" s="117"/>
      <c r="K1073" s="117"/>
      <c r="L1073" s="117"/>
      <c r="M1073" s="117"/>
      <c r="N1073" s="117"/>
      <c r="O1073" s="117"/>
      <c r="P1073" s="117"/>
      <c r="Q1073" s="117"/>
      <c r="R1073" s="117"/>
      <c r="S1073" s="117"/>
      <c r="T1073" s="117"/>
      <c r="U1073" s="117"/>
      <c r="V1073" s="117"/>
      <c r="W1073" s="117"/>
      <c r="X1073" s="117"/>
      <c r="Y1073" s="117"/>
      <c r="Z1073" s="117"/>
      <c r="AA1073" s="117"/>
      <c r="AB1073" s="117"/>
      <c r="AC1073" s="117"/>
      <c r="AD1073" s="117"/>
      <c r="AE1073" s="117"/>
      <c r="AF1073" s="117"/>
      <c r="AL1073" s="117"/>
      <c r="AM1073" s="117"/>
      <c r="AS1073" s="117"/>
      <c r="AT1073" s="117"/>
    </row>
    <row r="1074" spans="5:46" x14ac:dyDescent="0.2">
      <c r="E1074" s="117"/>
      <c r="F1074" s="117"/>
      <c r="G1074" s="117"/>
      <c r="H1074" s="117"/>
      <c r="I1074" s="117"/>
      <c r="J1074" s="117"/>
      <c r="K1074" s="117"/>
      <c r="L1074" s="117"/>
      <c r="M1074" s="117"/>
      <c r="N1074" s="117"/>
      <c r="O1074" s="117"/>
      <c r="P1074" s="117"/>
      <c r="Q1074" s="117"/>
      <c r="R1074" s="117"/>
      <c r="S1074" s="117"/>
      <c r="T1074" s="117"/>
      <c r="U1074" s="117"/>
      <c r="V1074" s="117"/>
      <c r="W1074" s="117"/>
      <c r="X1074" s="117"/>
      <c r="Y1074" s="117"/>
      <c r="Z1074" s="117"/>
      <c r="AA1074" s="117"/>
      <c r="AB1074" s="117"/>
      <c r="AC1074" s="117"/>
      <c r="AD1074" s="117"/>
      <c r="AE1074" s="117"/>
      <c r="AF1074" s="117"/>
      <c r="AL1074" s="117"/>
      <c r="AM1074" s="117"/>
      <c r="AS1074" s="117"/>
      <c r="AT1074" s="117"/>
    </row>
    <row r="1075" spans="5:46" x14ac:dyDescent="0.2">
      <c r="E1075" s="117"/>
      <c r="F1075" s="117"/>
      <c r="G1075" s="117"/>
      <c r="H1075" s="117"/>
      <c r="I1075" s="117"/>
      <c r="J1075" s="117"/>
      <c r="K1075" s="117"/>
      <c r="L1075" s="117"/>
      <c r="M1075" s="117"/>
      <c r="N1075" s="117"/>
      <c r="O1075" s="117"/>
      <c r="P1075" s="117"/>
      <c r="Q1075" s="117"/>
      <c r="R1075" s="117"/>
      <c r="S1075" s="117"/>
      <c r="T1075" s="117"/>
      <c r="U1075" s="117"/>
      <c r="V1075" s="117"/>
      <c r="W1075" s="117"/>
      <c r="X1075" s="117"/>
      <c r="Y1075" s="117"/>
      <c r="Z1075" s="117"/>
      <c r="AA1075" s="117"/>
      <c r="AB1075" s="117"/>
      <c r="AC1075" s="117"/>
      <c r="AD1075" s="117"/>
      <c r="AE1075" s="117"/>
      <c r="AF1075" s="117"/>
      <c r="AL1075" s="117"/>
      <c r="AM1075" s="117"/>
      <c r="AS1075" s="117"/>
      <c r="AT1075" s="117"/>
    </row>
    <row r="1076" spans="5:46" x14ac:dyDescent="0.2">
      <c r="E1076" s="117"/>
      <c r="F1076" s="117"/>
      <c r="G1076" s="117"/>
      <c r="H1076" s="117"/>
      <c r="I1076" s="117"/>
      <c r="J1076" s="117"/>
      <c r="K1076" s="117"/>
      <c r="L1076" s="117"/>
      <c r="M1076" s="117"/>
      <c r="N1076" s="117"/>
      <c r="O1076" s="117"/>
      <c r="P1076" s="117"/>
      <c r="Q1076" s="117"/>
      <c r="R1076" s="117"/>
      <c r="S1076" s="117"/>
      <c r="T1076" s="117"/>
      <c r="U1076" s="117"/>
      <c r="V1076" s="117"/>
      <c r="W1076" s="117"/>
      <c r="X1076" s="117"/>
      <c r="Y1076" s="117"/>
      <c r="Z1076" s="117"/>
      <c r="AA1076" s="117"/>
      <c r="AB1076" s="117"/>
      <c r="AC1076" s="117"/>
      <c r="AD1076" s="117"/>
      <c r="AE1076" s="117"/>
      <c r="AF1076" s="117"/>
      <c r="AL1076" s="117"/>
      <c r="AM1076" s="117"/>
      <c r="AS1076" s="117"/>
      <c r="AT1076" s="117"/>
    </row>
    <row r="1077" spans="5:46" x14ac:dyDescent="0.2">
      <c r="E1077" s="117"/>
      <c r="F1077" s="117"/>
      <c r="G1077" s="117"/>
      <c r="H1077" s="117"/>
      <c r="I1077" s="117"/>
      <c r="J1077" s="117"/>
      <c r="K1077" s="117"/>
      <c r="L1077" s="117"/>
      <c r="M1077" s="117"/>
      <c r="N1077" s="117"/>
      <c r="O1077" s="117"/>
      <c r="P1077" s="117"/>
      <c r="Q1077" s="117"/>
      <c r="R1077" s="117"/>
      <c r="S1077" s="117"/>
      <c r="T1077" s="117"/>
      <c r="U1077" s="117"/>
      <c r="V1077" s="117"/>
      <c r="W1077" s="117"/>
      <c r="X1077" s="117"/>
      <c r="Y1077" s="117"/>
      <c r="Z1077" s="117"/>
      <c r="AA1077" s="117"/>
      <c r="AB1077" s="117"/>
      <c r="AC1077" s="117"/>
      <c r="AD1077" s="117"/>
      <c r="AE1077" s="117"/>
      <c r="AF1077" s="117"/>
      <c r="AL1077" s="117"/>
      <c r="AM1077" s="117"/>
      <c r="AS1077" s="117"/>
      <c r="AT1077" s="117"/>
    </row>
    <row r="1078" spans="5:46" x14ac:dyDescent="0.2">
      <c r="E1078" s="117"/>
      <c r="F1078" s="117"/>
      <c r="G1078" s="117"/>
      <c r="H1078" s="117"/>
      <c r="I1078" s="117"/>
      <c r="J1078" s="117"/>
      <c r="K1078" s="117"/>
      <c r="L1078" s="117"/>
      <c r="M1078" s="117"/>
      <c r="N1078" s="117"/>
      <c r="O1078" s="117"/>
      <c r="P1078" s="117"/>
      <c r="Q1078" s="117"/>
      <c r="R1078" s="117"/>
      <c r="S1078" s="117"/>
      <c r="T1078" s="117"/>
      <c r="U1078" s="117"/>
      <c r="V1078" s="117"/>
      <c r="W1078" s="117"/>
      <c r="X1078" s="117"/>
      <c r="Y1078" s="117"/>
      <c r="Z1078" s="117"/>
      <c r="AA1078" s="117"/>
      <c r="AB1078" s="117"/>
      <c r="AC1078" s="117"/>
      <c r="AD1078" s="117"/>
      <c r="AE1078" s="117"/>
      <c r="AF1078" s="117"/>
      <c r="AL1078" s="117"/>
      <c r="AM1078" s="117"/>
      <c r="AS1078" s="117"/>
      <c r="AT1078" s="117"/>
    </row>
    <row r="1079" spans="5:46" x14ac:dyDescent="0.2">
      <c r="E1079" s="117"/>
      <c r="F1079" s="117"/>
      <c r="G1079" s="117"/>
      <c r="H1079" s="117"/>
      <c r="I1079" s="117"/>
      <c r="J1079" s="117"/>
      <c r="K1079" s="117"/>
      <c r="L1079" s="117"/>
      <c r="M1079" s="117"/>
      <c r="N1079" s="117"/>
      <c r="O1079" s="117"/>
      <c r="P1079" s="117"/>
      <c r="Q1079" s="117"/>
      <c r="R1079" s="117"/>
      <c r="S1079" s="117"/>
      <c r="T1079" s="117"/>
      <c r="U1079" s="117"/>
      <c r="V1079" s="117"/>
      <c r="W1079" s="117"/>
      <c r="X1079" s="117"/>
      <c r="Y1079" s="117"/>
      <c r="Z1079" s="117"/>
      <c r="AA1079" s="117"/>
      <c r="AB1079" s="117"/>
      <c r="AC1079" s="117"/>
      <c r="AD1079" s="117"/>
      <c r="AE1079" s="117"/>
      <c r="AF1079" s="117"/>
      <c r="AL1079" s="117"/>
      <c r="AM1079" s="117"/>
      <c r="AS1079" s="117"/>
      <c r="AT1079" s="117"/>
    </row>
    <row r="1080" spans="5:46" x14ac:dyDescent="0.2">
      <c r="E1080" s="117"/>
      <c r="F1080" s="117"/>
      <c r="G1080" s="117"/>
      <c r="H1080" s="117"/>
      <c r="I1080" s="117"/>
      <c r="J1080" s="117"/>
      <c r="K1080" s="117"/>
      <c r="L1080" s="117"/>
      <c r="M1080" s="117"/>
      <c r="N1080" s="117"/>
      <c r="O1080" s="117"/>
      <c r="P1080" s="117"/>
      <c r="Q1080" s="117"/>
      <c r="R1080" s="117"/>
      <c r="S1080" s="117"/>
      <c r="T1080" s="117"/>
      <c r="U1080" s="117"/>
      <c r="V1080" s="117"/>
      <c r="W1080" s="117"/>
      <c r="X1080" s="117"/>
      <c r="Y1080" s="117"/>
      <c r="Z1080" s="117"/>
      <c r="AA1080" s="117"/>
      <c r="AB1080" s="117"/>
      <c r="AC1080" s="117"/>
      <c r="AD1080" s="117"/>
      <c r="AE1080" s="117"/>
      <c r="AF1080" s="117"/>
      <c r="AL1080" s="117"/>
      <c r="AM1080" s="117"/>
      <c r="AS1080" s="117"/>
      <c r="AT1080" s="117"/>
    </row>
    <row r="1081" spans="5:46" x14ac:dyDescent="0.2">
      <c r="E1081" s="117"/>
      <c r="F1081" s="117"/>
      <c r="G1081" s="117"/>
      <c r="H1081" s="117"/>
      <c r="I1081" s="117"/>
      <c r="J1081" s="117"/>
      <c r="K1081" s="117"/>
      <c r="L1081" s="117"/>
      <c r="M1081" s="117"/>
      <c r="N1081" s="117"/>
      <c r="O1081" s="117"/>
      <c r="P1081" s="117"/>
      <c r="Q1081" s="117"/>
      <c r="R1081" s="117"/>
      <c r="S1081" s="117"/>
      <c r="T1081" s="117"/>
      <c r="U1081" s="117"/>
      <c r="V1081" s="117"/>
      <c r="W1081" s="117"/>
      <c r="X1081" s="117"/>
      <c r="Y1081" s="117"/>
      <c r="Z1081" s="117"/>
      <c r="AA1081" s="117"/>
      <c r="AB1081" s="117"/>
      <c r="AC1081" s="117"/>
      <c r="AD1081" s="117"/>
      <c r="AE1081" s="117"/>
      <c r="AF1081" s="117"/>
      <c r="AL1081" s="117"/>
      <c r="AM1081" s="117"/>
      <c r="AS1081" s="117"/>
      <c r="AT1081" s="117"/>
    </row>
    <row r="1082" spans="5:46" x14ac:dyDescent="0.2">
      <c r="E1082" s="117"/>
      <c r="F1082" s="117"/>
      <c r="G1082" s="117"/>
      <c r="H1082" s="117"/>
      <c r="I1082" s="117"/>
      <c r="J1082" s="117"/>
      <c r="K1082" s="117"/>
      <c r="L1082" s="117"/>
      <c r="M1082" s="117"/>
      <c r="N1082" s="117"/>
      <c r="O1082" s="117"/>
      <c r="P1082" s="117"/>
      <c r="Q1082" s="117"/>
      <c r="R1082" s="117"/>
      <c r="S1082" s="117"/>
      <c r="T1082" s="117"/>
      <c r="U1082" s="117"/>
      <c r="V1082" s="117"/>
      <c r="W1082" s="117"/>
      <c r="X1082" s="117"/>
      <c r="Y1082" s="117"/>
      <c r="Z1082" s="117"/>
      <c r="AA1082" s="117"/>
      <c r="AB1082" s="117"/>
      <c r="AC1082" s="117"/>
      <c r="AD1082" s="117"/>
      <c r="AE1082" s="117"/>
      <c r="AF1082" s="117"/>
      <c r="AL1082" s="117"/>
      <c r="AM1082" s="117"/>
      <c r="AS1082" s="117"/>
      <c r="AT1082" s="117"/>
    </row>
    <row r="1083" spans="5:46" x14ac:dyDescent="0.2">
      <c r="E1083" s="117"/>
      <c r="F1083" s="117"/>
      <c r="G1083" s="117"/>
      <c r="H1083" s="117"/>
      <c r="I1083" s="117"/>
      <c r="J1083" s="117"/>
      <c r="K1083" s="117"/>
      <c r="L1083" s="117"/>
      <c r="M1083" s="117"/>
      <c r="N1083" s="117"/>
      <c r="O1083" s="117"/>
      <c r="P1083" s="117"/>
      <c r="Q1083" s="117"/>
      <c r="R1083" s="117"/>
      <c r="S1083" s="117"/>
      <c r="T1083" s="117"/>
      <c r="U1083" s="117"/>
      <c r="V1083" s="117"/>
      <c r="W1083" s="117"/>
      <c r="X1083" s="117"/>
      <c r="Y1083" s="117"/>
      <c r="Z1083" s="117"/>
      <c r="AA1083" s="117"/>
      <c r="AB1083" s="117"/>
      <c r="AC1083" s="117"/>
      <c r="AD1083" s="117"/>
      <c r="AE1083" s="117"/>
      <c r="AF1083" s="117"/>
      <c r="AL1083" s="117"/>
      <c r="AM1083" s="117"/>
      <c r="AS1083" s="117"/>
      <c r="AT1083" s="117"/>
    </row>
    <row r="1084" spans="5:46" x14ac:dyDescent="0.2">
      <c r="E1084" s="117"/>
      <c r="F1084" s="117"/>
      <c r="G1084" s="117"/>
      <c r="H1084" s="117"/>
      <c r="I1084" s="117"/>
      <c r="J1084" s="117"/>
      <c r="K1084" s="117"/>
      <c r="L1084" s="117"/>
      <c r="M1084" s="117"/>
      <c r="N1084" s="117"/>
      <c r="O1084" s="117"/>
      <c r="P1084" s="117"/>
      <c r="Q1084" s="117"/>
      <c r="R1084" s="117"/>
      <c r="S1084" s="117"/>
      <c r="T1084" s="117"/>
      <c r="U1084" s="117"/>
      <c r="V1084" s="117"/>
      <c r="W1084" s="117"/>
      <c r="X1084" s="117"/>
      <c r="Y1084" s="117"/>
      <c r="Z1084" s="117"/>
      <c r="AA1084" s="117"/>
      <c r="AB1084" s="117"/>
      <c r="AC1084" s="117"/>
      <c r="AD1084" s="117"/>
      <c r="AE1084" s="117"/>
      <c r="AF1084" s="117"/>
      <c r="AL1084" s="117"/>
      <c r="AM1084" s="117"/>
      <c r="AS1084" s="117"/>
      <c r="AT1084" s="117"/>
    </row>
    <row r="1085" spans="5:46" x14ac:dyDescent="0.2">
      <c r="E1085" s="117"/>
      <c r="F1085" s="117"/>
      <c r="G1085" s="117"/>
      <c r="H1085" s="117"/>
      <c r="I1085" s="117"/>
      <c r="J1085" s="117"/>
      <c r="K1085" s="117"/>
      <c r="L1085" s="117"/>
      <c r="M1085" s="117"/>
      <c r="N1085" s="117"/>
      <c r="O1085" s="117"/>
      <c r="P1085" s="117"/>
      <c r="Q1085" s="117"/>
      <c r="R1085" s="117"/>
      <c r="S1085" s="117"/>
      <c r="T1085" s="117"/>
      <c r="U1085" s="117"/>
      <c r="V1085" s="117"/>
      <c r="W1085" s="117"/>
      <c r="X1085" s="117"/>
      <c r="Y1085" s="117"/>
      <c r="Z1085" s="117"/>
      <c r="AA1085" s="117"/>
      <c r="AB1085" s="117"/>
      <c r="AC1085" s="117"/>
      <c r="AD1085" s="117"/>
      <c r="AE1085" s="117"/>
      <c r="AF1085" s="117"/>
      <c r="AL1085" s="117"/>
      <c r="AM1085" s="117"/>
      <c r="AS1085" s="117"/>
      <c r="AT1085" s="117"/>
    </row>
    <row r="1086" spans="5:46" x14ac:dyDescent="0.2">
      <c r="E1086" s="117"/>
      <c r="F1086" s="117"/>
      <c r="G1086" s="117"/>
      <c r="H1086" s="117"/>
      <c r="I1086" s="117"/>
      <c r="J1086" s="117"/>
      <c r="K1086" s="117"/>
      <c r="L1086" s="117"/>
      <c r="M1086" s="117"/>
      <c r="N1086" s="117"/>
      <c r="O1086" s="117"/>
      <c r="P1086" s="117"/>
      <c r="Q1086" s="117"/>
      <c r="R1086" s="117"/>
      <c r="S1086" s="117"/>
      <c r="T1086" s="117"/>
      <c r="U1086" s="117"/>
      <c r="V1086" s="117"/>
      <c r="W1086" s="117"/>
      <c r="X1086" s="117"/>
      <c r="Y1086" s="117"/>
      <c r="Z1086" s="117"/>
      <c r="AA1086" s="117"/>
      <c r="AB1086" s="117"/>
      <c r="AC1086" s="117"/>
      <c r="AD1086" s="117"/>
      <c r="AE1086" s="117"/>
      <c r="AF1086" s="117"/>
      <c r="AL1086" s="117"/>
      <c r="AM1086" s="117"/>
      <c r="AS1086" s="117"/>
      <c r="AT1086" s="117"/>
    </row>
    <row r="1087" spans="5:46" x14ac:dyDescent="0.2">
      <c r="E1087" s="117"/>
      <c r="F1087" s="117"/>
      <c r="G1087" s="117"/>
      <c r="H1087" s="117"/>
      <c r="I1087" s="117"/>
      <c r="J1087" s="117"/>
      <c r="K1087" s="117"/>
      <c r="L1087" s="117"/>
      <c r="M1087" s="117"/>
      <c r="N1087" s="117"/>
      <c r="O1087" s="117"/>
      <c r="P1087" s="117"/>
      <c r="Q1087" s="117"/>
      <c r="R1087" s="117"/>
      <c r="S1087" s="117"/>
      <c r="T1087" s="117"/>
      <c r="U1087" s="117"/>
      <c r="V1087" s="117"/>
      <c r="W1087" s="117"/>
      <c r="X1087" s="117"/>
      <c r="Y1087" s="117"/>
      <c r="Z1087" s="117"/>
      <c r="AA1087" s="117"/>
      <c r="AB1087" s="117"/>
      <c r="AC1087" s="117"/>
      <c r="AD1087" s="117"/>
      <c r="AE1087" s="117"/>
      <c r="AF1087" s="117"/>
      <c r="AL1087" s="117"/>
      <c r="AM1087" s="117"/>
      <c r="AS1087" s="117"/>
      <c r="AT1087" s="117"/>
    </row>
    <row r="1088" spans="5:46" x14ac:dyDescent="0.2">
      <c r="E1088" s="117"/>
      <c r="F1088" s="117"/>
      <c r="G1088" s="117"/>
      <c r="H1088" s="117"/>
      <c r="I1088" s="117"/>
      <c r="J1088" s="117"/>
      <c r="K1088" s="117"/>
      <c r="L1088" s="117"/>
      <c r="M1088" s="117"/>
      <c r="N1088" s="117"/>
      <c r="O1088" s="117"/>
      <c r="P1088" s="117"/>
      <c r="Q1088" s="117"/>
      <c r="R1088" s="117"/>
      <c r="S1088" s="117"/>
      <c r="T1088" s="117"/>
      <c r="U1088" s="117"/>
      <c r="V1088" s="117"/>
      <c r="W1088" s="117"/>
      <c r="X1088" s="117"/>
      <c r="Y1088" s="117"/>
      <c r="Z1088" s="117"/>
      <c r="AA1088" s="117"/>
      <c r="AB1088" s="117"/>
      <c r="AC1088" s="117"/>
      <c r="AD1088" s="117"/>
      <c r="AE1088" s="117"/>
      <c r="AF1088" s="117"/>
      <c r="AL1088" s="117"/>
      <c r="AM1088" s="117"/>
      <c r="AS1088" s="117"/>
      <c r="AT1088" s="117"/>
    </row>
    <row r="1089" spans="5:46" x14ac:dyDescent="0.2">
      <c r="E1089" s="117"/>
      <c r="F1089" s="117"/>
      <c r="G1089" s="117"/>
      <c r="H1089" s="117"/>
      <c r="I1089" s="117"/>
      <c r="J1089" s="117"/>
      <c r="K1089" s="117"/>
      <c r="L1089" s="117"/>
      <c r="M1089" s="117"/>
      <c r="N1089" s="117"/>
      <c r="O1089" s="117"/>
      <c r="P1089" s="117"/>
      <c r="Q1089" s="117"/>
      <c r="R1089" s="117"/>
      <c r="S1089" s="117"/>
      <c r="T1089" s="117"/>
      <c r="U1089" s="117"/>
      <c r="V1089" s="117"/>
      <c r="W1089" s="117"/>
      <c r="X1089" s="117"/>
      <c r="Y1089" s="117"/>
      <c r="Z1089" s="117"/>
      <c r="AA1089" s="117"/>
      <c r="AB1089" s="117"/>
      <c r="AC1089" s="117"/>
      <c r="AD1089" s="117"/>
      <c r="AE1089" s="117"/>
      <c r="AF1089" s="117"/>
      <c r="AL1089" s="117"/>
      <c r="AM1089" s="117"/>
      <c r="AS1089" s="117"/>
      <c r="AT1089" s="117"/>
    </row>
    <row r="1090" spans="5:46" x14ac:dyDescent="0.2">
      <c r="E1090" s="117"/>
      <c r="F1090" s="117"/>
      <c r="G1090" s="117"/>
      <c r="H1090" s="117"/>
      <c r="I1090" s="117"/>
      <c r="J1090" s="117"/>
      <c r="K1090" s="117"/>
      <c r="L1090" s="117"/>
      <c r="M1090" s="117"/>
      <c r="N1090" s="117"/>
      <c r="O1090" s="117"/>
      <c r="P1090" s="117"/>
      <c r="Q1090" s="117"/>
      <c r="R1090" s="117"/>
      <c r="S1090" s="117"/>
      <c r="T1090" s="117"/>
      <c r="U1090" s="117"/>
      <c r="V1090" s="117"/>
      <c r="W1090" s="117"/>
      <c r="X1090" s="117"/>
      <c r="Y1090" s="117"/>
      <c r="Z1090" s="117"/>
      <c r="AA1090" s="117"/>
      <c r="AB1090" s="117"/>
      <c r="AC1090" s="117"/>
      <c r="AD1090" s="117"/>
      <c r="AE1090" s="117"/>
      <c r="AF1090" s="117"/>
      <c r="AL1090" s="117"/>
      <c r="AM1090" s="117"/>
      <c r="AS1090" s="117"/>
      <c r="AT1090" s="117"/>
    </row>
    <row r="1091" spans="5:46" x14ac:dyDescent="0.2">
      <c r="E1091" s="117"/>
      <c r="F1091" s="117"/>
      <c r="G1091" s="117"/>
      <c r="H1091" s="117"/>
      <c r="I1091" s="117"/>
      <c r="J1091" s="117"/>
      <c r="K1091" s="117"/>
      <c r="L1091" s="117"/>
      <c r="M1091" s="117"/>
      <c r="N1091" s="117"/>
      <c r="O1091" s="117"/>
      <c r="P1091" s="117"/>
      <c r="Q1091" s="117"/>
      <c r="R1091" s="117"/>
      <c r="S1091" s="117"/>
      <c r="T1091" s="117"/>
      <c r="U1091" s="117"/>
      <c r="V1091" s="117"/>
      <c r="W1091" s="117"/>
      <c r="X1091" s="117"/>
      <c r="Y1091" s="117"/>
      <c r="Z1091" s="117"/>
      <c r="AA1091" s="117"/>
      <c r="AB1091" s="117"/>
      <c r="AC1091" s="117"/>
      <c r="AD1091" s="117"/>
      <c r="AE1091" s="117"/>
      <c r="AF1091" s="117"/>
      <c r="AL1091" s="117"/>
      <c r="AM1091" s="117"/>
      <c r="AS1091" s="117"/>
      <c r="AT1091" s="117"/>
    </row>
    <row r="1092" spans="5:46" x14ac:dyDescent="0.2">
      <c r="E1092" s="117"/>
      <c r="F1092" s="117"/>
      <c r="G1092" s="117"/>
      <c r="H1092" s="117"/>
      <c r="I1092" s="117"/>
      <c r="J1092" s="117"/>
      <c r="K1092" s="117"/>
      <c r="L1092" s="117"/>
      <c r="M1092" s="117"/>
      <c r="N1092" s="117"/>
      <c r="O1092" s="117"/>
      <c r="P1092" s="117"/>
      <c r="Q1092" s="117"/>
      <c r="R1092" s="117"/>
      <c r="S1092" s="117"/>
      <c r="T1092" s="117"/>
      <c r="U1092" s="117"/>
      <c r="V1092" s="117"/>
      <c r="W1092" s="117"/>
      <c r="X1092" s="117"/>
      <c r="Y1092" s="117"/>
      <c r="Z1092" s="117"/>
      <c r="AA1092" s="117"/>
      <c r="AB1092" s="117"/>
      <c r="AC1092" s="117"/>
      <c r="AD1092" s="117"/>
      <c r="AE1092" s="117"/>
      <c r="AF1092" s="117"/>
      <c r="AL1092" s="117"/>
      <c r="AM1092" s="117"/>
      <c r="AS1092" s="117"/>
      <c r="AT1092" s="117"/>
    </row>
    <row r="1093" spans="5:46" x14ac:dyDescent="0.2">
      <c r="E1093" s="117"/>
      <c r="F1093" s="117"/>
      <c r="G1093" s="117"/>
      <c r="H1093" s="117"/>
      <c r="I1093" s="117"/>
      <c r="J1093" s="117"/>
      <c r="K1093" s="117"/>
      <c r="L1093" s="117"/>
      <c r="M1093" s="117"/>
      <c r="N1093" s="117"/>
      <c r="O1093" s="117"/>
      <c r="P1093" s="117"/>
      <c r="Q1093" s="117"/>
      <c r="R1093" s="117"/>
      <c r="S1093" s="117"/>
      <c r="T1093" s="117"/>
      <c r="U1093" s="117"/>
      <c r="V1093" s="117"/>
      <c r="W1093" s="117"/>
      <c r="X1093" s="117"/>
      <c r="Y1093" s="117"/>
      <c r="Z1093" s="117"/>
      <c r="AA1093" s="117"/>
      <c r="AB1093" s="117"/>
      <c r="AC1093" s="117"/>
      <c r="AD1093" s="117"/>
      <c r="AE1093" s="117"/>
      <c r="AF1093" s="117"/>
      <c r="AL1093" s="117"/>
      <c r="AM1093" s="117"/>
      <c r="AS1093" s="117"/>
      <c r="AT1093" s="117"/>
    </row>
    <row r="1094" spans="5:46" x14ac:dyDescent="0.2">
      <c r="E1094" s="117"/>
      <c r="F1094" s="117"/>
      <c r="G1094" s="117"/>
      <c r="H1094" s="117"/>
      <c r="I1094" s="117"/>
      <c r="J1094" s="117"/>
      <c r="K1094" s="117"/>
      <c r="L1094" s="117"/>
      <c r="M1094" s="117"/>
      <c r="N1094" s="117"/>
      <c r="O1094" s="117"/>
      <c r="P1094" s="117"/>
      <c r="Q1094" s="117"/>
      <c r="R1094" s="117"/>
      <c r="S1094" s="117"/>
      <c r="T1094" s="117"/>
      <c r="U1094" s="117"/>
      <c r="V1094" s="117"/>
      <c r="W1094" s="117"/>
      <c r="X1094" s="117"/>
      <c r="Y1094" s="117"/>
      <c r="Z1094" s="117"/>
      <c r="AA1094" s="117"/>
      <c r="AB1094" s="117"/>
      <c r="AC1094" s="117"/>
      <c r="AD1094" s="117"/>
      <c r="AE1094" s="117"/>
      <c r="AF1094" s="117"/>
      <c r="AL1094" s="117"/>
      <c r="AM1094" s="117"/>
      <c r="AS1094" s="117"/>
      <c r="AT1094" s="117"/>
    </row>
    <row r="1095" spans="5:46" x14ac:dyDescent="0.2">
      <c r="E1095" s="117"/>
      <c r="F1095" s="117"/>
      <c r="G1095" s="117"/>
      <c r="H1095" s="117"/>
      <c r="I1095" s="117"/>
      <c r="J1095" s="117"/>
      <c r="K1095" s="117"/>
      <c r="L1095" s="117"/>
      <c r="M1095" s="117"/>
      <c r="N1095" s="117"/>
      <c r="O1095" s="117"/>
      <c r="P1095" s="117"/>
      <c r="Q1095" s="117"/>
      <c r="R1095" s="117"/>
      <c r="S1095" s="117"/>
      <c r="T1095" s="117"/>
      <c r="U1095" s="117"/>
      <c r="V1095" s="117"/>
      <c r="W1095" s="117"/>
      <c r="X1095" s="117"/>
      <c r="Y1095" s="117"/>
      <c r="Z1095" s="117"/>
      <c r="AA1095" s="117"/>
      <c r="AB1095" s="117"/>
      <c r="AC1095" s="117"/>
      <c r="AD1095" s="117"/>
      <c r="AE1095" s="117"/>
      <c r="AF1095" s="117"/>
      <c r="AL1095" s="117"/>
      <c r="AM1095" s="117"/>
      <c r="AS1095" s="117"/>
      <c r="AT1095" s="117"/>
    </row>
    <row r="1096" spans="5:46" x14ac:dyDescent="0.2">
      <c r="E1096" s="117"/>
      <c r="F1096" s="117"/>
      <c r="G1096" s="117"/>
      <c r="H1096" s="117"/>
      <c r="I1096" s="117"/>
      <c r="J1096" s="117"/>
      <c r="K1096" s="117"/>
      <c r="L1096" s="117"/>
      <c r="M1096" s="117"/>
      <c r="N1096" s="117"/>
      <c r="O1096" s="117"/>
      <c r="P1096" s="117"/>
      <c r="Q1096" s="117"/>
      <c r="R1096" s="117"/>
      <c r="S1096" s="117"/>
      <c r="T1096" s="117"/>
      <c r="U1096" s="117"/>
      <c r="V1096" s="117"/>
      <c r="W1096" s="117"/>
      <c r="X1096" s="117"/>
      <c r="Y1096" s="117"/>
      <c r="Z1096" s="117"/>
      <c r="AA1096" s="117"/>
      <c r="AB1096" s="117"/>
      <c r="AC1096" s="117"/>
      <c r="AD1096" s="117"/>
      <c r="AE1096" s="117"/>
      <c r="AF1096" s="117"/>
      <c r="AL1096" s="117"/>
      <c r="AM1096" s="117"/>
      <c r="AS1096" s="117"/>
      <c r="AT1096" s="117"/>
    </row>
    <row r="1097" spans="5:46" x14ac:dyDescent="0.2">
      <c r="E1097" s="117"/>
      <c r="F1097" s="117"/>
      <c r="G1097" s="117"/>
      <c r="H1097" s="117"/>
      <c r="I1097" s="117"/>
      <c r="J1097" s="117"/>
      <c r="K1097" s="117"/>
      <c r="L1097" s="117"/>
      <c r="M1097" s="117"/>
      <c r="N1097" s="117"/>
      <c r="O1097" s="117"/>
      <c r="P1097" s="117"/>
      <c r="Q1097" s="117"/>
      <c r="R1097" s="117"/>
      <c r="S1097" s="117"/>
      <c r="T1097" s="117"/>
      <c r="U1097" s="117"/>
      <c r="V1097" s="117"/>
      <c r="W1097" s="117"/>
      <c r="X1097" s="117"/>
      <c r="Y1097" s="117"/>
      <c r="Z1097" s="117"/>
      <c r="AA1097" s="117"/>
      <c r="AB1097" s="117"/>
      <c r="AC1097" s="117"/>
      <c r="AD1097" s="117"/>
      <c r="AE1097" s="117"/>
      <c r="AF1097" s="117"/>
      <c r="AL1097" s="117"/>
      <c r="AM1097" s="117"/>
      <c r="AS1097" s="117"/>
      <c r="AT1097" s="117"/>
    </row>
    <row r="1098" spans="5:46" x14ac:dyDescent="0.2">
      <c r="E1098" s="117"/>
      <c r="F1098" s="117"/>
      <c r="G1098" s="117"/>
      <c r="H1098" s="117"/>
      <c r="I1098" s="117"/>
      <c r="J1098" s="117"/>
      <c r="K1098" s="117"/>
      <c r="L1098" s="117"/>
      <c r="M1098" s="117"/>
      <c r="N1098" s="117"/>
      <c r="O1098" s="117"/>
      <c r="P1098" s="117"/>
      <c r="Q1098" s="117"/>
      <c r="R1098" s="117"/>
      <c r="S1098" s="117"/>
      <c r="T1098" s="117"/>
      <c r="U1098" s="117"/>
      <c r="V1098" s="117"/>
      <c r="W1098" s="117"/>
      <c r="X1098" s="117"/>
      <c r="Y1098" s="117"/>
      <c r="Z1098" s="117"/>
      <c r="AA1098" s="117"/>
      <c r="AB1098" s="117"/>
      <c r="AC1098" s="117"/>
      <c r="AD1098" s="117"/>
      <c r="AE1098" s="117"/>
      <c r="AF1098" s="117"/>
      <c r="AL1098" s="117"/>
      <c r="AM1098" s="117"/>
      <c r="AS1098" s="117"/>
      <c r="AT1098" s="117"/>
    </row>
    <row r="1099" spans="5:46" x14ac:dyDescent="0.2">
      <c r="E1099" s="117"/>
      <c r="F1099" s="117"/>
      <c r="G1099" s="117"/>
      <c r="H1099" s="117"/>
      <c r="I1099" s="117"/>
      <c r="J1099" s="117"/>
      <c r="K1099" s="117"/>
      <c r="L1099" s="117"/>
      <c r="M1099" s="117"/>
      <c r="N1099" s="117"/>
      <c r="O1099" s="117"/>
      <c r="P1099" s="117"/>
      <c r="Q1099" s="117"/>
      <c r="R1099" s="117"/>
      <c r="S1099" s="117"/>
      <c r="T1099" s="117"/>
      <c r="U1099" s="117"/>
      <c r="V1099" s="117"/>
      <c r="W1099" s="117"/>
      <c r="X1099" s="117"/>
      <c r="Y1099" s="117"/>
      <c r="Z1099" s="117"/>
      <c r="AA1099" s="117"/>
      <c r="AB1099" s="117"/>
      <c r="AC1099" s="117"/>
      <c r="AD1099" s="117"/>
      <c r="AE1099" s="117"/>
      <c r="AF1099" s="117"/>
      <c r="AL1099" s="117"/>
      <c r="AM1099" s="117"/>
      <c r="AS1099" s="117"/>
      <c r="AT1099" s="117"/>
    </row>
    <row r="1100" spans="5:46" x14ac:dyDescent="0.2">
      <c r="E1100" s="117"/>
      <c r="F1100" s="117"/>
      <c r="G1100" s="117"/>
      <c r="H1100" s="117"/>
      <c r="I1100" s="117"/>
      <c r="J1100" s="117"/>
      <c r="K1100" s="117"/>
      <c r="L1100" s="117"/>
      <c r="M1100" s="117"/>
      <c r="N1100" s="117"/>
      <c r="O1100" s="117"/>
      <c r="P1100" s="117"/>
      <c r="Q1100" s="117"/>
      <c r="R1100" s="117"/>
      <c r="S1100" s="117"/>
      <c r="T1100" s="117"/>
      <c r="U1100" s="117"/>
      <c r="V1100" s="117"/>
      <c r="W1100" s="117"/>
      <c r="X1100" s="117"/>
      <c r="Y1100" s="117"/>
      <c r="Z1100" s="117"/>
      <c r="AA1100" s="117"/>
      <c r="AB1100" s="117"/>
      <c r="AC1100" s="117"/>
      <c r="AD1100" s="117"/>
      <c r="AE1100" s="117"/>
      <c r="AF1100" s="117"/>
      <c r="AL1100" s="117"/>
      <c r="AM1100" s="117"/>
      <c r="AS1100" s="117"/>
      <c r="AT1100" s="117"/>
    </row>
    <row r="1101" spans="5:46" x14ac:dyDescent="0.2">
      <c r="E1101" s="117"/>
      <c r="F1101" s="117"/>
      <c r="G1101" s="117"/>
      <c r="H1101" s="117"/>
      <c r="I1101" s="117"/>
      <c r="J1101" s="117"/>
      <c r="K1101" s="117"/>
      <c r="L1101" s="117"/>
      <c r="M1101" s="117"/>
      <c r="N1101" s="117"/>
      <c r="O1101" s="117"/>
      <c r="P1101" s="117"/>
      <c r="Q1101" s="117"/>
      <c r="R1101" s="117"/>
      <c r="S1101" s="117"/>
      <c r="T1101" s="117"/>
      <c r="U1101" s="117"/>
      <c r="V1101" s="117"/>
      <c r="W1101" s="117"/>
      <c r="X1101" s="117"/>
      <c r="Y1101" s="117"/>
      <c r="Z1101" s="117"/>
      <c r="AA1101" s="117"/>
      <c r="AB1101" s="117"/>
      <c r="AC1101" s="117"/>
      <c r="AD1101" s="117"/>
      <c r="AE1101" s="117"/>
      <c r="AF1101" s="117"/>
      <c r="AL1101" s="117"/>
      <c r="AM1101" s="117"/>
      <c r="AS1101" s="117"/>
      <c r="AT1101" s="117"/>
    </row>
    <row r="1102" spans="5:46" x14ac:dyDescent="0.2">
      <c r="E1102" s="117"/>
      <c r="F1102" s="117"/>
      <c r="G1102" s="117"/>
      <c r="H1102" s="117"/>
      <c r="I1102" s="117"/>
      <c r="J1102" s="117"/>
      <c r="K1102" s="117"/>
      <c r="L1102" s="117"/>
      <c r="M1102" s="117"/>
      <c r="N1102" s="117"/>
      <c r="O1102" s="117"/>
      <c r="P1102" s="117"/>
      <c r="Q1102" s="117"/>
      <c r="R1102" s="117"/>
      <c r="S1102" s="117"/>
      <c r="T1102" s="117"/>
      <c r="U1102" s="117"/>
      <c r="V1102" s="117"/>
      <c r="W1102" s="117"/>
      <c r="X1102" s="117"/>
      <c r="Y1102" s="117"/>
      <c r="Z1102" s="117"/>
      <c r="AA1102" s="117"/>
      <c r="AB1102" s="117"/>
      <c r="AC1102" s="117"/>
      <c r="AD1102" s="117"/>
      <c r="AE1102" s="117"/>
      <c r="AF1102" s="117"/>
      <c r="AL1102" s="117"/>
      <c r="AM1102" s="117"/>
      <c r="AS1102" s="117"/>
      <c r="AT1102" s="117"/>
    </row>
    <row r="1103" spans="5:46" x14ac:dyDescent="0.2">
      <c r="E1103" s="117"/>
      <c r="F1103" s="117"/>
      <c r="G1103" s="117"/>
      <c r="H1103" s="117"/>
      <c r="I1103" s="117"/>
      <c r="J1103" s="117"/>
      <c r="K1103" s="117"/>
      <c r="L1103" s="117"/>
      <c r="M1103" s="117"/>
      <c r="N1103" s="117"/>
      <c r="O1103" s="117"/>
      <c r="P1103" s="117"/>
      <c r="Q1103" s="117"/>
      <c r="R1103" s="117"/>
      <c r="S1103" s="117"/>
      <c r="T1103" s="117"/>
      <c r="U1103" s="117"/>
      <c r="V1103" s="117"/>
      <c r="W1103" s="117"/>
      <c r="X1103" s="117"/>
      <c r="Y1103" s="117"/>
      <c r="Z1103" s="117"/>
      <c r="AA1103" s="117"/>
      <c r="AB1103" s="117"/>
      <c r="AC1103" s="117"/>
      <c r="AD1103" s="117"/>
      <c r="AE1103" s="117"/>
      <c r="AF1103" s="117"/>
      <c r="AL1103" s="117"/>
      <c r="AM1103" s="117"/>
      <c r="AS1103" s="117"/>
      <c r="AT1103" s="117"/>
    </row>
    <row r="1104" spans="5:46" x14ac:dyDescent="0.2">
      <c r="E1104" s="117"/>
      <c r="F1104" s="117"/>
      <c r="G1104" s="117"/>
      <c r="H1104" s="117"/>
      <c r="I1104" s="117"/>
      <c r="J1104" s="117"/>
      <c r="K1104" s="117"/>
      <c r="L1104" s="117"/>
      <c r="M1104" s="117"/>
      <c r="N1104" s="117"/>
      <c r="O1104" s="117"/>
      <c r="P1104" s="117"/>
      <c r="Q1104" s="117"/>
      <c r="R1104" s="117"/>
      <c r="S1104" s="117"/>
      <c r="T1104" s="117"/>
      <c r="U1104" s="117"/>
      <c r="V1104" s="117"/>
      <c r="W1104" s="117"/>
      <c r="X1104" s="117"/>
      <c r="Y1104" s="117"/>
      <c r="Z1104" s="117"/>
      <c r="AA1104" s="117"/>
      <c r="AB1104" s="117"/>
      <c r="AC1104" s="117"/>
      <c r="AD1104" s="117"/>
      <c r="AE1104" s="117"/>
      <c r="AF1104" s="117"/>
      <c r="AL1104" s="117"/>
      <c r="AM1104" s="117"/>
      <c r="AS1104" s="117"/>
      <c r="AT1104" s="117"/>
    </row>
    <row r="1105" spans="5:46" x14ac:dyDescent="0.2">
      <c r="E1105" s="117"/>
      <c r="F1105" s="117"/>
      <c r="G1105" s="117"/>
      <c r="H1105" s="117"/>
      <c r="I1105" s="117"/>
      <c r="J1105" s="117"/>
      <c r="K1105" s="117"/>
      <c r="L1105" s="117"/>
      <c r="M1105" s="117"/>
      <c r="N1105" s="117"/>
      <c r="O1105" s="117"/>
      <c r="P1105" s="117"/>
      <c r="Q1105" s="117"/>
      <c r="R1105" s="117"/>
      <c r="S1105" s="117"/>
      <c r="T1105" s="117"/>
      <c r="U1105" s="117"/>
      <c r="V1105" s="117"/>
      <c r="W1105" s="117"/>
      <c r="X1105" s="117"/>
      <c r="Y1105" s="117"/>
      <c r="Z1105" s="117"/>
      <c r="AA1105" s="117"/>
      <c r="AB1105" s="117"/>
      <c r="AC1105" s="117"/>
      <c r="AD1105" s="117"/>
      <c r="AE1105" s="117"/>
      <c r="AF1105" s="117"/>
      <c r="AL1105" s="117"/>
      <c r="AM1105" s="117"/>
      <c r="AS1105" s="117"/>
      <c r="AT1105" s="117"/>
    </row>
    <row r="1106" spans="5:46" x14ac:dyDescent="0.2">
      <c r="E1106" s="117"/>
      <c r="F1106" s="117"/>
      <c r="G1106" s="117"/>
      <c r="H1106" s="117"/>
      <c r="I1106" s="117"/>
      <c r="J1106" s="117"/>
      <c r="K1106" s="117"/>
      <c r="L1106" s="117"/>
      <c r="M1106" s="117"/>
      <c r="N1106" s="117"/>
      <c r="O1106" s="117"/>
      <c r="P1106" s="117"/>
      <c r="Q1106" s="117"/>
      <c r="R1106" s="117"/>
      <c r="S1106" s="117"/>
      <c r="T1106" s="117"/>
      <c r="U1106" s="117"/>
      <c r="V1106" s="117"/>
      <c r="W1106" s="117"/>
      <c r="X1106" s="117"/>
      <c r="Y1106" s="117"/>
      <c r="Z1106" s="117"/>
      <c r="AA1106" s="117"/>
      <c r="AB1106" s="117"/>
      <c r="AC1106" s="117"/>
      <c r="AD1106" s="117"/>
      <c r="AE1106" s="117"/>
      <c r="AF1106" s="117"/>
      <c r="AL1106" s="117"/>
      <c r="AM1106" s="117"/>
      <c r="AS1106" s="117"/>
      <c r="AT1106" s="117"/>
    </row>
    <row r="1107" spans="5:46" x14ac:dyDescent="0.2">
      <c r="E1107" s="117"/>
      <c r="F1107" s="117"/>
      <c r="G1107" s="117"/>
      <c r="H1107" s="117"/>
      <c r="I1107" s="117"/>
      <c r="J1107" s="117"/>
      <c r="K1107" s="117"/>
      <c r="L1107" s="117"/>
      <c r="M1107" s="117"/>
      <c r="N1107" s="117"/>
      <c r="O1107" s="117"/>
      <c r="P1107" s="117"/>
      <c r="Q1107" s="117"/>
      <c r="R1107" s="117"/>
      <c r="S1107" s="117"/>
      <c r="T1107" s="117"/>
      <c r="U1107" s="117"/>
      <c r="V1107" s="117"/>
      <c r="W1107" s="117"/>
      <c r="X1107" s="117"/>
      <c r="Y1107" s="117"/>
      <c r="Z1107" s="117"/>
      <c r="AA1107" s="117"/>
      <c r="AB1107" s="117"/>
      <c r="AC1107" s="117"/>
      <c r="AD1107" s="117"/>
      <c r="AE1107" s="117"/>
      <c r="AF1107" s="117"/>
      <c r="AL1107" s="117"/>
      <c r="AM1107" s="117"/>
      <c r="AS1107" s="117"/>
      <c r="AT1107" s="117"/>
    </row>
    <row r="1108" spans="5:46" x14ac:dyDescent="0.2">
      <c r="E1108" s="117"/>
      <c r="F1108" s="117"/>
      <c r="G1108" s="117"/>
      <c r="H1108" s="117"/>
      <c r="I1108" s="117"/>
      <c r="J1108" s="117"/>
      <c r="K1108" s="117"/>
      <c r="L1108" s="117"/>
      <c r="M1108" s="117"/>
      <c r="N1108" s="117"/>
      <c r="O1108" s="117"/>
      <c r="P1108" s="117"/>
      <c r="Q1108" s="117"/>
      <c r="R1108" s="117"/>
      <c r="S1108" s="117"/>
      <c r="T1108" s="117"/>
      <c r="U1108" s="117"/>
      <c r="V1108" s="117"/>
      <c r="W1108" s="117"/>
      <c r="X1108" s="117"/>
      <c r="Y1108" s="117"/>
      <c r="Z1108" s="117"/>
      <c r="AA1108" s="117"/>
      <c r="AB1108" s="117"/>
      <c r="AC1108" s="117"/>
      <c r="AD1108" s="117"/>
      <c r="AE1108" s="117"/>
      <c r="AF1108" s="117"/>
      <c r="AL1108" s="117"/>
      <c r="AM1108" s="117"/>
      <c r="AS1108" s="117"/>
      <c r="AT1108" s="117"/>
    </row>
    <row r="1109" spans="5:46" x14ac:dyDescent="0.2">
      <c r="E1109" s="117"/>
      <c r="F1109" s="117"/>
      <c r="G1109" s="117"/>
      <c r="H1109" s="117"/>
      <c r="I1109" s="117"/>
      <c r="J1109" s="117"/>
      <c r="K1109" s="117"/>
      <c r="L1109" s="117"/>
      <c r="M1109" s="117"/>
      <c r="N1109" s="117"/>
      <c r="O1109" s="117"/>
      <c r="P1109" s="117"/>
      <c r="Q1109" s="117"/>
      <c r="R1109" s="117"/>
      <c r="S1109" s="117"/>
      <c r="T1109" s="117"/>
      <c r="U1109" s="117"/>
      <c r="V1109" s="117"/>
      <c r="W1109" s="117"/>
      <c r="X1109" s="117"/>
      <c r="Y1109" s="117"/>
      <c r="Z1109" s="117"/>
      <c r="AA1109" s="117"/>
      <c r="AB1109" s="117"/>
      <c r="AC1109" s="117"/>
      <c r="AD1109" s="117"/>
      <c r="AE1109" s="117"/>
      <c r="AF1109" s="117"/>
      <c r="AL1109" s="117"/>
      <c r="AM1109" s="117"/>
      <c r="AS1109" s="117"/>
      <c r="AT1109" s="117"/>
    </row>
    <row r="1110" spans="5:46" x14ac:dyDescent="0.2">
      <c r="E1110" s="117"/>
      <c r="F1110" s="117"/>
      <c r="G1110" s="117"/>
      <c r="H1110" s="117"/>
      <c r="I1110" s="117"/>
      <c r="J1110" s="117"/>
      <c r="K1110" s="117"/>
      <c r="L1110" s="117"/>
      <c r="M1110" s="117"/>
      <c r="N1110" s="117"/>
      <c r="O1110" s="117"/>
      <c r="P1110" s="117"/>
      <c r="Q1110" s="117"/>
      <c r="R1110" s="117"/>
      <c r="S1110" s="117"/>
      <c r="T1110" s="117"/>
      <c r="U1110" s="117"/>
      <c r="V1110" s="117"/>
      <c r="W1110" s="117"/>
      <c r="X1110" s="117"/>
      <c r="Y1110" s="117"/>
      <c r="Z1110" s="117"/>
      <c r="AA1110" s="117"/>
      <c r="AB1110" s="117"/>
      <c r="AC1110" s="117"/>
      <c r="AD1110" s="117"/>
      <c r="AE1110" s="117"/>
      <c r="AF1110" s="117"/>
      <c r="AL1110" s="117"/>
      <c r="AM1110" s="117"/>
      <c r="AS1110" s="117"/>
      <c r="AT1110" s="117"/>
    </row>
    <row r="1111" spans="5:46" x14ac:dyDescent="0.2">
      <c r="E1111" s="117"/>
      <c r="F1111" s="117"/>
      <c r="G1111" s="117"/>
      <c r="H1111" s="117"/>
      <c r="I1111" s="117"/>
      <c r="J1111" s="117"/>
      <c r="K1111" s="117"/>
      <c r="L1111" s="117"/>
      <c r="M1111" s="117"/>
      <c r="N1111" s="117"/>
      <c r="O1111" s="117"/>
      <c r="P1111" s="117"/>
      <c r="Q1111" s="117"/>
      <c r="R1111" s="117"/>
      <c r="S1111" s="117"/>
      <c r="T1111" s="117"/>
      <c r="U1111" s="117"/>
      <c r="V1111" s="117"/>
      <c r="W1111" s="117"/>
      <c r="X1111" s="117"/>
      <c r="Y1111" s="117"/>
      <c r="Z1111" s="117"/>
      <c r="AA1111" s="117"/>
      <c r="AB1111" s="117"/>
      <c r="AC1111" s="117"/>
      <c r="AD1111" s="117"/>
      <c r="AE1111" s="117"/>
      <c r="AF1111" s="117"/>
      <c r="AL1111" s="117"/>
      <c r="AM1111" s="117"/>
      <c r="AS1111" s="117"/>
      <c r="AT1111" s="117"/>
    </row>
    <row r="1112" spans="5:46" x14ac:dyDescent="0.2">
      <c r="E1112" s="117"/>
      <c r="F1112" s="117"/>
      <c r="G1112" s="117"/>
      <c r="H1112" s="117"/>
      <c r="I1112" s="117"/>
      <c r="J1112" s="117"/>
      <c r="K1112" s="117"/>
      <c r="L1112" s="117"/>
      <c r="M1112" s="117"/>
      <c r="N1112" s="117"/>
      <c r="O1112" s="117"/>
      <c r="P1112" s="117"/>
      <c r="Q1112" s="117"/>
      <c r="R1112" s="117"/>
      <c r="S1112" s="117"/>
      <c r="T1112" s="117"/>
      <c r="U1112" s="117"/>
      <c r="V1112" s="117"/>
      <c r="W1112" s="117"/>
      <c r="X1112" s="117"/>
      <c r="Y1112" s="117"/>
      <c r="Z1112" s="117"/>
      <c r="AA1112" s="117"/>
      <c r="AB1112" s="117"/>
      <c r="AC1112" s="117"/>
      <c r="AD1112" s="117"/>
      <c r="AE1112" s="117"/>
      <c r="AF1112" s="117"/>
      <c r="AL1112" s="117"/>
      <c r="AM1112" s="117"/>
      <c r="AS1112" s="117"/>
      <c r="AT1112" s="117"/>
    </row>
    <row r="1113" spans="5:46" x14ac:dyDescent="0.2">
      <c r="E1113" s="117"/>
      <c r="F1113" s="117"/>
      <c r="G1113" s="117"/>
      <c r="H1113" s="117"/>
      <c r="I1113" s="117"/>
      <c r="J1113" s="117"/>
      <c r="K1113" s="117"/>
      <c r="L1113" s="117"/>
      <c r="M1113" s="117"/>
      <c r="N1113" s="117"/>
      <c r="O1113" s="117"/>
      <c r="P1113" s="117"/>
      <c r="Q1113" s="117"/>
      <c r="R1113" s="117"/>
      <c r="S1113" s="117"/>
      <c r="T1113" s="117"/>
      <c r="U1113" s="117"/>
      <c r="V1113" s="117"/>
      <c r="W1113" s="117"/>
      <c r="X1113" s="117"/>
      <c r="Y1113" s="117"/>
      <c r="Z1113" s="117"/>
      <c r="AA1113" s="117"/>
      <c r="AB1113" s="117"/>
      <c r="AC1113" s="117"/>
      <c r="AD1113" s="117"/>
      <c r="AE1113" s="117"/>
      <c r="AF1113" s="117"/>
      <c r="AL1113" s="117"/>
      <c r="AM1113" s="117"/>
      <c r="AS1113" s="117"/>
      <c r="AT1113" s="117"/>
    </row>
    <row r="1114" spans="5:46" x14ac:dyDescent="0.2">
      <c r="E1114" s="117"/>
      <c r="F1114" s="117"/>
      <c r="G1114" s="117"/>
      <c r="H1114" s="117"/>
      <c r="I1114" s="117"/>
      <c r="J1114" s="117"/>
      <c r="K1114" s="117"/>
      <c r="L1114" s="117"/>
      <c r="M1114" s="117"/>
      <c r="N1114" s="117"/>
      <c r="O1114" s="117"/>
      <c r="P1114" s="117"/>
      <c r="Q1114" s="117"/>
      <c r="R1114" s="117"/>
      <c r="S1114" s="117"/>
      <c r="T1114" s="117"/>
      <c r="U1114" s="117"/>
      <c r="V1114" s="117"/>
      <c r="W1114" s="117"/>
      <c r="X1114" s="117"/>
      <c r="Y1114" s="117"/>
      <c r="Z1114" s="117"/>
      <c r="AA1114" s="117"/>
      <c r="AB1114" s="117"/>
      <c r="AC1114" s="117"/>
      <c r="AD1114" s="117"/>
      <c r="AE1114" s="117"/>
      <c r="AF1114" s="117"/>
      <c r="AL1114" s="117"/>
      <c r="AM1114" s="117"/>
      <c r="AS1114" s="117"/>
      <c r="AT1114" s="117"/>
    </row>
    <row r="1115" spans="5:46" x14ac:dyDescent="0.2">
      <c r="E1115" s="117"/>
      <c r="F1115" s="117"/>
      <c r="G1115" s="117"/>
      <c r="H1115" s="117"/>
      <c r="I1115" s="117"/>
      <c r="J1115" s="117"/>
      <c r="K1115" s="117"/>
      <c r="L1115" s="117"/>
      <c r="M1115" s="117"/>
      <c r="N1115" s="117"/>
      <c r="O1115" s="117"/>
      <c r="P1115" s="117"/>
      <c r="Q1115" s="117"/>
      <c r="R1115" s="117"/>
      <c r="S1115" s="117"/>
      <c r="T1115" s="117"/>
      <c r="U1115" s="117"/>
      <c r="V1115" s="117"/>
      <c r="W1115" s="117"/>
      <c r="X1115" s="117"/>
      <c r="Y1115" s="117"/>
      <c r="Z1115" s="117"/>
      <c r="AA1115" s="117"/>
      <c r="AB1115" s="117"/>
      <c r="AC1115" s="117"/>
      <c r="AD1115" s="117"/>
      <c r="AE1115" s="117"/>
      <c r="AF1115" s="117"/>
      <c r="AL1115" s="117"/>
      <c r="AM1115" s="117"/>
      <c r="AS1115" s="117"/>
      <c r="AT1115" s="117"/>
    </row>
    <row r="1116" spans="5:46" x14ac:dyDescent="0.2">
      <c r="E1116" s="117"/>
      <c r="F1116" s="117"/>
      <c r="G1116" s="117"/>
      <c r="H1116" s="117"/>
      <c r="I1116" s="117"/>
      <c r="J1116" s="117"/>
      <c r="K1116" s="117"/>
      <c r="L1116" s="117"/>
      <c r="M1116" s="117"/>
      <c r="N1116" s="117"/>
      <c r="O1116" s="117"/>
      <c r="P1116" s="117"/>
      <c r="Q1116" s="117"/>
      <c r="R1116" s="117"/>
      <c r="S1116" s="117"/>
      <c r="T1116" s="117"/>
      <c r="U1116" s="117"/>
      <c r="V1116" s="117"/>
      <c r="W1116" s="117"/>
      <c r="X1116" s="117"/>
      <c r="Y1116" s="117"/>
      <c r="Z1116" s="117"/>
      <c r="AA1116" s="117"/>
      <c r="AB1116" s="117"/>
      <c r="AC1116" s="117"/>
      <c r="AD1116" s="117"/>
      <c r="AE1116" s="117"/>
      <c r="AF1116" s="117"/>
      <c r="AL1116" s="117"/>
      <c r="AM1116" s="117"/>
      <c r="AS1116" s="117"/>
      <c r="AT1116" s="117"/>
    </row>
    <row r="1117" spans="5:46" x14ac:dyDescent="0.2">
      <c r="E1117" s="117"/>
      <c r="F1117" s="117"/>
      <c r="G1117" s="117"/>
      <c r="H1117" s="117"/>
      <c r="I1117" s="117"/>
      <c r="J1117" s="117"/>
      <c r="K1117" s="117"/>
      <c r="L1117" s="117"/>
      <c r="M1117" s="117"/>
      <c r="N1117" s="117"/>
      <c r="O1117" s="117"/>
      <c r="P1117" s="117"/>
      <c r="Q1117" s="117"/>
      <c r="R1117" s="117"/>
      <c r="S1117" s="117"/>
      <c r="T1117" s="117"/>
      <c r="U1117" s="117"/>
      <c r="V1117" s="117"/>
      <c r="W1117" s="117"/>
      <c r="X1117" s="117"/>
      <c r="Y1117" s="117"/>
      <c r="Z1117" s="117"/>
      <c r="AA1117" s="117"/>
      <c r="AB1117" s="117"/>
      <c r="AC1117" s="117"/>
      <c r="AD1117" s="117"/>
      <c r="AE1117" s="117"/>
      <c r="AF1117" s="117"/>
      <c r="AL1117" s="117"/>
      <c r="AM1117" s="117"/>
      <c r="AS1117" s="117"/>
      <c r="AT1117" s="117"/>
    </row>
    <row r="1118" spans="5:46" x14ac:dyDescent="0.2">
      <c r="E1118" s="117"/>
      <c r="F1118" s="117"/>
      <c r="G1118" s="117"/>
      <c r="H1118" s="117"/>
      <c r="I1118" s="117"/>
      <c r="J1118" s="117"/>
      <c r="K1118" s="117"/>
      <c r="L1118" s="117"/>
      <c r="M1118" s="117"/>
      <c r="N1118" s="117"/>
      <c r="O1118" s="117"/>
      <c r="P1118" s="117"/>
      <c r="Q1118" s="117"/>
      <c r="R1118" s="117"/>
      <c r="S1118" s="117"/>
      <c r="T1118" s="117"/>
      <c r="U1118" s="117"/>
      <c r="V1118" s="117"/>
      <c r="W1118" s="117"/>
      <c r="X1118" s="117"/>
      <c r="Y1118" s="117"/>
      <c r="Z1118" s="117"/>
      <c r="AA1118" s="117"/>
      <c r="AB1118" s="117"/>
      <c r="AC1118" s="117"/>
      <c r="AD1118" s="117"/>
      <c r="AE1118" s="117"/>
      <c r="AF1118" s="117"/>
      <c r="AL1118" s="117"/>
      <c r="AM1118" s="117"/>
      <c r="AS1118" s="117"/>
      <c r="AT1118" s="117"/>
    </row>
    <row r="1119" spans="5:46" x14ac:dyDescent="0.2">
      <c r="E1119" s="117"/>
      <c r="F1119" s="117"/>
      <c r="G1119" s="117"/>
      <c r="H1119" s="117"/>
      <c r="I1119" s="117"/>
      <c r="J1119" s="117"/>
      <c r="K1119" s="117"/>
      <c r="L1119" s="117"/>
      <c r="M1119" s="117"/>
      <c r="N1119" s="117"/>
      <c r="O1119" s="117"/>
      <c r="P1119" s="117"/>
      <c r="Q1119" s="117"/>
      <c r="R1119" s="117"/>
      <c r="S1119" s="117"/>
      <c r="T1119" s="117"/>
      <c r="U1119" s="117"/>
      <c r="V1119" s="117"/>
      <c r="W1119" s="117"/>
      <c r="X1119" s="117"/>
      <c r="Y1119" s="117"/>
      <c r="Z1119" s="117"/>
      <c r="AA1119" s="117"/>
      <c r="AB1119" s="117"/>
      <c r="AC1119" s="117"/>
      <c r="AD1119" s="117"/>
      <c r="AE1119" s="117"/>
      <c r="AF1119" s="117"/>
      <c r="AL1119" s="117"/>
      <c r="AM1119" s="117"/>
      <c r="AS1119" s="117"/>
      <c r="AT1119" s="117"/>
    </row>
    <row r="1120" spans="5:46" x14ac:dyDescent="0.2">
      <c r="E1120" s="117"/>
      <c r="F1120" s="117"/>
      <c r="G1120" s="117"/>
      <c r="H1120" s="117"/>
      <c r="I1120" s="117"/>
      <c r="J1120" s="117"/>
      <c r="K1120" s="117"/>
      <c r="L1120" s="117"/>
      <c r="M1120" s="117"/>
      <c r="N1120" s="117"/>
      <c r="O1120" s="117"/>
      <c r="P1120" s="117"/>
      <c r="Q1120" s="117"/>
      <c r="R1120" s="117"/>
      <c r="S1120" s="117"/>
      <c r="T1120" s="117"/>
      <c r="U1120" s="117"/>
      <c r="V1120" s="117"/>
      <c r="W1120" s="117"/>
      <c r="X1120" s="117"/>
      <c r="Y1120" s="117"/>
      <c r="Z1120" s="117"/>
      <c r="AA1120" s="117"/>
      <c r="AB1120" s="117"/>
      <c r="AC1120" s="117"/>
      <c r="AD1120" s="117"/>
      <c r="AE1120" s="117"/>
      <c r="AF1120" s="117"/>
      <c r="AL1120" s="117"/>
      <c r="AM1120" s="117"/>
      <c r="AS1120" s="117"/>
      <c r="AT1120" s="117"/>
    </row>
    <row r="1121" spans="5:46" x14ac:dyDescent="0.2">
      <c r="E1121" s="117"/>
      <c r="F1121" s="117"/>
      <c r="G1121" s="117"/>
      <c r="H1121" s="117"/>
      <c r="I1121" s="117"/>
      <c r="J1121" s="117"/>
      <c r="K1121" s="117"/>
      <c r="L1121" s="117"/>
      <c r="M1121" s="117"/>
      <c r="N1121" s="117"/>
      <c r="O1121" s="117"/>
      <c r="P1121" s="117"/>
      <c r="Q1121" s="117"/>
      <c r="R1121" s="117"/>
      <c r="S1121" s="117"/>
      <c r="T1121" s="117"/>
      <c r="U1121" s="117"/>
      <c r="V1121" s="117"/>
      <c r="W1121" s="117"/>
      <c r="X1121" s="117"/>
      <c r="Y1121" s="117"/>
      <c r="Z1121" s="117"/>
      <c r="AA1121" s="117"/>
      <c r="AB1121" s="117"/>
      <c r="AC1121" s="117"/>
      <c r="AD1121" s="117"/>
      <c r="AE1121" s="117"/>
      <c r="AF1121" s="117"/>
      <c r="AL1121" s="117"/>
      <c r="AM1121" s="117"/>
      <c r="AS1121" s="117"/>
      <c r="AT1121" s="117"/>
    </row>
    <row r="1122" spans="5:46" x14ac:dyDescent="0.2">
      <c r="E1122" s="117"/>
      <c r="F1122" s="117"/>
      <c r="G1122" s="117"/>
      <c r="H1122" s="117"/>
      <c r="I1122" s="117"/>
      <c r="J1122" s="117"/>
      <c r="K1122" s="117"/>
      <c r="L1122" s="117"/>
      <c r="M1122" s="117"/>
      <c r="N1122" s="117"/>
      <c r="O1122" s="117"/>
      <c r="P1122" s="117"/>
      <c r="Q1122" s="117"/>
      <c r="R1122" s="117"/>
      <c r="S1122" s="117"/>
      <c r="T1122" s="117"/>
      <c r="U1122" s="117"/>
      <c r="V1122" s="117"/>
      <c r="W1122" s="117"/>
      <c r="X1122" s="117"/>
      <c r="Y1122" s="117"/>
      <c r="Z1122" s="117"/>
      <c r="AA1122" s="117"/>
      <c r="AB1122" s="117"/>
      <c r="AC1122" s="117"/>
      <c r="AD1122" s="117"/>
      <c r="AE1122" s="117"/>
      <c r="AF1122" s="117"/>
      <c r="AL1122" s="117"/>
      <c r="AM1122" s="117"/>
      <c r="AS1122" s="117"/>
      <c r="AT1122" s="117"/>
    </row>
    <row r="1123" spans="5:46" x14ac:dyDescent="0.2">
      <c r="E1123" s="117"/>
      <c r="F1123" s="117"/>
      <c r="G1123" s="117"/>
      <c r="H1123" s="117"/>
      <c r="I1123" s="117"/>
      <c r="J1123" s="117"/>
      <c r="K1123" s="117"/>
      <c r="L1123" s="117"/>
      <c r="M1123" s="117"/>
      <c r="N1123" s="117"/>
      <c r="O1123" s="117"/>
      <c r="P1123" s="117"/>
      <c r="Q1123" s="117"/>
      <c r="R1123" s="117"/>
      <c r="S1123" s="117"/>
      <c r="T1123" s="117"/>
      <c r="U1123" s="117"/>
      <c r="V1123" s="117"/>
      <c r="W1123" s="117"/>
      <c r="X1123" s="117"/>
      <c r="Y1123" s="117"/>
      <c r="Z1123" s="117"/>
      <c r="AA1123" s="117"/>
      <c r="AB1123" s="117"/>
      <c r="AC1123" s="117"/>
      <c r="AD1123" s="117"/>
      <c r="AE1123" s="117"/>
      <c r="AF1123" s="117"/>
      <c r="AL1123" s="117"/>
      <c r="AM1123" s="117"/>
      <c r="AS1123" s="117"/>
      <c r="AT1123" s="117"/>
    </row>
    <row r="1124" spans="5:46" x14ac:dyDescent="0.2">
      <c r="E1124" s="117"/>
      <c r="F1124" s="117"/>
      <c r="G1124" s="117"/>
      <c r="H1124" s="117"/>
      <c r="I1124" s="117"/>
      <c r="J1124" s="117"/>
      <c r="K1124" s="117"/>
      <c r="L1124" s="117"/>
      <c r="M1124" s="117"/>
      <c r="N1124" s="117"/>
      <c r="O1124" s="117"/>
      <c r="P1124" s="117"/>
      <c r="Q1124" s="117"/>
      <c r="R1124" s="117"/>
      <c r="S1124" s="117"/>
      <c r="T1124" s="117"/>
      <c r="U1124" s="117"/>
      <c r="V1124" s="117"/>
      <c r="W1124" s="117"/>
      <c r="X1124" s="117"/>
      <c r="Y1124" s="117"/>
      <c r="Z1124" s="117"/>
      <c r="AA1124" s="117"/>
      <c r="AB1124" s="117"/>
      <c r="AC1124" s="117"/>
      <c r="AD1124" s="117"/>
      <c r="AE1124" s="117"/>
      <c r="AF1124" s="117"/>
      <c r="AL1124" s="117"/>
      <c r="AM1124" s="117"/>
      <c r="AS1124" s="117"/>
      <c r="AT1124" s="117"/>
    </row>
    <row r="1125" spans="5:46" x14ac:dyDescent="0.2">
      <c r="E1125" s="117"/>
      <c r="F1125" s="117"/>
      <c r="G1125" s="117"/>
      <c r="H1125" s="117"/>
      <c r="I1125" s="117"/>
      <c r="J1125" s="117"/>
      <c r="K1125" s="117"/>
      <c r="L1125" s="117"/>
      <c r="M1125" s="117"/>
      <c r="N1125" s="117"/>
      <c r="O1125" s="117"/>
      <c r="P1125" s="117"/>
      <c r="Q1125" s="117"/>
      <c r="R1125" s="117"/>
      <c r="S1125" s="117"/>
      <c r="T1125" s="117"/>
      <c r="U1125" s="117"/>
      <c r="V1125" s="117"/>
      <c r="W1125" s="117"/>
      <c r="X1125" s="117"/>
      <c r="Y1125" s="117"/>
      <c r="Z1125" s="117"/>
      <c r="AA1125" s="117"/>
      <c r="AB1125" s="117"/>
      <c r="AC1125" s="117"/>
      <c r="AD1125" s="117"/>
      <c r="AE1125" s="117"/>
      <c r="AF1125" s="117"/>
      <c r="AL1125" s="117"/>
      <c r="AM1125" s="117"/>
      <c r="AS1125" s="117"/>
      <c r="AT1125" s="117"/>
    </row>
    <row r="1126" spans="5:46" x14ac:dyDescent="0.2">
      <c r="E1126" s="117"/>
      <c r="F1126" s="117"/>
      <c r="G1126" s="117"/>
      <c r="H1126" s="117"/>
      <c r="I1126" s="117"/>
      <c r="J1126" s="117"/>
      <c r="K1126" s="117"/>
      <c r="L1126" s="117"/>
      <c r="M1126" s="117"/>
      <c r="N1126" s="117"/>
      <c r="O1126" s="117"/>
      <c r="P1126" s="117"/>
      <c r="Q1126" s="117"/>
      <c r="R1126" s="117"/>
      <c r="S1126" s="117"/>
      <c r="T1126" s="117"/>
      <c r="U1126" s="117"/>
      <c r="V1126" s="117"/>
      <c r="W1126" s="117"/>
      <c r="X1126" s="117"/>
      <c r="Y1126" s="117"/>
      <c r="Z1126" s="117"/>
      <c r="AA1126" s="117"/>
      <c r="AB1126" s="117"/>
      <c r="AC1126" s="117"/>
      <c r="AD1126" s="117"/>
      <c r="AE1126" s="117"/>
      <c r="AF1126" s="117"/>
      <c r="AL1126" s="117"/>
      <c r="AM1126" s="117"/>
      <c r="AS1126" s="117"/>
      <c r="AT1126" s="117"/>
    </row>
    <row r="1127" spans="5:46" x14ac:dyDescent="0.2">
      <c r="E1127" s="117"/>
      <c r="F1127" s="117"/>
      <c r="G1127" s="117"/>
      <c r="H1127" s="117"/>
      <c r="I1127" s="117"/>
      <c r="J1127" s="117"/>
      <c r="K1127" s="117"/>
      <c r="L1127" s="117"/>
      <c r="M1127" s="117"/>
      <c r="N1127" s="117"/>
      <c r="O1127" s="117"/>
      <c r="P1127" s="117"/>
      <c r="Q1127" s="117"/>
      <c r="R1127" s="117"/>
      <c r="S1127" s="117"/>
      <c r="T1127" s="117"/>
      <c r="U1127" s="117"/>
      <c r="V1127" s="117"/>
      <c r="W1127" s="117"/>
      <c r="X1127" s="117"/>
      <c r="Y1127" s="117"/>
      <c r="Z1127" s="117"/>
      <c r="AA1127" s="117"/>
      <c r="AB1127" s="117"/>
      <c r="AC1127" s="117"/>
      <c r="AD1127" s="117"/>
      <c r="AE1127" s="117"/>
      <c r="AF1127" s="117"/>
      <c r="AL1127" s="117"/>
      <c r="AM1127" s="117"/>
      <c r="AS1127" s="117"/>
      <c r="AT1127" s="117"/>
    </row>
    <row r="1128" spans="5:46" x14ac:dyDescent="0.2">
      <c r="E1128" s="117"/>
      <c r="F1128" s="117"/>
      <c r="G1128" s="117"/>
      <c r="H1128" s="117"/>
      <c r="I1128" s="117"/>
      <c r="J1128" s="117"/>
      <c r="K1128" s="117"/>
      <c r="L1128" s="117"/>
      <c r="M1128" s="117"/>
      <c r="N1128" s="117"/>
      <c r="O1128" s="117"/>
      <c r="P1128" s="117"/>
      <c r="Q1128" s="117"/>
      <c r="R1128" s="117"/>
      <c r="S1128" s="117"/>
      <c r="T1128" s="117"/>
      <c r="U1128" s="117"/>
      <c r="V1128" s="117"/>
      <c r="W1128" s="117"/>
      <c r="X1128" s="117"/>
      <c r="Y1128" s="117"/>
      <c r="Z1128" s="117"/>
      <c r="AA1128" s="117"/>
      <c r="AB1128" s="117"/>
      <c r="AC1128" s="117"/>
      <c r="AD1128" s="117"/>
      <c r="AE1128" s="117"/>
      <c r="AF1128" s="117"/>
      <c r="AL1128" s="117"/>
      <c r="AM1128" s="117"/>
      <c r="AS1128" s="117"/>
      <c r="AT1128" s="117"/>
    </row>
    <row r="1129" spans="5:46" x14ac:dyDescent="0.2">
      <c r="E1129" s="117"/>
      <c r="F1129" s="117"/>
      <c r="G1129" s="117"/>
      <c r="H1129" s="117"/>
      <c r="I1129" s="117"/>
      <c r="J1129" s="117"/>
      <c r="K1129" s="117"/>
      <c r="L1129" s="117"/>
      <c r="M1129" s="117"/>
      <c r="N1129" s="117"/>
      <c r="O1129" s="117"/>
      <c r="P1129" s="117"/>
      <c r="Q1129" s="117"/>
      <c r="R1129" s="117"/>
      <c r="S1129" s="117"/>
      <c r="T1129" s="117"/>
      <c r="U1129" s="117"/>
      <c r="V1129" s="117"/>
      <c r="W1129" s="117"/>
      <c r="X1129" s="117"/>
      <c r="Y1129" s="117"/>
      <c r="Z1129" s="117"/>
      <c r="AA1129" s="117"/>
      <c r="AB1129" s="117"/>
      <c r="AC1129" s="117"/>
      <c r="AD1129" s="117"/>
      <c r="AE1129" s="117"/>
      <c r="AF1129" s="117"/>
      <c r="AL1129" s="117"/>
      <c r="AM1129" s="117"/>
      <c r="AS1129" s="117"/>
      <c r="AT1129" s="117"/>
    </row>
    <row r="1130" spans="5:46" x14ac:dyDescent="0.2">
      <c r="E1130" s="117"/>
      <c r="F1130" s="117"/>
      <c r="G1130" s="117"/>
      <c r="H1130" s="117"/>
      <c r="I1130" s="117"/>
      <c r="J1130" s="117"/>
      <c r="K1130" s="117"/>
      <c r="L1130" s="117"/>
      <c r="M1130" s="117"/>
      <c r="N1130" s="117"/>
      <c r="O1130" s="117"/>
      <c r="P1130" s="117"/>
      <c r="Q1130" s="117"/>
      <c r="R1130" s="117"/>
      <c r="S1130" s="117"/>
      <c r="T1130" s="117"/>
      <c r="U1130" s="117"/>
      <c r="V1130" s="117"/>
      <c r="W1130" s="117"/>
      <c r="X1130" s="117"/>
      <c r="Y1130" s="117"/>
      <c r="Z1130" s="117"/>
      <c r="AA1130" s="117"/>
      <c r="AB1130" s="117"/>
      <c r="AC1130" s="117"/>
      <c r="AD1130" s="117"/>
      <c r="AE1130" s="117"/>
      <c r="AF1130" s="117"/>
      <c r="AL1130" s="117"/>
      <c r="AM1130" s="117"/>
      <c r="AS1130" s="117"/>
      <c r="AT1130" s="117"/>
    </row>
    <row r="1131" spans="5:46" x14ac:dyDescent="0.2">
      <c r="E1131" s="117"/>
      <c r="F1131" s="117"/>
      <c r="G1131" s="117"/>
      <c r="H1131" s="117"/>
      <c r="I1131" s="117"/>
      <c r="J1131" s="117"/>
      <c r="K1131" s="117"/>
      <c r="L1131" s="117"/>
      <c r="M1131" s="117"/>
      <c r="N1131" s="117"/>
      <c r="O1131" s="117"/>
      <c r="P1131" s="117"/>
      <c r="Q1131" s="117"/>
      <c r="R1131" s="117"/>
      <c r="S1131" s="117"/>
      <c r="T1131" s="117"/>
      <c r="U1131" s="117"/>
      <c r="V1131" s="117"/>
      <c r="W1131" s="117"/>
      <c r="X1131" s="117"/>
      <c r="Y1131" s="117"/>
      <c r="Z1131" s="117"/>
      <c r="AA1131" s="117"/>
      <c r="AB1131" s="117"/>
      <c r="AC1131" s="117"/>
      <c r="AD1131" s="117"/>
      <c r="AE1131" s="117"/>
      <c r="AF1131" s="117"/>
      <c r="AL1131" s="117"/>
      <c r="AM1131" s="117"/>
      <c r="AS1131" s="117"/>
      <c r="AT1131" s="117"/>
    </row>
    <row r="1132" spans="5:46" x14ac:dyDescent="0.2">
      <c r="E1132" s="117"/>
      <c r="F1132" s="117"/>
      <c r="G1132" s="117"/>
      <c r="H1132" s="117"/>
      <c r="I1132" s="117"/>
      <c r="J1132" s="117"/>
      <c r="K1132" s="117"/>
      <c r="L1132" s="117"/>
      <c r="M1132" s="117"/>
      <c r="N1132" s="117"/>
      <c r="O1132" s="117"/>
      <c r="P1132" s="117"/>
      <c r="Q1132" s="117"/>
      <c r="R1132" s="117"/>
      <c r="S1132" s="117"/>
      <c r="T1132" s="117"/>
      <c r="U1132" s="117"/>
      <c r="V1132" s="117"/>
      <c r="W1132" s="117"/>
      <c r="X1132" s="117"/>
      <c r="Y1132" s="117"/>
      <c r="Z1132" s="117"/>
      <c r="AA1132" s="117"/>
      <c r="AB1132" s="117"/>
      <c r="AC1132" s="117"/>
      <c r="AD1132" s="117"/>
      <c r="AE1132" s="117"/>
      <c r="AF1132" s="117"/>
      <c r="AL1132" s="117"/>
      <c r="AM1132" s="117"/>
      <c r="AS1132" s="117"/>
      <c r="AT1132" s="117"/>
    </row>
    <row r="1133" spans="5:46" x14ac:dyDescent="0.2">
      <c r="E1133" s="117"/>
      <c r="F1133" s="117"/>
      <c r="G1133" s="117"/>
      <c r="H1133" s="117"/>
      <c r="I1133" s="117"/>
      <c r="J1133" s="117"/>
      <c r="K1133" s="117"/>
      <c r="L1133" s="117"/>
      <c r="M1133" s="117"/>
      <c r="N1133" s="117"/>
      <c r="O1133" s="117"/>
      <c r="P1133" s="117"/>
      <c r="Q1133" s="117"/>
      <c r="R1133" s="117"/>
      <c r="S1133" s="117"/>
      <c r="T1133" s="117"/>
      <c r="U1133" s="117"/>
      <c r="V1133" s="117"/>
      <c r="W1133" s="117"/>
      <c r="X1133" s="117"/>
      <c r="Y1133" s="117"/>
      <c r="Z1133" s="117"/>
      <c r="AA1133" s="117"/>
      <c r="AB1133" s="117"/>
      <c r="AC1133" s="117"/>
      <c r="AD1133" s="117"/>
      <c r="AE1133" s="117"/>
      <c r="AF1133" s="117"/>
      <c r="AL1133" s="117"/>
      <c r="AM1133" s="117"/>
      <c r="AS1133" s="117"/>
      <c r="AT1133" s="117"/>
    </row>
    <row r="1134" spans="5:46" x14ac:dyDescent="0.2">
      <c r="E1134" s="117"/>
      <c r="F1134" s="117"/>
      <c r="G1134" s="117"/>
      <c r="H1134" s="117"/>
      <c r="I1134" s="117"/>
      <c r="J1134" s="117"/>
      <c r="K1134" s="117"/>
      <c r="L1134" s="117"/>
      <c r="M1134" s="117"/>
      <c r="N1134" s="117"/>
      <c r="O1134" s="117"/>
      <c r="P1134" s="117"/>
      <c r="Q1134" s="117"/>
      <c r="R1134" s="117"/>
      <c r="S1134" s="117"/>
      <c r="T1134" s="117"/>
      <c r="U1134" s="117"/>
      <c r="V1134" s="117"/>
      <c r="W1134" s="117"/>
      <c r="X1134" s="117"/>
      <c r="Y1134" s="117"/>
      <c r="Z1134" s="117"/>
      <c r="AA1134" s="117"/>
      <c r="AB1134" s="117"/>
      <c r="AC1134" s="117"/>
      <c r="AD1134" s="117"/>
      <c r="AE1134" s="117"/>
      <c r="AF1134" s="117"/>
      <c r="AL1134" s="117"/>
      <c r="AM1134" s="117"/>
      <c r="AS1134" s="117"/>
      <c r="AT1134" s="117"/>
    </row>
    <row r="1135" spans="5:46" x14ac:dyDescent="0.2">
      <c r="E1135" s="117"/>
      <c r="F1135" s="117"/>
      <c r="G1135" s="117"/>
      <c r="H1135" s="117"/>
      <c r="I1135" s="117"/>
      <c r="J1135" s="117"/>
      <c r="K1135" s="117"/>
      <c r="L1135" s="117"/>
      <c r="M1135" s="117"/>
      <c r="N1135" s="117"/>
      <c r="O1135" s="117"/>
      <c r="P1135" s="117"/>
      <c r="Q1135" s="117"/>
      <c r="R1135" s="117"/>
      <c r="S1135" s="117"/>
      <c r="T1135" s="117"/>
      <c r="U1135" s="117"/>
      <c r="V1135" s="117"/>
      <c r="W1135" s="117"/>
      <c r="X1135" s="117"/>
      <c r="Y1135" s="117"/>
      <c r="Z1135" s="117"/>
      <c r="AA1135" s="117"/>
      <c r="AB1135" s="117"/>
      <c r="AC1135" s="117"/>
      <c r="AD1135" s="117"/>
      <c r="AE1135" s="117"/>
      <c r="AF1135" s="117"/>
      <c r="AL1135" s="117"/>
      <c r="AM1135" s="117"/>
      <c r="AS1135" s="117"/>
      <c r="AT1135" s="117"/>
    </row>
    <row r="1136" spans="5:46" x14ac:dyDescent="0.2">
      <c r="E1136" s="117"/>
      <c r="F1136" s="117"/>
      <c r="G1136" s="117"/>
      <c r="H1136" s="117"/>
      <c r="I1136" s="117"/>
      <c r="J1136" s="117"/>
      <c r="K1136" s="117"/>
      <c r="L1136" s="117"/>
      <c r="M1136" s="117"/>
      <c r="N1136" s="117"/>
      <c r="O1136" s="117"/>
      <c r="P1136" s="117"/>
      <c r="Q1136" s="117"/>
      <c r="R1136" s="117"/>
      <c r="S1136" s="117"/>
      <c r="T1136" s="117"/>
      <c r="U1136" s="117"/>
      <c r="V1136" s="117"/>
      <c r="W1136" s="117"/>
      <c r="X1136" s="117"/>
      <c r="Y1136" s="117"/>
      <c r="Z1136" s="117"/>
      <c r="AA1136" s="117"/>
      <c r="AB1136" s="117"/>
      <c r="AC1136" s="117"/>
      <c r="AD1136" s="117"/>
      <c r="AE1136" s="117"/>
      <c r="AF1136" s="117"/>
      <c r="AL1136" s="117"/>
      <c r="AM1136" s="117"/>
      <c r="AS1136" s="117"/>
      <c r="AT1136" s="117"/>
    </row>
    <row r="1137" spans="5:46" x14ac:dyDescent="0.2">
      <c r="E1137" s="117"/>
      <c r="F1137" s="117"/>
      <c r="G1137" s="117"/>
      <c r="H1137" s="117"/>
      <c r="I1137" s="117"/>
      <c r="J1137" s="117"/>
      <c r="K1137" s="117"/>
      <c r="L1137" s="117"/>
      <c r="M1137" s="117"/>
      <c r="N1137" s="117"/>
      <c r="O1137" s="117"/>
      <c r="P1137" s="117"/>
      <c r="Q1137" s="117"/>
      <c r="R1137" s="117"/>
      <c r="S1137" s="117"/>
      <c r="T1137" s="117"/>
      <c r="U1137" s="117"/>
      <c r="V1137" s="117"/>
      <c r="W1137" s="117"/>
      <c r="X1137" s="117"/>
      <c r="Y1137" s="117"/>
      <c r="Z1137" s="117"/>
      <c r="AA1137" s="117"/>
      <c r="AB1137" s="117"/>
      <c r="AC1137" s="117"/>
      <c r="AD1137" s="117"/>
      <c r="AE1137" s="117"/>
      <c r="AF1137" s="117"/>
      <c r="AL1137" s="117"/>
      <c r="AM1137" s="117"/>
      <c r="AS1137" s="117"/>
      <c r="AT1137" s="117"/>
    </row>
    <row r="1138" spans="5:46" x14ac:dyDescent="0.2">
      <c r="E1138" s="117"/>
      <c r="F1138" s="117"/>
      <c r="G1138" s="117"/>
      <c r="H1138" s="117"/>
      <c r="I1138" s="117"/>
      <c r="J1138" s="117"/>
      <c r="K1138" s="117"/>
      <c r="L1138" s="117"/>
      <c r="M1138" s="117"/>
      <c r="N1138" s="117"/>
      <c r="O1138" s="117"/>
      <c r="P1138" s="117"/>
      <c r="Q1138" s="117"/>
      <c r="R1138" s="117"/>
      <c r="S1138" s="117"/>
      <c r="T1138" s="117"/>
      <c r="U1138" s="117"/>
      <c r="V1138" s="117"/>
      <c r="W1138" s="117"/>
      <c r="X1138" s="117"/>
      <c r="Y1138" s="117"/>
      <c r="Z1138" s="117"/>
      <c r="AA1138" s="117"/>
      <c r="AB1138" s="117"/>
      <c r="AC1138" s="117"/>
      <c r="AD1138" s="117"/>
      <c r="AE1138" s="117"/>
      <c r="AF1138" s="117"/>
      <c r="AL1138" s="117"/>
      <c r="AM1138" s="117"/>
      <c r="AS1138" s="117"/>
      <c r="AT1138" s="117"/>
    </row>
    <row r="1139" spans="5:46" x14ac:dyDescent="0.2">
      <c r="E1139" s="117"/>
      <c r="F1139" s="117"/>
      <c r="G1139" s="117"/>
      <c r="H1139" s="117"/>
      <c r="I1139" s="117"/>
      <c r="J1139" s="117"/>
      <c r="K1139" s="117"/>
      <c r="L1139" s="117"/>
      <c r="M1139" s="117"/>
      <c r="N1139" s="117"/>
      <c r="O1139" s="117"/>
      <c r="P1139" s="117"/>
      <c r="Q1139" s="117"/>
      <c r="R1139" s="117"/>
      <c r="S1139" s="117"/>
      <c r="T1139" s="117"/>
      <c r="U1139" s="117"/>
      <c r="V1139" s="117"/>
      <c r="W1139" s="117"/>
      <c r="X1139" s="117"/>
      <c r="Y1139" s="117"/>
      <c r="Z1139" s="117"/>
      <c r="AA1139" s="117"/>
      <c r="AB1139" s="117"/>
      <c r="AC1139" s="117"/>
      <c r="AD1139" s="117"/>
      <c r="AE1139" s="117"/>
      <c r="AF1139" s="117"/>
      <c r="AL1139" s="117"/>
      <c r="AM1139" s="117"/>
      <c r="AS1139" s="117"/>
      <c r="AT1139" s="117"/>
    </row>
    <row r="1140" spans="5:46" x14ac:dyDescent="0.2">
      <c r="E1140" s="117"/>
      <c r="F1140" s="117"/>
      <c r="G1140" s="117"/>
      <c r="H1140" s="117"/>
      <c r="I1140" s="117"/>
      <c r="J1140" s="117"/>
      <c r="K1140" s="117"/>
      <c r="L1140" s="117"/>
      <c r="M1140" s="117"/>
      <c r="N1140" s="117"/>
      <c r="O1140" s="117"/>
      <c r="P1140" s="117"/>
      <c r="Q1140" s="117"/>
      <c r="R1140" s="117"/>
      <c r="S1140" s="117"/>
      <c r="T1140" s="117"/>
      <c r="U1140" s="117"/>
      <c r="V1140" s="117"/>
      <c r="W1140" s="117"/>
      <c r="X1140" s="117"/>
      <c r="Y1140" s="117"/>
      <c r="Z1140" s="117"/>
      <c r="AA1140" s="117"/>
      <c r="AB1140" s="117"/>
      <c r="AC1140" s="117"/>
      <c r="AD1140" s="117"/>
      <c r="AE1140" s="117"/>
      <c r="AF1140" s="117"/>
      <c r="AL1140" s="117"/>
      <c r="AM1140" s="117"/>
      <c r="AS1140" s="117"/>
      <c r="AT1140" s="117"/>
    </row>
    <row r="1141" spans="5:46" x14ac:dyDescent="0.2">
      <c r="E1141" s="117"/>
      <c r="F1141" s="117"/>
      <c r="G1141" s="117"/>
      <c r="H1141" s="117"/>
      <c r="I1141" s="117"/>
      <c r="J1141" s="117"/>
      <c r="K1141" s="117"/>
      <c r="L1141" s="117"/>
      <c r="M1141" s="117"/>
      <c r="N1141" s="117"/>
      <c r="O1141" s="117"/>
      <c r="P1141" s="117"/>
      <c r="Q1141" s="117"/>
      <c r="R1141" s="117"/>
      <c r="S1141" s="117"/>
      <c r="T1141" s="117"/>
      <c r="U1141" s="117"/>
      <c r="V1141" s="117"/>
      <c r="W1141" s="117"/>
      <c r="X1141" s="117"/>
      <c r="Y1141" s="117"/>
      <c r="Z1141" s="117"/>
      <c r="AA1141" s="117"/>
      <c r="AB1141" s="117"/>
      <c r="AC1141" s="117"/>
      <c r="AD1141" s="117"/>
      <c r="AE1141" s="117"/>
      <c r="AF1141" s="117"/>
      <c r="AL1141" s="117"/>
      <c r="AM1141" s="117"/>
      <c r="AS1141" s="117"/>
      <c r="AT1141" s="117"/>
    </row>
    <row r="1142" spans="5:46" x14ac:dyDescent="0.2">
      <c r="E1142" s="117"/>
      <c r="F1142" s="117"/>
      <c r="G1142" s="117"/>
      <c r="H1142" s="117"/>
      <c r="I1142" s="117"/>
      <c r="J1142" s="117"/>
      <c r="K1142" s="117"/>
      <c r="L1142" s="117"/>
      <c r="M1142" s="117"/>
      <c r="N1142" s="117"/>
      <c r="O1142" s="117"/>
      <c r="P1142" s="117"/>
      <c r="Q1142" s="117"/>
      <c r="R1142" s="117"/>
      <c r="S1142" s="117"/>
      <c r="T1142" s="117"/>
      <c r="U1142" s="117"/>
      <c r="V1142" s="117"/>
      <c r="W1142" s="117"/>
      <c r="X1142" s="117"/>
      <c r="Y1142" s="117"/>
      <c r="Z1142" s="117"/>
      <c r="AA1142" s="117"/>
      <c r="AB1142" s="117"/>
      <c r="AC1142" s="117"/>
      <c r="AD1142" s="117"/>
      <c r="AE1142" s="117"/>
      <c r="AF1142" s="117"/>
      <c r="AL1142" s="117"/>
      <c r="AM1142" s="117"/>
      <c r="AS1142" s="117"/>
      <c r="AT1142" s="117"/>
    </row>
    <row r="1143" spans="5:46" x14ac:dyDescent="0.2">
      <c r="E1143" s="117"/>
      <c r="F1143" s="117"/>
      <c r="G1143" s="117"/>
      <c r="H1143" s="117"/>
      <c r="I1143" s="117"/>
      <c r="J1143" s="117"/>
      <c r="K1143" s="117"/>
      <c r="L1143" s="117"/>
      <c r="M1143" s="117"/>
      <c r="N1143" s="117"/>
      <c r="O1143" s="117"/>
      <c r="P1143" s="117"/>
      <c r="Q1143" s="117"/>
      <c r="R1143" s="117"/>
      <c r="S1143" s="117"/>
      <c r="T1143" s="117"/>
      <c r="U1143" s="117"/>
      <c r="V1143" s="117"/>
      <c r="W1143" s="117"/>
      <c r="X1143" s="117"/>
      <c r="Y1143" s="117"/>
      <c r="Z1143" s="117"/>
      <c r="AA1143" s="117"/>
      <c r="AB1143" s="117"/>
      <c r="AC1143" s="117"/>
      <c r="AD1143" s="117"/>
      <c r="AE1143" s="117"/>
      <c r="AF1143" s="117"/>
      <c r="AL1143" s="117"/>
      <c r="AM1143" s="117"/>
      <c r="AS1143" s="117"/>
      <c r="AT1143" s="117"/>
    </row>
    <row r="1144" spans="5:46" x14ac:dyDescent="0.2">
      <c r="E1144" s="117"/>
      <c r="F1144" s="117"/>
      <c r="G1144" s="117"/>
      <c r="H1144" s="117"/>
      <c r="I1144" s="117"/>
      <c r="J1144" s="117"/>
      <c r="K1144" s="117"/>
      <c r="L1144" s="117"/>
      <c r="M1144" s="117"/>
      <c r="N1144" s="117"/>
      <c r="O1144" s="117"/>
      <c r="P1144" s="117"/>
      <c r="Q1144" s="117"/>
      <c r="R1144" s="117"/>
      <c r="S1144" s="117"/>
      <c r="T1144" s="117"/>
      <c r="U1144" s="117"/>
      <c r="V1144" s="117"/>
      <c r="W1144" s="117"/>
      <c r="X1144" s="117"/>
      <c r="Y1144" s="117"/>
      <c r="Z1144" s="117"/>
      <c r="AA1144" s="117"/>
      <c r="AB1144" s="117"/>
      <c r="AC1144" s="117"/>
      <c r="AD1144" s="117"/>
      <c r="AE1144" s="117"/>
      <c r="AF1144" s="117"/>
      <c r="AL1144" s="117"/>
      <c r="AM1144" s="117"/>
      <c r="AS1144" s="117"/>
      <c r="AT1144" s="117"/>
    </row>
    <row r="1145" spans="5:46" x14ac:dyDescent="0.2">
      <c r="E1145" s="117"/>
      <c r="F1145" s="117"/>
      <c r="G1145" s="117"/>
      <c r="H1145" s="117"/>
      <c r="I1145" s="117"/>
      <c r="J1145" s="117"/>
      <c r="K1145" s="117"/>
      <c r="L1145" s="117"/>
      <c r="M1145" s="117"/>
      <c r="N1145" s="117"/>
      <c r="O1145" s="117"/>
      <c r="P1145" s="117"/>
      <c r="Q1145" s="117"/>
      <c r="R1145" s="117"/>
      <c r="S1145" s="117"/>
      <c r="T1145" s="117"/>
      <c r="U1145" s="117"/>
      <c r="V1145" s="117"/>
      <c r="W1145" s="117"/>
      <c r="X1145" s="117"/>
      <c r="Y1145" s="117"/>
      <c r="Z1145" s="117"/>
      <c r="AA1145" s="117"/>
      <c r="AB1145" s="117"/>
      <c r="AC1145" s="117"/>
      <c r="AD1145" s="117"/>
      <c r="AE1145" s="117"/>
      <c r="AF1145" s="117"/>
      <c r="AL1145" s="117"/>
      <c r="AM1145" s="117"/>
      <c r="AS1145" s="117"/>
      <c r="AT1145" s="117"/>
    </row>
    <row r="1146" spans="5:46" x14ac:dyDescent="0.2">
      <c r="E1146" s="117"/>
      <c r="F1146" s="117"/>
      <c r="G1146" s="117"/>
      <c r="H1146" s="117"/>
      <c r="I1146" s="117"/>
      <c r="J1146" s="117"/>
      <c r="K1146" s="117"/>
      <c r="L1146" s="117"/>
      <c r="M1146" s="117"/>
      <c r="N1146" s="117"/>
      <c r="O1146" s="117"/>
      <c r="P1146" s="117"/>
      <c r="Q1146" s="117"/>
      <c r="R1146" s="117"/>
      <c r="S1146" s="117"/>
      <c r="T1146" s="117"/>
      <c r="U1146" s="117"/>
      <c r="V1146" s="117"/>
      <c r="W1146" s="117"/>
      <c r="X1146" s="117"/>
      <c r="Y1146" s="117"/>
      <c r="Z1146" s="117"/>
      <c r="AA1146" s="117"/>
      <c r="AB1146" s="117"/>
      <c r="AC1146" s="117"/>
      <c r="AD1146" s="117"/>
      <c r="AE1146" s="117"/>
      <c r="AF1146" s="117"/>
      <c r="AL1146" s="117"/>
      <c r="AM1146" s="117"/>
      <c r="AS1146" s="117"/>
      <c r="AT1146" s="117"/>
    </row>
    <row r="1147" spans="5:46" x14ac:dyDescent="0.2">
      <c r="E1147" s="117"/>
      <c r="F1147" s="117"/>
      <c r="G1147" s="117"/>
      <c r="H1147" s="117"/>
      <c r="I1147" s="117"/>
      <c r="J1147" s="117"/>
      <c r="K1147" s="117"/>
      <c r="L1147" s="117"/>
      <c r="M1147" s="117"/>
      <c r="N1147" s="117"/>
      <c r="O1147" s="117"/>
      <c r="P1147" s="117"/>
      <c r="Q1147" s="117"/>
      <c r="R1147" s="117"/>
      <c r="S1147" s="117"/>
      <c r="T1147" s="117"/>
      <c r="U1147" s="117"/>
      <c r="V1147" s="117"/>
      <c r="W1147" s="117"/>
      <c r="X1147" s="117"/>
      <c r="Y1147" s="117"/>
      <c r="Z1147" s="117"/>
      <c r="AA1147" s="117"/>
      <c r="AB1147" s="117"/>
      <c r="AC1147" s="117"/>
      <c r="AD1147" s="117"/>
      <c r="AE1147" s="117"/>
      <c r="AF1147" s="117"/>
      <c r="AL1147" s="117"/>
      <c r="AM1147" s="117"/>
      <c r="AS1147" s="117"/>
      <c r="AT1147" s="117"/>
    </row>
    <row r="1148" spans="5:46" x14ac:dyDescent="0.2">
      <c r="E1148" s="117"/>
      <c r="F1148" s="117"/>
      <c r="G1148" s="117"/>
      <c r="H1148" s="117"/>
      <c r="I1148" s="117"/>
      <c r="J1148" s="117"/>
      <c r="K1148" s="117"/>
      <c r="L1148" s="117"/>
      <c r="M1148" s="117"/>
      <c r="N1148" s="117"/>
      <c r="O1148" s="117"/>
      <c r="P1148" s="117"/>
      <c r="Q1148" s="117"/>
      <c r="R1148" s="117"/>
      <c r="S1148" s="117"/>
      <c r="T1148" s="117"/>
      <c r="U1148" s="117"/>
      <c r="V1148" s="117"/>
      <c r="W1148" s="117"/>
      <c r="X1148" s="117"/>
      <c r="Y1148" s="117"/>
      <c r="Z1148" s="117"/>
      <c r="AA1148" s="117"/>
      <c r="AB1148" s="117"/>
      <c r="AC1148" s="117"/>
      <c r="AD1148" s="117"/>
      <c r="AE1148" s="117"/>
      <c r="AF1148" s="117"/>
      <c r="AL1148" s="117"/>
      <c r="AM1148" s="117"/>
      <c r="AS1148" s="117"/>
      <c r="AT1148" s="117"/>
    </row>
    <row r="1149" spans="5:46" x14ac:dyDescent="0.2">
      <c r="E1149" s="117"/>
      <c r="F1149" s="117"/>
      <c r="G1149" s="117"/>
      <c r="H1149" s="117"/>
      <c r="I1149" s="117"/>
      <c r="J1149" s="117"/>
      <c r="K1149" s="117"/>
      <c r="L1149" s="117"/>
      <c r="M1149" s="117"/>
      <c r="N1149" s="117"/>
      <c r="O1149" s="117"/>
      <c r="P1149" s="117"/>
      <c r="Q1149" s="117"/>
      <c r="R1149" s="117"/>
      <c r="S1149" s="117"/>
      <c r="T1149" s="117"/>
      <c r="U1149" s="117"/>
      <c r="V1149" s="117"/>
      <c r="W1149" s="117"/>
      <c r="X1149" s="117"/>
      <c r="Y1149" s="117"/>
      <c r="Z1149" s="117"/>
      <c r="AA1149" s="117"/>
      <c r="AB1149" s="117"/>
      <c r="AC1149" s="117"/>
      <c r="AD1149" s="117"/>
      <c r="AE1149" s="117"/>
      <c r="AF1149" s="117"/>
      <c r="AL1149" s="117"/>
      <c r="AM1149" s="117"/>
      <c r="AS1149" s="117"/>
      <c r="AT1149" s="117"/>
    </row>
    <row r="1150" spans="5:46" x14ac:dyDescent="0.2">
      <c r="E1150" s="117"/>
      <c r="F1150" s="117"/>
      <c r="G1150" s="117"/>
      <c r="H1150" s="117"/>
      <c r="I1150" s="117"/>
      <c r="J1150" s="117"/>
      <c r="K1150" s="117"/>
      <c r="L1150" s="117"/>
      <c r="M1150" s="117"/>
      <c r="N1150" s="117"/>
      <c r="O1150" s="117"/>
      <c r="P1150" s="117"/>
      <c r="Q1150" s="117"/>
      <c r="R1150" s="117"/>
      <c r="S1150" s="117"/>
      <c r="T1150" s="117"/>
      <c r="U1150" s="117"/>
      <c r="V1150" s="117"/>
      <c r="W1150" s="117"/>
      <c r="X1150" s="117"/>
      <c r="Y1150" s="117"/>
      <c r="Z1150" s="117"/>
      <c r="AA1150" s="117"/>
      <c r="AB1150" s="117"/>
      <c r="AC1150" s="117"/>
      <c r="AD1150" s="117"/>
      <c r="AE1150" s="117"/>
      <c r="AF1150" s="117"/>
      <c r="AL1150" s="117"/>
      <c r="AM1150" s="117"/>
      <c r="AS1150" s="117"/>
      <c r="AT1150" s="117"/>
    </row>
    <row r="1151" spans="5:46" x14ac:dyDescent="0.2">
      <c r="E1151" s="117"/>
      <c r="F1151" s="117"/>
      <c r="G1151" s="117"/>
      <c r="H1151" s="117"/>
      <c r="I1151" s="117"/>
      <c r="J1151" s="117"/>
      <c r="K1151" s="117"/>
      <c r="L1151" s="117"/>
      <c r="M1151" s="117"/>
      <c r="N1151" s="117"/>
      <c r="O1151" s="117"/>
      <c r="P1151" s="117"/>
      <c r="Q1151" s="117"/>
      <c r="R1151" s="117"/>
      <c r="S1151" s="117"/>
      <c r="T1151" s="117"/>
      <c r="U1151" s="117"/>
      <c r="V1151" s="117"/>
      <c r="W1151" s="117"/>
      <c r="X1151" s="117"/>
      <c r="Y1151" s="117"/>
      <c r="Z1151" s="117"/>
      <c r="AA1151" s="117"/>
      <c r="AB1151" s="117"/>
      <c r="AC1151" s="117"/>
      <c r="AD1151" s="117"/>
      <c r="AE1151" s="117"/>
      <c r="AF1151" s="117"/>
      <c r="AL1151" s="117"/>
      <c r="AM1151" s="117"/>
      <c r="AS1151" s="117"/>
      <c r="AT1151" s="117"/>
    </row>
    <row r="1152" spans="5:46" x14ac:dyDescent="0.2">
      <c r="E1152" s="117"/>
      <c r="F1152" s="117"/>
      <c r="G1152" s="117"/>
      <c r="H1152" s="117"/>
      <c r="I1152" s="117"/>
      <c r="J1152" s="117"/>
      <c r="K1152" s="117"/>
      <c r="L1152" s="117"/>
      <c r="M1152" s="117"/>
      <c r="N1152" s="117"/>
      <c r="O1152" s="117"/>
      <c r="P1152" s="117"/>
      <c r="Q1152" s="117"/>
      <c r="R1152" s="117"/>
      <c r="S1152" s="117"/>
      <c r="T1152" s="117"/>
      <c r="U1152" s="117"/>
      <c r="V1152" s="117"/>
      <c r="W1152" s="117"/>
      <c r="X1152" s="117"/>
      <c r="Y1152" s="117"/>
      <c r="Z1152" s="117"/>
      <c r="AA1152" s="117"/>
      <c r="AB1152" s="117"/>
      <c r="AC1152" s="117"/>
      <c r="AD1152" s="117"/>
      <c r="AE1152" s="117"/>
      <c r="AF1152" s="117"/>
      <c r="AL1152" s="117"/>
      <c r="AM1152" s="117"/>
      <c r="AS1152" s="117"/>
      <c r="AT1152" s="117"/>
    </row>
    <row r="1153" spans="5:46" x14ac:dyDescent="0.2">
      <c r="E1153" s="117"/>
      <c r="F1153" s="117"/>
      <c r="G1153" s="117"/>
      <c r="H1153" s="117"/>
      <c r="I1153" s="117"/>
      <c r="J1153" s="117"/>
      <c r="K1153" s="117"/>
      <c r="L1153" s="117"/>
      <c r="M1153" s="117"/>
      <c r="N1153" s="117"/>
      <c r="O1153" s="117"/>
      <c r="P1153" s="117"/>
      <c r="Q1153" s="117"/>
      <c r="R1153" s="117"/>
      <c r="S1153" s="117"/>
      <c r="T1153" s="117"/>
      <c r="U1153" s="117"/>
      <c r="V1153" s="117"/>
      <c r="W1153" s="117"/>
      <c r="X1153" s="117"/>
      <c r="Y1153" s="117"/>
      <c r="Z1153" s="117"/>
      <c r="AA1153" s="117"/>
      <c r="AB1153" s="117"/>
      <c r="AC1153" s="117"/>
      <c r="AD1153" s="117"/>
      <c r="AE1153" s="117"/>
      <c r="AF1153" s="117"/>
      <c r="AL1153" s="117"/>
      <c r="AM1153" s="117"/>
      <c r="AS1153" s="117"/>
      <c r="AT1153" s="117"/>
    </row>
    <row r="1154" spans="5:46" x14ac:dyDescent="0.2">
      <c r="E1154" s="117"/>
      <c r="F1154" s="117"/>
      <c r="G1154" s="117"/>
      <c r="H1154" s="117"/>
      <c r="I1154" s="117"/>
      <c r="J1154" s="117"/>
      <c r="K1154" s="117"/>
      <c r="L1154" s="117"/>
      <c r="M1154" s="117"/>
      <c r="N1154" s="117"/>
      <c r="O1154" s="117"/>
      <c r="P1154" s="117"/>
      <c r="Q1154" s="117"/>
      <c r="R1154" s="117"/>
      <c r="S1154" s="117"/>
      <c r="T1154" s="117"/>
      <c r="U1154" s="117"/>
      <c r="V1154" s="117"/>
      <c r="W1154" s="117"/>
      <c r="X1154" s="117"/>
      <c r="Y1154" s="117"/>
      <c r="Z1154" s="117"/>
      <c r="AA1154" s="117"/>
      <c r="AB1154" s="117"/>
      <c r="AC1154" s="117"/>
      <c r="AD1154" s="117"/>
      <c r="AE1154" s="117"/>
      <c r="AF1154" s="117"/>
      <c r="AL1154" s="117"/>
      <c r="AM1154" s="117"/>
      <c r="AS1154" s="117"/>
      <c r="AT1154" s="117"/>
    </row>
    <row r="1155" spans="5:46" x14ac:dyDescent="0.2">
      <c r="E1155" s="117"/>
      <c r="F1155" s="117"/>
      <c r="G1155" s="117"/>
      <c r="H1155" s="117"/>
      <c r="I1155" s="117"/>
      <c r="J1155" s="117"/>
      <c r="K1155" s="117"/>
      <c r="L1155" s="117"/>
      <c r="M1155" s="117"/>
      <c r="N1155" s="117"/>
      <c r="O1155" s="117"/>
      <c r="P1155" s="117"/>
      <c r="Q1155" s="117"/>
      <c r="R1155" s="117"/>
      <c r="S1155" s="117"/>
      <c r="T1155" s="117"/>
      <c r="U1155" s="117"/>
      <c r="V1155" s="117"/>
      <c r="W1155" s="117"/>
      <c r="X1155" s="117"/>
      <c r="Y1155" s="117"/>
      <c r="Z1155" s="117"/>
      <c r="AA1155" s="117"/>
      <c r="AB1155" s="117"/>
      <c r="AC1155" s="117"/>
      <c r="AD1155" s="117"/>
      <c r="AE1155" s="117"/>
      <c r="AF1155" s="117"/>
      <c r="AL1155" s="117"/>
      <c r="AM1155" s="117"/>
      <c r="AS1155" s="117"/>
      <c r="AT1155" s="117"/>
    </row>
    <row r="1156" spans="5:46" x14ac:dyDescent="0.2">
      <c r="E1156" s="117"/>
      <c r="F1156" s="117"/>
      <c r="G1156" s="117"/>
      <c r="H1156" s="117"/>
      <c r="I1156" s="117"/>
      <c r="J1156" s="117"/>
      <c r="K1156" s="117"/>
      <c r="L1156" s="117"/>
      <c r="M1156" s="117"/>
      <c r="N1156" s="117"/>
      <c r="O1156" s="117"/>
      <c r="P1156" s="117"/>
      <c r="Q1156" s="117"/>
      <c r="R1156" s="117"/>
      <c r="S1156" s="117"/>
      <c r="T1156" s="117"/>
      <c r="U1156" s="117"/>
      <c r="V1156" s="117"/>
      <c r="W1156" s="117"/>
      <c r="X1156" s="117"/>
      <c r="Y1156" s="117"/>
      <c r="Z1156" s="117"/>
      <c r="AA1156" s="117"/>
      <c r="AB1156" s="117"/>
      <c r="AC1156" s="117"/>
      <c r="AD1156" s="117"/>
      <c r="AE1156" s="117"/>
      <c r="AF1156" s="117"/>
      <c r="AL1156" s="117"/>
      <c r="AM1156" s="117"/>
      <c r="AS1156" s="117"/>
      <c r="AT1156" s="117"/>
    </row>
    <row r="1157" spans="5:46" x14ac:dyDescent="0.2">
      <c r="E1157" s="117"/>
      <c r="F1157" s="117"/>
      <c r="G1157" s="117"/>
      <c r="H1157" s="117"/>
      <c r="I1157" s="117"/>
      <c r="J1157" s="117"/>
      <c r="K1157" s="117"/>
      <c r="L1157" s="117"/>
      <c r="M1157" s="117"/>
      <c r="N1157" s="117"/>
      <c r="O1157" s="117"/>
      <c r="P1157" s="117"/>
      <c r="Q1157" s="117"/>
      <c r="R1157" s="117"/>
      <c r="S1157" s="117"/>
      <c r="T1157" s="117"/>
      <c r="U1157" s="117"/>
      <c r="V1157" s="117"/>
      <c r="W1157" s="117"/>
      <c r="X1157" s="117"/>
      <c r="Y1157" s="117"/>
      <c r="Z1157" s="117"/>
      <c r="AA1157" s="117"/>
      <c r="AB1157" s="117"/>
      <c r="AC1157" s="117"/>
      <c r="AD1157" s="117"/>
      <c r="AE1157" s="117"/>
      <c r="AF1157" s="117"/>
      <c r="AL1157" s="117"/>
      <c r="AM1157" s="117"/>
      <c r="AS1157" s="117"/>
      <c r="AT1157" s="117"/>
    </row>
    <row r="1158" spans="5:46" x14ac:dyDescent="0.2">
      <c r="E1158" s="117"/>
      <c r="F1158" s="117"/>
      <c r="G1158" s="117"/>
      <c r="H1158" s="117"/>
      <c r="I1158" s="117"/>
      <c r="J1158" s="117"/>
      <c r="K1158" s="117"/>
      <c r="L1158" s="117"/>
      <c r="M1158" s="117"/>
      <c r="N1158" s="117"/>
      <c r="O1158" s="117"/>
      <c r="P1158" s="117"/>
      <c r="Q1158" s="117"/>
      <c r="R1158" s="117"/>
      <c r="S1158" s="117"/>
      <c r="T1158" s="117"/>
      <c r="U1158" s="117"/>
      <c r="V1158" s="117"/>
      <c r="W1158" s="117"/>
      <c r="X1158" s="117"/>
      <c r="Y1158" s="117"/>
      <c r="Z1158" s="117"/>
      <c r="AA1158" s="117"/>
      <c r="AB1158" s="117"/>
      <c r="AC1158" s="117"/>
      <c r="AD1158" s="117"/>
      <c r="AE1158" s="117"/>
      <c r="AF1158" s="117"/>
      <c r="AL1158" s="117"/>
      <c r="AM1158" s="117"/>
      <c r="AS1158" s="117"/>
      <c r="AT1158" s="117"/>
    </row>
    <row r="1159" spans="5:46" x14ac:dyDescent="0.2">
      <c r="E1159" s="117"/>
      <c r="F1159" s="117"/>
      <c r="G1159" s="117"/>
      <c r="H1159" s="117"/>
      <c r="I1159" s="117"/>
      <c r="J1159" s="117"/>
      <c r="K1159" s="117"/>
      <c r="L1159" s="117"/>
      <c r="M1159" s="117"/>
      <c r="N1159" s="117"/>
      <c r="O1159" s="117"/>
      <c r="P1159" s="117"/>
      <c r="Q1159" s="117"/>
      <c r="R1159" s="117"/>
      <c r="S1159" s="117"/>
      <c r="T1159" s="117"/>
      <c r="U1159" s="117"/>
      <c r="V1159" s="117"/>
      <c r="W1159" s="117"/>
      <c r="X1159" s="117"/>
      <c r="Y1159" s="117"/>
      <c r="Z1159" s="117"/>
      <c r="AA1159" s="117"/>
      <c r="AB1159" s="117"/>
      <c r="AC1159" s="117"/>
      <c r="AD1159" s="117"/>
      <c r="AE1159" s="117"/>
      <c r="AF1159" s="117"/>
      <c r="AL1159" s="117"/>
      <c r="AM1159" s="117"/>
      <c r="AS1159" s="117"/>
      <c r="AT1159" s="117"/>
    </row>
    <row r="1160" spans="5:46" x14ac:dyDescent="0.2">
      <c r="E1160" s="117"/>
      <c r="F1160" s="117"/>
      <c r="G1160" s="117"/>
      <c r="H1160" s="117"/>
      <c r="I1160" s="117"/>
      <c r="J1160" s="117"/>
      <c r="K1160" s="117"/>
      <c r="L1160" s="117"/>
      <c r="M1160" s="117"/>
      <c r="N1160" s="117"/>
      <c r="O1160" s="117"/>
      <c r="P1160" s="117"/>
      <c r="Q1160" s="117"/>
      <c r="R1160" s="117"/>
      <c r="S1160" s="117"/>
      <c r="T1160" s="117"/>
      <c r="U1160" s="117"/>
      <c r="V1160" s="117"/>
      <c r="W1160" s="117"/>
      <c r="X1160" s="117"/>
      <c r="Y1160" s="117"/>
      <c r="Z1160" s="117"/>
      <c r="AA1160" s="117"/>
      <c r="AB1160" s="117"/>
      <c r="AC1160" s="117"/>
      <c r="AD1160" s="117"/>
      <c r="AE1160" s="117"/>
      <c r="AF1160" s="117"/>
      <c r="AL1160" s="117"/>
      <c r="AM1160" s="117"/>
      <c r="AS1160" s="117"/>
      <c r="AT1160" s="117"/>
    </row>
    <row r="1161" spans="5:46" x14ac:dyDescent="0.2">
      <c r="E1161" s="117"/>
      <c r="F1161" s="117"/>
      <c r="G1161" s="117"/>
      <c r="H1161" s="117"/>
      <c r="I1161" s="117"/>
      <c r="J1161" s="117"/>
      <c r="K1161" s="117"/>
      <c r="L1161" s="117"/>
      <c r="M1161" s="117"/>
      <c r="N1161" s="117"/>
      <c r="O1161" s="117"/>
      <c r="P1161" s="117"/>
      <c r="Q1161" s="117"/>
      <c r="R1161" s="117"/>
      <c r="S1161" s="117"/>
      <c r="T1161" s="117"/>
      <c r="U1161" s="117"/>
      <c r="V1161" s="117"/>
      <c r="W1161" s="117"/>
      <c r="X1161" s="117"/>
      <c r="Y1161" s="117"/>
      <c r="Z1161" s="117"/>
      <c r="AA1161" s="117"/>
      <c r="AB1161" s="117"/>
      <c r="AC1161" s="117"/>
      <c r="AD1161" s="117"/>
      <c r="AE1161" s="117"/>
      <c r="AF1161" s="117"/>
      <c r="AL1161" s="117"/>
      <c r="AM1161" s="117"/>
      <c r="AS1161" s="117"/>
      <c r="AT1161" s="117"/>
    </row>
    <row r="1162" spans="5:46" x14ac:dyDescent="0.2">
      <c r="E1162" s="117"/>
      <c r="F1162" s="117"/>
      <c r="G1162" s="117"/>
      <c r="H1162" s="117"/>
      <c r="I1162" s="117"/>
      <c r="J1162" s="117"/>
      <c r="K1162" s="117"/>
      <c r="L1162" s="117"/>
      <c r="M1162" s="117"/>
      <c r="N1162" s="117"/>
      <c r="O1162" s="117"/>
      <c r="P1162" s="117"/>
      <c r="Q1162" s="117"/>
      <c r="R1162" s="117"/>
      <c r="S1162" s="117"/>
      <c r="T1162" s="117"/>
      <c r="U1162" s="117"/>
      <c r="V1162" s="117"/>
      <c r="W1162" s="117"/>
      <c r="X1162" s="117"/>
      <c r="Y1162" s="117"/>
      <c r="Z1162" s="117"/>
      <c r="AA1162" s="117"/>
      <c r="AB1162" s="117"/>
      <c r="AC1162" s="117"/>
      <c r="AD1162" s="117"/>
      <c r="AE1162" s="117"/>
      <c r="AF1162" s="117"/>
      <c r="AL1162" s="117"/>
      <c r="AM1162" s="117"/>
      <c r="AS1162" s="117"/>
      <c r="AT1162" s="117"/>
    </row>
    <row r="1163" spans="5:46" x14ac:dyDescent="0.2">
      <c r="E1163" s="117"/>
      <c r="F1163" s="117"/>
      <c r="G1163" s="117"/>
      <c r="H1163" s="117"/>
      <c r="I1163" s="117"/>
      <c r="J1163" s="117"/>
      <c r="K1163" s="117"/>
      <c r="L1163" s="117"/>
      <c r="M1163" s="117"/>
      <c r="N1163" s="117"/>
      <c r="O1163" s="117"/>
      <c r="P1163" s="117"/>
      <c r="Q1163" s="117"/>
      <c r="R1163" s="117"/>
      <c r="S1163" s="117"/>
      <c r="T1163" s="117"/>
      <c r="U1163" s="117"/>
      <c r="V1163" s="117"/>
      <c r="W1163" s="117"/>
      <c r="X1163" s="117"/>
      <c r="Y1163" s="117"/>
      <c r="Z1163" s="117"/>
      <c r="AA1163" s="117"/>
      <c r="AB1163" s="117"/>
      <c r="AC1163" s="117"/>
      <c r="AD1163" s="117"/>
      <c r="AE1163" s="117"/>
      <c r="AF1163" s="117"/>
      <c r="AL1163" s="117"/>
      <c r="AM1163" s="117"/>
      <c r="AS1163" s="117"/>
      <c r="AT1163" s="117"/>
    </row>
    <row r="1164" spans="5:46" x14ac:dyDescent="0.2">
      <c r="E1164" s="117"/>
      <c r="F1164" s="117"/>
      <c r="G1164" s="117"/>
      <c r="H1164" s="117"/>
      <c r="I1164" s="117"/>
      <c r="J1164" s="117"/>
      <c r="K1164" s="117"/>
      <c r="L1164" s="117"/>
      <c r="M1164" s="117"/>
      <c r="N1164" s="117"/>
      <c r="O1164" s="117"/>
      <c r="P1164" s="117"/>
      <c r="Q1164" s="117"/>
      <c r="R1164" s="117"/>
      <c r="S1164" s="117"/>
      <c r="T1164" s="117"/>
      <c r="U1164" s="117"/>
      <c r="V1164" s="117"/>
      <c r="W1164" s="117"/>
      <c r="X1164" s="117"/>
      <c r="Y1164" s="117"/>
      <c r="Z1164" s="117"/>
      <c r="AA1164" s="117"/>
      <c r="AB1164" s="117"/>
      <c r="AC1164" s="117"/>
      <c r="AD1164" s="117"/>
      <c r="AE1164" s="117"/>
      <c r="AF1164" s="117"/>
      <c r="AL1164" s="117"/>
      <c r="AM1164" s="117"/>
      <c r="AS1164" s="117"/>
      <c r="AT1164" s="117"/>
    </row>
    <row r="1165" spans="5:46" x14ac:dyDescent="0.2">
      <c r="E1165" s="117"/>
      <c r="F1165" s="117"/>
      <c r="G1165" s="117"/>
      <c r="H1165" s="117"/>
      <c r="I1165" s="117"/>
      <c r="J1165" s="117"/>
      <c r="K1165" s="117"/>
      <c r="L1165" s="117"/>
      <c r="M1165" s="117"/>
      <c r="N1165" s="117"/>
      <c r="O1165" s="117"/>
      <c r="P1165" s="117"/>
      <c r="Q1165" s="117"/>
      <c r="R1165" s="117"/>
      <c r="S1165" s="117"/>
      <c r="T1165" s="117"/>
      <c r="U1165" s="117"/>
      <c r="V1165" s="117"/>
      <c r="W1165" s="117"/>
      <c r="X1165" s="117"/>
      <c r="Y1165" s="117"/>
      <c r="Z1165" s="117"/>
      <c r="AA1165" s="117"/>
      <c r="AB1165" s="117"/>
      <c r="AC1165" s="117"/>
      <c r="AD1165" s="117"/>
      <c r="AE1165" s="117"/>
      <c r="AF1165" s="117"/>
      <c r="AL1165" s="117"/>
      <c r="AM1165" s="117"/>
      <c r="AS1165" s="117"/>
      <c r="AT1165" s="117"/>
    </row>
    <row r="1166" spans="5:46" x14ac:dyDescent="0.2">
      <c r="E1166" s="117"/>
      <c r="F1166" s="117"/>
      <c r="G1166" s="117"/>
      <c r="H1166" s="117"/>
      <c r="I1166" s="117"/>
      <c r="J1166" s="117"/>
      <c r="K1166" s="117"/>
      <c r="L1166" s="117"/>
      <c r="M1166" s="117"/>
      <c r="N1166" s="117"/>
      <c r="O1166" s="117"/>
      <c r="P1166" s="117"/>
      <c r="Q1166" s="117"/>
      <c r="R1166" s="117"/>
      <c r="S1166" s="117"/>
      <c r="T1166" s="117"/>
      <c r="U1166" s="117"/>
      <c r="V1166" s="117"/>
      <c r="W1166" s="117"/>
      <c r="X1166" s="117"/>
      <c r="Y1166" s="117"/>
      <c r="Z1166" s="117"/>
      <c r="AA1166" s="117"/>
      <c r="AB1166" s="117"/>
      <c r="AC1166" s="117"/>
      <c r="AD1166" s="117"/>
      <c r="AE1166" s="117"/>
      <c r="AF1166" s="117"/>
      <c r="AL1166" s="117"/>
      <c r="AM1166" s="117"/>
      <c r="AS1166" s="117"/>
      <c r="AT1166" s="117"/>
    </row>
    <row r="1167" spans="5:46" x14ac:dyDescent="0.2">
      <c r="E1167" s="117"/>
      <c r="F1167" s="117"/>
      <c r="G1167" s="117"/>
      <c r="H1167" s="117"/>
      <c r="I1167" s="117"/>
      <c r="J1167" s="117"/>
      <c r="K1167" s="117"/>
      <c r="L1167" s="117"/>
      <c r="M1167" s="117"/>
      <c r="N1167" s="117"/>
      <c r="O1167" s="117"/>
      <c r="P1167" s="117"/>
      <c r="Q1167" s="117"/>
      <c r="R1167" s="117"/>
      <c r="S1167" s="117"/>
      <c r="T1167" s="117"/>
      <c r="U1167" s="117"/>
      <c r="V1167" s="117"/>
      <c r="W1167" s="117"/>
      <c r="X1167" s="117"/>
      <c r="Y1167" s="117"/>
      <c r="Z1167" s="117"/>
      <c r="AA1167" s="117"/>
      <c r="AB1167" s="117"/>
      <c r="AC1167" s="117"/>
      <c r="AD1167" s="117"/>
      <c r="AE1167" s="117"/>
      <c r="AF1167" s="117"/>
      <c r="AL1167" s="117"/>
      <c r="AM1167" s="117"/>
      <c r="AS1167" s="117"/>
      <c r="AT1167" s="117"/>
    </row>
    <row r="1168" spans="5:46" x14ac:dyDescent="0.2">
      <c r="E1168" s="117"/>
      <c r="F1168" s="117"/>
      <c r="G1168" s="117"/>
      <c r="H1168" s="117"/>
      <c r="I1168" s="117"/>
      <c r="J1168" s="117"/>
      <c r="K1168" s="117"/>
      <c r="L1168" s="117"/>
      <c r="M1168" s="117"/>
      <c r="N1168" s="117"/>
      <c r="O1168" s="117"/>
      <c r="P1168" s="117"/>
      <c r="Q1168" s="117"/>
      <c r="R1168" s="117"/>
      <c r="S1168" s="117"/>
      <c r="T1168" s="117"/>
      <c r="U1168" s="117"/>
      <c r="V1168" s="117"/>
      <c r="W1168" s="117"/>
      <c r="X1168" s="117"/>
      <c r="Y1168" s="117"/>
      <c r="Z1168" s="117"/>
      <c r="AA1168" s="117"/>
      <c r="AB1168" s="117"/>
      <c r="AC1168" s="117"/>
      <c r="AD1168" s="117"/>
      <c r="AE1168" s="117"/>
      <c r="AF1168" s="117"/>
      <c r="AL1168" s="117"/>
      <c r="AM1168" s="117"/>
      <c r="AS1168" s="117"/>
      <c r="AT1168" s="117"/>
    </row>
    <row r="1169" spans="5:46" x14ac:dyDescent="0.2">
      <c r="E1169" s="117"/>
      <c r="F1169" s="117"/>
      <c r="G1169" s="117"/>
      <c r="H1169" s="117"/>
      <c r="I1169" s="117"/>
      <c r="J1169" s="117"/>
      <c r="K1169" s="117"/>
      <c r="L1169" s="117"/>
      <c r="M1169" s="117"/>
      <c r="N1169" s="117"/>
      <c r="O1169" s="117"/>
      <c r="P1169" s="117"/>
      <c r="Q1169" s="117"/>
      <c r="R1169" s="117"/>
      <c r="S1169" s="117"/>
      <c r="T1169" s="117"/>
      <c r="U1169" s="117"/>
      <c r="V1169" s="117"/>
      <c r="W1169" s="117"/>
      <c r="X1169" s="117"/>
      <c r="Y1169" s="117"/>
      <c r="Z1169" s="117"/>
      <c r="AA1169" s="117"/>
      <c r="AB1169" s="117"/>
      <c r="AC1169" s="117"/>
      <c r="AD1169" s="117"/>
      <c r="AE1169" s="117"/>
      <c r="AF1169" s="117"/>
      <c r="AL1169" s="117"/>
      <c r="AM1169" s="117"/>
      <c r="AS1169" s="117"/>
      <c r="AT1169" s="117"/>
    </row>
    <row r="1170" spans="5:46" x14ac:dyDescent="0.2">
      <c r="E1170" s="117"/>
      <c r="F1170" s="117"/>
      <c r="G1170" s="117"/>
      <c r="H1170" s="117"/>
      <c r="I1170" s="117"/>
      <c r="J1170" s="117"/>
      <c r="K1170" s="117"/>
      <c r="L1170" s="117"/>
      <c r="M1170" s="117"/>
      <c r="N1170" s="117"/>
      <c r="O1170" s="117"/>
      <c r="P1170" s="117"/>
      <c r="Q1170" s="117"/>
      <c r="R1170" s="117"/>
      <c r="S1170" s="117"/>
      <c r="T1170" s="117"/>
      <c r="U1170" s="117"/>
      <c r="V1170" s="117"/>
      <c r="W1170" s="117"/>
      <c r="X1170" s="117"/>
      <c r="Y1170" s="117"/>
      <c r="Z1170" s="117"/>
      <c r="AA1170" s="117"/>
      <c r="AB1170" s="117"/>
      <c r="AC1170" s="117"/>
      <c r="AD1170" s="117"/>
      <c r="AE1170" s="117"/>
      <c r="AF1170" s="117"/>
      <c r="AL1170" s="117"/>
      <c r="AM1170" s="117"/>
      <c r="AS1170" s="117"/>
      <c r="AT1170" s="117"/>
    </row>
    <row r="1171" spans="5:46" x14ac:dyDescent="0.2">
      <c r="E1171" s="117"/>
      <c r="F1171" s="117"/>
      <c r="G1171" s="117"/>
      <c r="H1171" s="117"/>
      <c r="I1171" s="117"/>
      <c r="J1171" s="117"/>
      <c r="K1171" s="117"/>
      <c r="L1171" s="117"/>
      <c r="M1171" s="117"/>
      <c r="N1171" s="117"/>
      <c r="O1171" s="117"/>
      <c r="P1171" s="117"/>
      <c r="Q1171" s="117"/>
      <c r="R1171" s="117"/>
      <c r="S1171" s="117"/>
      <c r="T1171" s="117"/>
      <c r="U1171" s="117"/>
      <c r="V1171" s="117"/>
      <c r="W1171" s="117"/>
      <c r="X1171" s="117"/>
      <c r="Y1171" s="117"/>
      <c r="Z1171" s="117"/>
      <c r="AA1171" s="117"/>
      <c r="AB1171" s="117"/>
      <c r="AC1171" s="117"/>
      <c r="AD1171" s="117"/>
      <c r="AE1171" s="117"/>
      <c r="AF1171" s="117"/>
      <c r="AL1171" s="117"/>
      <c r="AM1171" s="117"/>
      <c r="AS1171" s="117"/>
      <c r="AT1171" s="117"/>
    </row>
    <row r="1172" spans="5:46" x14ac:dyDescent="0.2">
      <c r="E1172" s="117"/>
      <c r="F1172" s="117"/>
      <c r="G1172" s="117"/>
      <c r="H1172" s="117"/>
      <c r="I1172" s="117"/>
      <c r="J1172" s="117"/>
      <c r="K1172" s="117"/>
      <c r="L1172" s="117"/>
      <c r="M1172" s="117"/>
      <c r="N1172" s="117"/>
      <c r="O1172" s="117"/>
      <c r="P1172" s="117"/>
      <c r="Q1172" s="117"/>
      <c r="R1172" s="117"/>
      <c r="S1172" s="117"/>
      <c r="T1172" s="117"/>
      <c r="U1172" s="117"/>
      <c r="V1172" s="117"/>
      <c r="W1172" s="117"/>
      <c r="X1172" s="117"/>
      <c r="Y1172" s="117"/>
      <c r="Z1172" s="117"/>
      <c r="AA1172" s="117"/>
      <c r="AB1172" s="117"/>
      <c r="AC1172" s="117"/>
      <c r="AD1172" s="117"/>
      <c r="AE1172" s="117"/>
      <c r="AF1172" s="117"/>
      <c r="AL1172" s="117"/>
      <c r="AM1172" s="117"/>
      <c r="AS1172" s="117"/>
      <c r="AT1172" s="117"/>
    </row>
    <row r="1173" spans="5:46" x14ac:dyDescent="0.2">
      <c r="E1173" s="117"/>
      <c r="F1173" s="117"/>
      <c r="G1173" s="117"/>
      <c r="H1173" s="117"/>
      <c r="I1173" s="117"/>
      <c r="J1173" s="117"/>
      <c r="K1173" s="117"/>
      <c r="L1173" s="117"/>
      <c r="M1173" s="117"/>
      <c r="N1173" s="117"/>
      <c r="O1173" s="117"/>
      <c r="P1173" s="117"/>
      <c r="Q1173" s="117"/>
      <c r="R1173" s="117"/>
      <c r="S1173" s="117"/>
      <c r="T1173" s="117"/>
      <c r="U1173" s="117"/>
      <c r="V1173" s="117"/>
      <c r="W1173" s="117"/>
      <c r="X1173" s="117"/>
      <c r="Y1173" s="117"/>
      <c r="Z1173" s="117"/>
      <c r="AA1173" s="117"/>
      <c r="AB1173" s="117"/>
      <c r="AC1173" s="117"/>
      <c r="AD1173" s="117"/>
      <c r="AE1173" s="117"/>
      <c r="AF1173" s="117"/>
      <c r="AL1173" s="117"/>
      <c r="AM1173" s="117"/>
      <c r="AS1173" s="117"/>
      <c r="AT1173" s="117"/>
    </row>
    <row r="1174" spans="5:46" x14ac:dyDescent="0.2">
      <c r="E1174" s="117"/>
      <c r="F1174" s="117"/>
      <c r="G1174" s="117"/>
      <c r="H1174" s="117"/>
      <c r="I1174" s="117"/>
      <c r="J1174" s="117"/>
      <c r="K1174" s="117"/>
      <c r="L1174" s="117"/>
      <c r="M1174" s="117"/>
      <c r="N1174" s="117"/>
      <c r="O1174" s="117"/>
      <c r="P1174" s="117"/>
      <c r="Q1174" s="117"/>
      <c r="R1174" s="117"/>
      <c r="S1174" s="117"/>
      <c r="T1174" s="117"/>
      <c r="U1174" s="117"/>
      <c r="V1174" s="117"/>
      <c r="W1174" s="117"/>
      <c r="X1174" s="117"/>
      <c r="Y1174" s="117"/>
      <c r="Z1174" s="117"/>
      <c r="AA1174" s="117"/>
      <c r="AB1174" s="117"/>
      <c r="AC1174" s="117"/>
      <c r="AD1174" s="117"/>
      <c r="AE1174" s="117"/>
      <c r="AF1174" s="117"/>
      <c r="AL1174" s="117"/>
      <c r="AM1174" s="117"/>
      <c r="AS1174" s="117"/>
      <c r="AT1174" s="117"/>
    </row>
    <row r="1175" spans="5:46" x14ac:dyDescent="0.2">
      <c r="E1175" s="117"/>
      <c r="F1175" s="117"/>
      <c r="G1175" s="117"/>
      <c r="H1175" s="117"/>
      <c r="I1175" s="117"/>
      <c r="J1175" s="117"/>
      <c r="K1175" s="117"/>
      <c r="L1175" s="117"/>
      <c r="M1175" s="117"/>
      <c r="N1175" s="117"/>
      <c r="O1175" s="117"/>
      <c r="P1175" s="117"/>
      <c r="Q1175" s="117"/>
      <c r="R1175" s="117"/>
      <c r="S1175" s="117"/>
      <c r="T1175" s="117"/>
      <c r="U1175" s="117"/>
      <c r="V1175" s="117"/>
      <c r="W1175" s="117"/>
      <c r="X1175" s="117"/>
      <c r="Y1175" s="117"/>
      <c r="Z1175" s="117"/>
      <c r="AA1175" s="117"/>
      <c r="AB1175" s="117"/>
      <c r="AC1175" s="117"/>
      <c r="AD1175" s="117"/>
      <c r="AE1175" s="117"/>
      <c r="AF1175" s="117"/>
      <c r="AL1175" s="117"/>
      <c r="AM1175" s="117"/>
      <c r="AS1175" s="117"/>
      <c r="AT1175" s="117"/>
    </row>
    <row r="1176" spans="5:46" x14ac:dyDescent="0.2">
      <c r="E1176" s="117"/>
      <c r="F1176" s="117"/>
      <c r="G1176" s="117"/>
      <c r="H1176" s="117"/>
      <c r="I1176" s="117"/>
      <c r="J1176" s="117"/>
      <c r="K1176" s="117"/>
      <c r="L1176" s="117"/>
      <c r="M1176" s="117"/>
      <c r="N1176" s="117"/>
      <c r="O1176" s="117"/>
      <c r="P1176" s="117"/>
      <c r="Q1176" s="117"/>
      <c r="R1176" s="117"/>
      <c r="S1176" s="117"/>
      <c r="T1176" s="117"/>
      <c r="U1176" s="117"/>
      <c r="V1176" s="117"/>
      <c r="W1176" s="117"/>
      <c r="X1176" s="117"/>
      <c r="Y1176" s="117"/>
      <c r="Z1176" s="117"/>
      <c r="AA1176" s="117"/>
      <c r="AB1176" s="117"/>
      <c r="AC1176" s="117"/>
      <c r="AD1176" s="117"/>
      <c r="AE1176" s="117"/>
      <c r="AF1176" s="117"/>
      <c r="AL1176" s="117"/>
      <c r="AM1176" s="117"/>
      <c r="AS1176" s="117"/>
      <c r="AT1176" s="117"/>
    </row>
    <row r="1177" spans="5:46" x14ac:dyDescent="0.2">
      <c r="E1177" s="117"/>
      <c r="F1177" s="117"/>
      <c r="G1177" s="117"/>
      <c r="H1177" s="117"/>
      <c r="I1177" s="117"/>
      <c r="J1177" s="117"/>
      <c r="K1177" s="117"/>
      <c r="L1177" s="117"/>
      <c r="M1177" s="117"/>
      <c r="N1177" s="117"/>
      <c r="O1177" s="117"/>
      <c r="P1177" s="117"/>
      <c r="Q1177" s="117"/>
      <c r="R1177" s="117"/>
      <c r="S1177" s="117"/>
      <c r="T1177" s="117"/>
      <c r="U1177" s="117"/>
      <c r="V1177" s="117"/>
      <c r="W1177" s="117"/>
      <c r="X1177" s="117"/>
      <c r="Y1177" s="117"/>
      <c r="Z1177" s="117"/>
      <c r="AA1177" s="117"/>
      <c r="AB1177" s="117"/>
      <c r="AC1177" s="117"/>
      <c r="AD1177" s="117"/>
      <c r="AE1177" s="117"/>
      <c r="AF1177" s="117"/>
      <c r="AL1177" s="117"/>
      <c r="AM1177" s="117"/>
      <c r="AS1177" s="117"/>
      <c r="AT1177" s="117"/>
    </row>
    <row r="1178" spans="5:46" x14ac:dyDescent="0.2">
      <c r="E1178" s="117"/>
      <c r="F1178" s="117"/>
      <c r="G1178" s="117"/>
      <c r="H1178" s="117"/>
      <c r="I1178" s="117"/>
      <c r="J1178" s="117"/>
      <c r="K1178" s="117"/>
      <c r="L1178" s="117"/>
      <c r="M1178" s="117"/>
      <c r="N1178" s="117"/>
      <c r="O1178" s="117"/>
      <c r="P1178" s="117"/>
      <c r="Q1178" s="117"/>
      <c r="R1178" s="117"/>
      <c r="S1178" s="117"/>
      <c r="T1178" s="117"/>
      <c r="U1178" s="117"/>
      <c r="V1178" s="117"/>
      <c r="W1178" s="117"/>
      <c r="X1178" s="117"/>
      <c r="Y1178" s="117"/>
      <c r="Z1178" s="117"/>
      <c r="AA1178" s="117"/>
      <c r="AB1178" s="117"/>
      <c r="AC1178" s="117"/>
      <c r="AD1178" s="117"/>
      <c r="AE1178" s="117"/>
      <c r="AF1178" s="117"/>
      <c r="AL1178" s="117"/>
      <c r="AM1178" s="117"/>
      <c r="AS1178" s="117"/>
      <c r="AT1178" s="117"/>
    </row>
    <row r="1179" spans="5:46" x14ac:dyDescent="0.2">
      <c r="E1179" s="117"/>
      <c r="F1179" s="117"/>
      <c r="G1179" s="117"/>
      <c r="H1179" s="117"/>
      <c r="I1179" s="117"/>
      <c r="J1179" s="117"/>
      <c r="K1179" s="117"/>
      <c r="L1179" s="117"/>
      <c r="M1179" s="117"/>
      <c r="N1179" s="117"/>
      <c r="O1179" s="117"/>
      <c r="P1179" s="117"/>
      <c r="Q1179" s="117"/>
      <c r="R1179" s="117"/>
      <c r="S1179" s="117"/>
      <c r="T1179" s="117"/>
      <c r="U1179" s="117"/>
      <c r="V1179" s="117"/>
      <c r="W1179" s="117"/>
      <c r="X1179" s="117"/>
      <c r="Y1179" s="117"/>
      <c r="Z1179" s="117"/>
      <c r="AA1179" s="117"/>
      <c r="AB1179" s="117"/>
      <c r="AC1179" s="117"/>
      <c r="AD1179" s="117"/>
      <c r="AE1179" s="117"/>
      <c r="AF1179" s="117"/>
      <c r="AL1179" s="117"/>
      <c r="AM1179" s="117"/>
      <c r="AS1179" s="117"/>
      <c r="AT1179" s="117"/>
    </row>
    <row r="1180" spans="5:46" x14ac:dyDescent="0.2">
      <c r="E1180" s="117"/>
      <c r="F1180" s="117"/>
      <c r="G1180" s="117"/>
      <c r="H1180" s="117"/>
      <c r="I1180" s="117"/>
      <c r="J1180" s="117"/>
      <c r="K1180" s="117"/>
      <c r="L1180" s="117"/>
      <c r="M1180" s="117"/>
      <c r="N1180" s="117"/>
      <c r="O1180" s="117"/>
      <c r="P1180" s="117"/>
      <c r="Q1180" s="117"/>
      <c r="R1180" s="117"/>
      <c r="S1180" s="117"/>
      <c r="T1180" s="117"/>
      <c r="U1180" s="117"/>
      <c r="V1180" s="117"/>
      <c r="W1180" s="117"/>
      <c r="X1180" s="117"/>
      <c r="Y1180" s="117"/>
      <c r="Z1180" s="117"/>
      <c r="AA1180" s="117"/>
      <c r="AB1180" s="117"/>
      <c r="AC1180" s="117"/>
      <c r="AD1180" s="117"/>
      <c r="AE1180" s="117"/>
      <c r="AF1180" s="117"/>
      <c r="AL1180" s="117"/>
      <c r="AM1180" s="117"/>
      <c r="AS1180" s="117"/>
      <c r="AT1180" s="117"/>
    </row>
    <row r="1181" spans="5:46" x14ac:dyDescent="0.2">
      <c r="E1181" s="117"/>
      <c r="F1181" s="117"/>
      <c r="G1181" s="117"/>
      <c r="H1181" s="117"/>
      <c r="I1181" s="117"/>
      <c r="J1181" s="117"/>
      <c r="K1181" s="117"/>
      <c r="L1181" s="117"/>
      <c r="M1181" s="117"/>
      <c r="N1181" s="117"/>
      <c r="O1181" s="117"/>
      <c r="P1181" s="117"/>
      <c r="Q1181" s="117"/>
      <c r="R1181" s="117"/>
      <c r="S1181" s="117"/>
      <c r="T1181" s="117"/>
      <c r="U1181" s="117"/>
      <c r="V1181" s="117"/>
      <c r="W1181" s="117"/>
      <c r="X1181" s="117"/>
      <c r="Y1181" s="117"/>
      <c r="Z1181" s="117"/>
      <c r="AA1181" s="117"/>
      <c r="AB1181" s="117"/>
      <c r="AC1181" s="117"/>
      <c r="AD1181" s="117"/>
      <c r="AE1181" s="117"/>
      <c r="AF1181" s="117"/>
      <c r="AL1181" s="117"/>
      <c r="AM1181" s="117"/>
      <c r="AS1181" s="117"/>
      <c r="AT1181" s="117"/>
    </row>
    <row r="1182" spans="5:46" x14ac:dyDescent="0.2">
      <c r="E1182" s="117"/>
      <c r="F1182" s="117"/>
      <c r="G1182" s="117"/>
      <c r="H1182" s="117"/>
      <c r="I1182" s="117"/>
      <c r="J1182" s="117"/>
      <c r="K1182" s="117"/>
      <c r="L1182" s="117"/>
      <c r="M1182" s="117"/>
      <c r="N1182" s="117"/>
      <c r="O1182" s="117"/>
      <c r="P1182" s="117"/>
      <c r="Q1182" s="117"/>
      <c r="R1182" s="117"/>
      <c r="S1182" s="117"/>
      <c r="T1182" s="117"/>
      <c r="U1182" s="117"/>
      <c r="V1182" s="117"/>
      <c r="W1182" s="117"/>
      <c r="X1182" s="117"/>
      <c r="Y1182" s="117"/>
      <c r="Z1182" s="117"/>
      <c r="AA1182" s="117"/>
      <c r="AB1182" s="117"/>
      <c r="AC1182" s="117"/>
      <c r="AD1182" s="117"/>
      <c r="AE1182" s="117"/>
      <c r="AF1182" s="117"/>
      <c r="AL1182" s="117"/>
      <c r="AM1182" s="117"/>
      <c r="AS1182" s="117"/>
      <c r="AT1182" s="117"/>
    </row>
    <row r="1183" spans="5:46" x14ac:dyDescent="0.2">
      <c r="E1183" s="117"/>
      <c r="F1183" s="117"/>
      <c r="G1183" s="117"/>
      <c r="H1183" s="117"/>
      <c r="I1183" s="117"/>
      <c r="J1183" s="117"/>
      <c r="K1183" s="117"/>
      <c r="L1183" s="117"/>
      <c r="M1183" s="117"/>
      <c r="N1183" s="117"/>
      <c r="O1183" s="117"/>
      <c r="P1183" s="117"/>
      <c r="Q1183" s="117"/>
      <c r="R1183" s="117"/>
      <c r="S1183" s="117"/>
      <c r="T1183" s="117"/>
      <c r="U1183" s="117"/>
      <c r="V1183" s="117"/>
      <c r="W1183" s="117"/>
      <c r="X1183" s="117"/>
      <c r="Y1183" s="117"/>
      <c r="Z1183" s="117"/>
      <c r="AA1183" s="117"/>
      <c r="AB1183" s="117"/>
      <c r="AC1183" s="117"/>
      <c r="AD1183" s="117"/>
      <c r="AE1183" s="117"/>
      <c r="AF1183" s="117"/>
      <c r="AL1183" s="117"/>
      <c r="AM1183" s="117"/>
      <c r="AS1183" s="117"/>
      <c r="AT1183" s="117"/>
    </row>
    <row r="1184" spans="5:46" x14ac:dyDescent="0.2">
      <c r="E1184" s="117"/>
      <c r="F1184" s="117"/>
      <c r="G1184" s="117"/>
      <c r="H1184" s="117"/>
      <c r="I1184" s="117"/>
      <c r="J1184" s="117"/>
      <c r="K1184" s="117"/>
      <c r="L1184" s="117"/>
      <c r="M1184" s="117"/>
      <c r="N1184" s="117"/>
      <c r="O1184" s="117"/>
      <c r="P1184" s="117"/>
      <c r="Q1184" s="117"/>
      <c r="R1184" s="117"/>
      <c r="S1184" s="117"/>
      <c r="T1184" s="117"/>
      <c r="U1184" s="117"/>
      <c r="V1184" s="117"/>
      <c r="W1184" s="117"/>
      <c r="X1184" s="117"/>
      <c r="Y1184" s="117"/>
      <c r="Z1184" s="117"/>
      <c r="AA1184" s="117"/>
      <c r="AB1184" s="117"/>
      <c r="AC1184" s="117"/>
      <c r="AD1184" s="117"/>
      <c r="AE1184" s="117"/>
      <c r="AF1184" s="117"/>
      <c r="AL1184" s="117"/>
      <c r="AM1184" s="117"/>
      <c r="AS1184" s="117"/>
      <c r="AT1184" s="117"/>
    </row>
    <row r="1185" spans="5:46" x14ac:dyDescent="0.2">
      <c r="E1185" s="117"/>
      <c r="F1185" s="117"/>
      <c r="G1185" s="117"/>
      <c r="H1185" s="117"/>
      <c r="I1185" s="117"/>
      <c r="J1185" s="117"/>
      <c r="K1185" s="117"/>
      <c r="L1185" s="117"/>
      <c r="M1185" s="117"/>
      <c r="N1185" s="117"/>
      <c r="O1185" s="117"/>
      <c r="P1185" s="117"/>
      <c r="Q1185" s="117"/>
      <c r="R1185" s="117"/>
      <c r="S1185" s="117"/>
      <c r="T1185" s="117"/>
      <c r="U1185" s="117"/>
      <c r="V1185" s="117"/>
      <c r="W1185" s="117"/>
      <c r="X1185" s="117"/>
      <c r="Y1185" s="117"/>
      <c r="Z1185" s="117"/>
      <c r="AA1185" s="117"/>
      <c r="AB1185" s="117"/>
      <c r="AC1185" s="117"/>
      <c r="AD1185" s="117"/>
      <c r="AE1185" s="117"/>
      <c r="AF1185" s="117"/>
      <c r="AL1185" s="117"/>
      <c r="AM1185" s="117"/>
      <c r="AS1185" s="117"/>
      <c r="AT1185" s="117"/>
    </row>
    <row r="1186" spans="5:46" x14ac:dyDescent="0.2">
      <c r="E1186" s="117"/>
      <c r="F1186" s="117"/>
      <c r="G1186" s="117"/>
      <c r="H1186" s="117"/>
      <c r="I1186" s="117"/>
      <c r="J1186" s="117"/>
      <c r="K1186" s="117"/>
      <c r="L1186" s="117"/>
      <c r="M1186" s="117"/>
      <c r="N1186" s="117"/>
      <c r="O1186" s="117"/>
      <c r="P1186" s="117"/>
      <c r="Q1186" s="117"/>
      <c r="R1186" s="117"/>
      <c r="S1186" s="117"/>
      <c r="T1186" s="117"/>
      <c r="U1186" s="117"/>
      <c r="V1186" s="117"/>
      <c r="W1186" s="117"/>
      <c r="X1186" s="117"/>
      <c r="Y1186" s="117"/>
      <c r="Z1186" s="117"/>
      <c r="AA1186" s="117"/>
      <c r="AB1186" s="117"/>
      <c r="AC1186" s="117"/>
      <c r="AD1186" s="117"/>
      <c r="AE1186" s="117"/>
      <c r="AF1186" s="117"/>
      <c r="AL1186" s="117"/>
      <c r="AM1186" s="117"/>
      <c r="AS1186" s="117"/>
      <c r="AT1186" s="117"/>
    </row>
    <row r="1187" spans="5:46" x14ac:dyDescent="0.2">
      <c r="E1187" s="117"/>
      <c r="F1187" s="117"/>
      <c r="G1187" s="117"/>
      <c r="H1187" s="117"/>
      <c r="I1187" s="117"/>
      <c r="J1187" s="117"/>
      <c r="K1187" s="117"/>
      <c r="L1187" s="117"/>
      <c r="M1187" s="117"/>
      <c r="N1187" s="117"/>
      <c r="O1187" s="117"/>
      <c r="P1187" s="117"/>
      <c r="Q1187" s="117"/>
      <c r="R1187" s="117"/>
      <c r="S1187" s="117"/>
      <c r="T1187" s="117"/>
      <c r="U1187" s="117"/>
      <c r="V1187" s="117"/>
      <c r="W1187" s="117"/>
      <c r="X1187" s="117"/>
      <c r="Y1187" s="117"/>
      <c r="Z1187" s="117"/>
      <c r="AA1187" s="117"/>
      <c r="AB1187" s="117"/>
      <c r="AC1187" s="117"/>
      <c r="AD1187" s="117"/>
      <c r="AE1187" s="117"/>
      <c r="AF1187" s="117"/>
      <c r="AL1187" s="117"/>
      <c r="AM1187" s="117"/>
      <c r="AS1187" s="117"/>
      <c r="AT1187" s="117"/>
    </row>
    <row r="1188" spans="5:46" x14ac:dyDescent="0.2">
      <c r="E1188" s="117"/>
      <c r="F1188" s="117"/>
      <c r="G1188" s="117"/>
      <c r="H1188" s="117"/>
      <c r="I1188" s="117"/>
      <c r="J1188" s="117"/>
      <c r="K1188" s="117"/>
      <c r="L1188" s="117"/>
      <c r="M1188" s="117"/>
      <c r="N1188" s="117"/>
      <c r="O1188" s="117"/>
      <c r="P1188" s="117"/>
      <c r="Q1188" s="117"/>
      <c r="R1188" s="117"/>
      <c r="S1188" s="117"/>
      <c r="T1188" s="117"/>
      <c r="U1188" s="117"/>
      <c r="V1188" s="117"/>
      <c r="W1188" s="117"/>
      <c r="X1188" s="117"/>
      <c r="Y1188" s="117"/>
      <c r="Z1188" s="117"/>
      <c r="AA1188" s="117"/>
      <c r="AB1188" s="117"/>
      <c r="AC1188" s="117"/>
      <c r="AD1188" s="117"/>
      <c r="AE1188" s="117"/>
      <c r="AF1188" s="117"/>
      <c r="AL1188" s="117"/>
      <c r="AM1188" s="117"/>
      <c r="AS1188" s="117"/>
      <c r="AT1188" s="117"/>
    </row>
    <row r="1189" spans="5:46" x14ac:dyDescent="0.2">
      <c r="E1189" s="117"/>
      <c r="F1189" s="117"/>
      <c r="G1189" s="117"/>
      <c r="H1189" s="117"/>
      <c r="I1189" s="117"/>
      <c r="J1189" s="117"/>
      <c r="K1189" s="117"/>
      <c r="L1189" s="117"/>
      <c r="M1189" s="117"/>
      <c r="N1189" s="117"/>
      <c r="O1189" s="117"/>
      <c r="P1189" s="117"/>
      <c r="Q1189" s="117"/>
      <c r="R1189" s="117"/>
      <c r="S1189" s="117"/>
      <c r="T1189" s="117"/>
      <c r="U1189" s="117"/>
      <c r="V1189" s="117"/>
      <c r="W1189" s="117"/>
      <c r="X1189" s="117"/>
      <c r="Y1189" s="117"/>
      <c r="Z1189" s="117"/>
      <c r="AA1189" s="117"/>
      <c r="AB1189" s="117"/>
      <c r="AC1189" s="117"/>
      <c r="AD1189" s="117"/>
      <c r="AE1189" s="117"/>
      <c r="AF1189" s="117"/>
      <c r="AL1189" s="117"/>
      <c r="AM1189" s="117"/>
      <c r="AS1189" s="117"/>
      <c r="AT1189" s="117"/>
    </row>
    <row r="1190" spans="5:46" x14ac:dyDescent="0.2">
      <c r="E1190" s="117"/>
      <c r="F1190" s="117"/>
      <c r="G1190" s="117"/>
      <c r="H1190" s="117"/>
      <c r="I1190" s="117"/>
      <c r="J1190" s="117"/>
      <c r="K1190" s="117"/>
      <c r="L1190" s="117"/>
      <c r="M1190" s="117"/>
      <c r="N1190" s="117"/>
      <c r="O1190" s="117"/>
      <c r="P1190" s="117"/>
      <c r="Q1190" s="117"/>
      <c r="R1190" s="117"/>
      <c r="S1190" s="117"/>
      <c r="T1190" s="117"/>
      <c r="U1190" s="117"/>
      <c r="V1190" s="117"/>
      <c r="W1190" s="117"/>
      <c r="X1190" s="117"/>
      <c r="Y1190" s="117"/>
      <c r="Z1190" s="117"/>
      <c r="AA1190" s="117"/>
      <c r="AB1190" s="117"/>
      <c r="AC1190" s="117"/>
      <c r="AD1190" s="117"/>
      <c r="AE1190" s="117"/>
      <c r="AF1190" s="117"/>
      <c r="AL1190" s="117"/>
      <c r="AM1190" s="117"/>
      <c r="AS1190" s="117"/>
      <c r="AT1190" s="117"/>
    </row>
    <row r="1191" spans="5:46" x14ac:dyDescent="0.2">
      <c r="E1191" s="117"/>
      <c r="F1191" s="117"/>
      <c r="G1191" s="117"/>
      <c r="H1191" s="117"/>
      <c r="I1191" s="117"/>
      <c r="J1191" s="117"/>
      <c r="K1191" s="117"/>
      <c r="L1191" s="117"/>
      <c r="M1191" s="117"/>
      <c r="N1191" s="117"/>
      <c r="O1191" s="117"/>
      <c r="P1191" s="117"/>
      <c r="Q1191" s="117"/>
      <c r="R1191" s="117"/>
      <c r="S1191" s="117"/>
      <c r="T1191" s="117"/>
      <c r="U1191" s="117"/>
      <c r="V1191" s="117"/>
      <c r="W1191" s="117"/>
      <c r="X1191" s="117"/>
      <c r="Y1191" s="117"/>
      <c r="Z1191" s="117"/>
      <c r="AA1191" s="117"/>
      <c r="AB1191" s="117"/>
      <c r="AC1191" s="117"/>
      <c r="AD1191" s="117"/>
      <c r="AE1191" s="117"/>
      <c r="AF1191" s="117"/>
      <c r="AL1191" s="117"/>
      <c r="AM1191" s="117"/>
      <c r="AS1191" s="117"/>
      <c r="AT1191" s="117"/>
    </row>
    <row r="1192" spans="5:46" x14ac:dyDescent="0.2">
      <c r="E1192" s="117"/>
      <c r="F1192" s="117"/>
      <c r="G1192" s="117"/>
      <c r="H1192" s="117"/>
      <c r="I1192" s="117"/>
      <c r="J1192" s="117"/>
      <c r="K1192" s="117"/>
      <c r="L1192" s="117"/>
      <c r="M1192" s="117"/>
      <c r="N1192" s="117"/>
      <c r="O1192" s="117"/>
      <c r="P1192" s="117"/>
      <c r="Q1192" s="117"/>
      <c r="R1192" s="117"/>
      <c r="S1192" s="117"/>
      <c r="T1192" s="117"/>
      <c r="U1192" s="117"/>
      <c r="V1192" s="117"/>
      <c r="W1192" s="117"/>
      <c r="X1192" s="117"/>
      <c r="Y1192" s="117"/>
      <c r="Z1192" s="117"/>
      <c r="AA1192" s="117"/>
      <c r="AB1192" s="117"/>
      <c r="AC1192" s="117"/>
      <c r="AD1192" s="117"/>
      <c r="AE1192" s="117"/>
      <c r="AF1192" s="117"/>
      <c r="AL1192" s="117"/>
      <c r="AM1192" s="117"/>
      <c r="AS1192" s="117"/>
      <c r="AT1192" s="117"/>
    </row>
    <row r="1193" spans="5:46" x14ac:dyDescent="0.2">
      <c r="E1193" s="117"/>
      <c r="F1193" s="117"/>
      <c r="G1193" s="117"/>
      <c r="H1193" s="117"/>
      <c r="I1193" s="117"/>
      <c r="J1193" s="117"/>
      <c r="K1193" s="117"/>
      <c r="L1193" s="117"/>
      <c r="M1193" s="117"/>
      <c r="N1193" s="117"/>
      <c r="O1193" s="117"/>
      <c r="P1193" s="117"/>
      <c r="Q1193" s="117"/>
      <c r="R1193" s="117"/>
      <c r="S1193" s="117"/>
      <c r="T1193" s="117"/>
      <c r="U1193" s="117"/>
      <c r="V1193" s="117"/>
      <c r="W1193" s="117"/>
      <c r="X1193" s="117"/>
      <c r="Y1193" s="117"/>
      <c r="Z1193" s="117"/>
      <c r="AA1193" s="117"/>
      <c r="AB1193" s="117"/>
      <c r="AC1193" s="117"/>
      <c r="AD1193" s="117"/>
      <c r="AE1193" s="117"/>
      <c r="AF1193" s="117"/>
      <c r="AL1193" s="117"/>
      <c r="AM1193" s="117"/>
      <c r="AS1193" s="117"/>
      <c r="AT1193" s="117"/>
    </row>
    <row r="1194" spans="5:46" x14ac:dyDescent="0.2">
      <c r="E1194" s="117"/>
      <c r="F1194" s="117"/>
      <c r="G1194" s="117"/>
      <c r="H1194" s="117"/>
      <c r="I1194" s="117"/>
      <c r="J1194" s="117"/>
      <c r="K1194" s="117"/>
      <c r="L1194" s="117"/>
      <c r="M1194" s="117"/>
      <c r="N1194" s="117"/>
      <c r="O1194" s="117"/>
      <c r="P1194" s="117"/>
      <c r="Q1194" s="117"/>
      <c r="R1194" s="117"/>
      <c r="S1194" s="117"/>
      <c r="T1194" s="117"/>
      <c r="U1194" s="117"/>
      <c r="V1194" s="117"/>
      <c r="W1194" s="117"/>
      <c r="X1194" s="117"/>
      <c r="Y1194" s="117"/>
      <c r="Z1194" s="117"/>
      <c r="AA1194" s="117"/>
      <c r="AB1194" s="117"/>
      <c r="AC1194" s="117"/>
      <c r="AD1194" s="117"/>
      <c r="AE1194" s="117"/>
      <c r="AF1194" s="117"/>
      <c r="AL1194" s="117"/>
      <c r="AM1194" s="117"/>
      <c r="AS1194" s="117"/>
      <c r="AT1194" s="117"/>
    </row>
    <row r="1195" spans="5:46" x14ac:dyDescent="0.2">
      <c r="E1195" s="117"/>
      <c r="F1195" s="117"/>
      <c r="G1195" s="117"/>
      <c r="H1195" s="117"/>
      <c r="I1195" s="117"/>
      <c r="J1195" s="117"/>
      <c r="K1195" s="117"/>
      <c r="L1195" s="117"/>
      <c r="M1195" s="117"/>
      <c r="N1195" s="117"/>
      <c r="O1195" s="117"/>
      <c r="P1195" s="117"/>
      <c r="Q1195" s="117"/>
      <c r="R1195" s="117"/>
      <c r="S1195" s="117"/>
      <c r="T1195" s="117"/>
      <c r="U1195" s="117"/>
      <c r="V1195" s="117"/>
      <c r="W1195" s="117"/>
      <c r="X1195" s="117"/>
      <c r="Y1195" s="117"/>
      <c r="Z1195" s="117"/>
      <c r="AA1195" s="117"/>
      <c r="AB1195" s="117"/>
      <c r="AC1195" s="117"/>
      <c r="AD1195" s="117"/>
      <c r="AE1195" s="117"/>
      <c r="AF1195" s="117"/>
      <c r="AL1195" s="117"/>
      <c r="AM1195" s="117"/>
      <c r="AS1195" s="117"/>
      <c r="AT1195" s="117"/>
    </row>
    <row r="1196" spans="5:46" x14ac:dyDescent="0.2">
      <c r="E1196" s="117"/>
      <c r="F1196" s="117"/>
      <c r="G1196" s="117"/>
      <c r="H1196" s="117"/>
      <c r="I1196" s="117"/>
      <c r="J1196" s="117"/>
      <c r="K1196" s="117"/>
      <c r="L1196" s="117"/>
      <c r="M1196" s="117"/>
      <c r="N1196" s="117"/>
      <c r="O1196" s="117"/>
      <c r="P1196" s="117"/>
      <c r="Q1196" s="117"/>
      <c r="R1196" s="117"/>
      <c r="S1196" s="117"/>
      <c r="T1196" s="117"/>
      <c r="U1196" s="117"/>
      <c r="V1196" s="117"/>
      <c r="W1196" s="117"/>
      <c r="X1196" s="117"/>
      <c r="Y1196" s="117"/>
      <c r="Z1196" s="117"/>
      <c r="AA1196" s="117"/>
      <c r="AB1196" s="117"/>
      <c r="AC1196" s="117"/>
      <c r="AD1196" s="117"/>
      <c r="AE1196" s="117"/>
      <c r="AF1196" s="117"/>
      <c r="AL1196" s="117"/>
      <c r="AM1196" s="117"/>
      <c r="AS1196" s="117"/>
      <c r="AT1196" s="117"/>
    </row>
    <row r="1197" spans="5:46" x14ac:dyDescent="0.2">
      <c r="E1197" s="117"/>
      <c r="F1197" s="117"/>
      <c r="G1197" s="117"/>
      <c r="H1197" s="117"/>
      <c r="I1197" s="117"/>
      <c r="J1197" s="117"/>
      <c r="K1197" s="117"/>
      <c r="L1197" s="117"/>
      <c r="M1197" s="117"/>
      <c r="N1197" s="117"/>
      <c r="O1197" s="117"/>
      <c r="P1197" s="117"/>
      <c r="Q1197" s="117"/>
      <c r="R1197" s="117"/>
      <c r="S1197" s="117"/>
      <c r="T1197" s="117"/>
      <c r="U1197" s="117"/>
      <c r="V1197" s="117"/>
      <c r="W1197" s="117"/>
      <c r="X1197" s="117"/>
      <c r="Y1197" s="117"/>
      <c r="Z1197" s="117"/>
      <c r="AA1197" s="117"/>
      <c r="AB1197" s="117"/>
      <c r="AC1197" s="117"/>
      <c r="AD1197" s="117"/>
      <c r="AE1197" s="117"/>
      <c r="AF1197" s="117"/>
      <c r="AL1197" s="117"/>
      <c r="AM1197" s="117"/>
      <c r="AS1197" s="117"/>
      <c r="AT1197" s="117"/>
    </row>
    <row r="1198" spans="5:46" x14ac:dyDescent="0.2">
      <c r="E1198" s="117"/>
      <c r="F1198" s="117"/>
      <c r="G1198" s="117"/>
      <c r="H1198" s="117"/>
      <c r="I1198" s="117"/>
      <c r="J1198" s="117"/>
      <c r="K1198" s="117"/>
      <c r="L1198" s="117"/>
      <c r="M1198" s="117"/>
      <c r="N1198" s="117"/>
      <c r="O1198" s="117"/>
      <c r="P1198" s="117"/>
      <c r="Q1198" s="117"/>
      <c r="R1198" s="117"/>
      <c r="S1198" s="117"/>
      <c r="T1198" s="117"/>
      <c r="U1198" s="117"/>
      <c r="V1198" s="117"/>
      <c r="W1198" s="117"/>
      <c r="X1198" s="117"/>
      <c r="Y1198" s="117"/>
      <c r="Z1198" s="117"/>
      <c r="AA1198" s="117"/>
      <c r="AB1198" s="117"/>
      <c r="AC1198" s="117"/>
      <c r="AD1198" s="117"/>
      <c r="AE1198" s="117"/>
      <c r="AF1198" s="117"/>
      <c r="AL1198" s="117"/>
      <c r="AM1198" s="117"/>
      <c r="AS1198" s="117"/>
      <c r="AT1198" s="117"/>
    </row>
    <row r="1199" spans="5:46" x14ac:dyDescent="0.2">
      <c r="E1199" s="117"/>
      <c r="F1199" s="117"/>
      <c r="G1199" s="117"/>
      <c r="H1199" s="117"/>
      <c r="I1199" s="117"/>
      <c r="J1199" s="117"/>
      <c r="K1199" s="117"/>
      <c r="L1199" s="117"/>
      <c r="M1199" s="117"/>
      <c r="N1199" s="117"/>
      <c r="O1199" s="117"/>
      <c r="P1199" s="117"/>
      <c r="Q1199" s="117"/>
      <c r="R1199" s="117"/>
      <c r="S1199" s="117"/>
      <c r="T1199" s="117"/>
      <c r="U1199" s="117"/>
      <c r="V1199" s="117"/>
      <c r="W1199" s="117"/>
      <c r="X1199" s="117"/>
      <c r="Y1199" s="117"/>
      <c r="Z1199" s="117"/>
      <c r="AA1199" s="117"/>
      <c r="AB1199" s="117"/>
      <c r="AC1199" s="117"/>
      <c r="AD1199" s="117"/>
      <c r="AE1199" s="117"/>
      <c r="AF1199" s="117"/>
      <c r="AL1199" s="117"/>
      <c r="AM1199" s="117"/>
      <c r="AS1199" s="117"/>
      <c r="AT1199" s="117"/>
    </row>
    <row r="1200" spans="5:46" x14ac:dyDescent="0.2">
      <c r="E1200" s="117"/>
      <c r="F1200" s="117"/>
      <c r="G1200" s="117"/>
      <c r="H1200" s="117"/>
      <c r="I1200" s="117"/>
      <c r="J1200" s="117"/>
      <c r="K1200" s="117"/>
      <c r="L1200" s="117"/>
      <c r="M1200" s="117"/>
      <c r="N1200" s="117"/>
      <c r="O1200" s="117"/>
      <c r="P1200" s="117"/>
      <c r="Q1200" s="117"/>
      <c r="R1200" s="117"/>
      <c r="S1200" s="117"/>
      <c r="T1200" s="117"/>
      <c r="U1200" s="117"/>
      <c r="V1200" s="117"/>
      <c r="W1200" s="117"/>
      <c r="X1200" s="117"/>
      <c r="Y1200" s="117"/>
      <c r="Z1200" s="117"/>
      <c r="AA1200" s="117"/>
      <c r="AB1200" s="117"/>
      <c r="AC1200" s="117"/>
      <c r="AD1200" s="117"/>
      <c r="AE1200" s="117"/>
      <c r="AF1200" s="117"/>
      <c r="AL1200" s="117"/>
      <c r="AM1200" s="117"/>
      <c r="AS1200" s="117"/>
      <c r="AT1200" s="117"/>
    </row>
    <row r="1201" spans="5:46" x14ac:dyDescent="0.2">
      <c r="E1201" s="117"/>
      <c r="F1201" s="117"/>
      <c r="G1201" s="117"/>
      <c r="H1201" s="117"/>
      <c r="I1201" s="117"/>
      <c r="J1201" s="117"/>
      <c r="K1201" s="117"/>
      <c r="L1201" s="117"/>
      <c r="M1201" s="117"/>
      <c r="N1201" s="117"/>
      <c r="O1201" s="117"/>
      <c r="P1201" s="117"/>
      <c r="Q1201" s="117"/>
      <c r="R1201" s="117"/>
      <c r="S1201" s="117"/>
      <c r="T1201" s="117"/>
      <c r="U1201" s="117"/>
      <c r="V1201" s="117"/>
      <c r="W1201" s="117"/>
      <c r="X1201" s="117"/>
      <c r="Y1201" s="117"/>
      <c r="Z1201" s="117"/>
      <c r="AA1201" s="117"/>
      <c r="AB1201" s="117"/>
      <c r="AC1201" s="117"/>
      <c r="AD1201" s="117"/>
      <c r="AE1201" s="117"/>
      <c r="AF1201" s="117"/>
      <c r="AL1201" s="117"/>
      <c r="AM1201" s="117"/>
      <c r="AS1201" s="117"/>
      <c r="AT1201" s="117"/>
    </row>
    <row r="1202" spans="5:46" x14ac:dyDescent="0.2">
      <c r="E1202" s="117"/>
      <c r="F1202" s="117"/>
      <c r="G1202" s="117"/>
      <c r="H1202" s="117"/>
      <c r="I1202" s="117"/>
      <c r="J1202" s="117"/>
      <c r="K1202" s="117"/>
      <c r="L1202" s="117"/>
      <c r="M1202" s="117"/>
      <c r="N1202" s="117"/>
      <c r="O1202" s="117"/>
      <c r="P1202" s="117"/>
      <c r="Q1202" s="117"/>
      <c r="R1202" s="117"/>
      <c r="S1202" s="117"/>
      <c r="T1202" s="117"/>
      <c r="U1202" s="117"/>
      <c r="V1202" s="117"/>
      <c r="W1202" s="117"/>
      <c r="X1202" s="117"/>
      <c r="Y1202" s="117"/>
      <c r="Z1202" s="117"/>
      <c r="AA1202" s="117"/>
      <c r="AB1202" s="117"/>
      <c r="AC1202" s="117"/>
      <c r="AD1202" s="117"/>
      <c r="AE1202" s="117"/>
      <c r="AF1202" s="117"/>
      <c r="AL1202" s="117"/>
      <c r="AM1202" s="117"/>
      <c r="AS1202" s="117"/>
      <c r="AT1202" s="117"/>
    </row>
    <row r="1203" spans="5:46" x14ac:dyDescent="0.2">
      <c r="E1203" s="117"/>
      <c r="F1203" s="117"/>
      <c r="G1203" s="117"/>
      <c r="H1203" s="117"/>
      <c r="I1203" s="117"/>
      <c r="J1203" s="117"/>
      <c r="K1203" s="117"/>
      <c r="L1203" s="117"/>
      <c r="M1203" s="117"/>
      <c r="N1203" s="117"/>
      <c r="O1203" s="117"/>
      <c r="P1203" s="117"/>
      <c r="Q1203" s="117"/>
      <c r="R1203" s="117"/>
      <c r="S1203" s="117"/>
      <c r="T1203" s="117"/>
      <c r="U1203" s="117"/>
      <c r="V1203" s="117"/>
      <c r="W1203" s="117"/>
      <c r="X1203" s="117"/>
      <c r="Y1203" s="117"/>
      <c r="Z1203" s="117"/>
      <c r="AA1203" s="117"/>
      <c r="AB1203" s="117"/>
      <c r="AC1203" s="117"/>
      <c r="AD1203" s="117"/>
      <c r="AE1203" s="117"/>
      <c r="AF1203" s="117"/>
      <c r="AL1203" s="117"/>
      <c r="AM1203" s="117"/>
      <c r="AS1203" s="117"/>
      <c r="AT1203" s="117"/>
    </row>
    <row r="1204" spans="5:46" x14ac:dyDescent="0.2">
      <c r="E1204" s="117"/>
      <c r="F1204" s="117"/>
      <c r="G1204" s="117"/>
      <c r="H1204" s="117"/>
      <c r="I1204" s="117"/>
      <c r="J1204" s="117"/>
      <c r="K1204" s="117"/>
      <c r="L1204" s="117"/>
      <c r="M1204" s="117"/>
      <c r="N1204" s="117"/>
      <c r="O1204" s="117"/>
      <c r="P1204" s="117"/>
      <c r="Q1204" s="117"/>
      <c r="R1204" s="117"/>
      <c r="S1204" s="117"/>
      <c r="T1204" s="117"/>
      <c r="U1204" s="117"/>
      <c r="V1204" s="117"/>
      <c r="W1204" s="117"/>
      <c r="X1204" s="117"/>
      <c r="Y1204" s="117"/>
      <c r="Z1204" s="117"/>
      <c r="AA1204" s="117"/>
      <c r="AB1204" s="117"/>
      <c r="AC1204" s="117"/>
      <c r="AD1204" s="117"/>
      <c r="AE1204" s="117"/>
      <c r="AF1204" s="117"/>
      <c r="AL1204" s="117"/>
      <c r="AM1204" s="117"/>
      <c r="AS1204" s="117"/>
      <c r="AT1204" s="117"/>
    </row>
    <row r="1205" spans="5:46" x14ac:dyDescent="0.2">
      <c r="E1205" s="117"/>
      <c r="F1205" s="117"/>
      <c r="G1205" s="117"/>
      <c r="H1205" s="117"/>
      <c r="I1205" s="117"/>
      <c r="J1205" s="117"/>
      <c r="K1205" s="117"/>
      <c r="L1205" s="117"/>
      <c r="M1205" s="117"/>
      <c r="N1205" s="117"/>
      <c r="O1205" s="117"/>
      <c r="P1205" s="117"/>
      <c r="Q1205" s="117"/>
      <c r="R1205" s="117"/>
      <c r="S1205" s="117"/>
      <c r="T1205" s="117"/>
      <c r="U1205" s="117"/>
      <c r="V1205" s="117"/>
      <c r="W1205" s="117"/>
      <c r="X1205" s="117"/>
      <c r="Y1205" s="117"/>
      <c r="Z1205" s="117"/>
      <c r="AA1205" s="117"/>
      <c r="AB1205" s="117"/>
      <c r="AC1205" s="117"/>
      <c r="AD1205" s="117"/>
      <c r="AE1205" s="117"/>
      <c r="AF1205" s="117"/>
      <c r="AL1205" s="117"/>
      <c r="AM1205" s="117"/>
      <c r="AS1205" s="117"/>
      <c r="AT1205" s="117"/>
    </row>
    <row r="1206" spans="5:46" x14ac:dyDescent="0.2">
      <c r="E1206" s="117"/>
      <c r="F1206" s="117"/>
      <c r="G1206" s="117"/>
      <c r="H1206" s="117"/>
      <c r="I1206" s="117"/>
      <c r="J1206" s="117"/>
      <c r="K1206" s="117"/>
      <c r="L1206" s="117"/>
      <c r="M1206" s="117"/>
      <c r="N1206" s="117"/>
      <c r="O1206" s="117"/>
      <c r="P1206" s="117"/>
      <c r="Q1206" s="117"/>
      <c r="R1206" s="117"/>
      <c r="S1206" s="117"/>
      <c r="T1206" s="117"/>
      <c r="U1206" s="117"/>
      <c r="V1206" s="117"/>
      <c r="W1206" s="117"/>
      <c r="X1206" s="117"/>
      <c r="Y1206" s="117"/>
      <c r="Z1206" s="117"/>
      <c r="AA1206" s="117"/>
      <c r="AB1206" s="117"/>
      <c r="AC1206" s="117"/>
      <c r="AD1206" s="117"/>
      <c r="AE1206" s="117"/>
      <c r="AF1206" s="117"/>
      <c r="AL1206" s="117"/>
      <c r="AM1206" s="117"/>
      <c r="AS1206" s="117"/>
      <c r="AT1206" s="117"/>
    </row>
    <row r="1207" spans="5:46" x14ac:dyDescent="0.2">
      <c r="E1207" s="117"/>
      <c r="F1207" s="117"/>
      <c r="G1207" s="117"/>
      <c r="H1207" s="117"/>
      <c r="I1207" s="117"/>
      <c r="J1207" s="117"/>
      <c r="K1207" s="117"/>
      <c r="L1207" s="117"/>
      <c r="M1207" s="117"/>
      <c r="N1207" s="117"/>
      <c r="O1207" s="117"/>
      <c r="P1207" s="117"/>
      <c r="Q1207" s="117"/>
      <c r="R1207" s="117"/>
      <c r="S1207" s="117"/>
      <c r="T1207" s="117"/>
      <c r="U1207" s="117"/>
      <c r="V1207" s="117"/>
      <c r="W1207" s="117"/>
      <c r="X1207" s="117"/>
      <c r="Y1207" s="117"/>
      <c r="Z1207" s="117"/>
      <c r="AA1207" s="117"/>
      <c r="AB1207" s="117"/>
      <c r="AC1207" s="117"/>
      <c r="AD1207" s="117"/>
      <c r="AE1207" s="117"/>
      <c r="AF1207" s="117"/>
      <c r="AL1207" s="117"/>
      <c r="AM1207" s="117"/>
      <c r="AS1207" s="117"/>
      <c r="AT1207" s="117"/>
    </row>
    <row r="1208" spans="5:46" x14ac:dyDescent="0.2">
      <c r="E1208" s="117"/>
      <c r="F1208" s="117"/>
      <c r="G1208" s="117"/>
      <c r="H1208" s="117"/>
      <c r="I1208" s="117"/>
      <c r="J1208" s="117"/>
      <c r="K1208" s="117"/>
      <c r="L1208" s="117"/>
      <c r="M1208" s="117"/>
      <c r="N1208" s="117"/>
      <c r="O1208" s="117"/>
      <c r="P1208" s="117"/>
      <c r="Q1208" s="117"/>
      <c r="R1208" s="117"/>
      <c r="S1208" s="117"/>
      <c r="T1208" s="117"/>
      <c r="U1208" s="117"/>
      <c r="V1208" s="117"/>
      <c r="W1208" s="117"/>
      <c r="X1208" s="117"/>
      <c r="Y1208" s="117"/>
      <c r="Z1208" s="117"/>
      <c r="AA1208" s="117"/>
      <c r="AB1208" s="117"/>
      <c r="AC1208" s="117"/>
      <c r="AD1208" s="117"/>
      <c r="AE1208" s="117"/>
      <c r="AF1208" s="117"/>
      <c r="AL1208" s="117"/>
      <c r="AM1208" s="117"/>
      <c r="AS1208" s="117"/>
      <c r="AT1208" s="117"/>
    </row>
    <row r="1209" spans="5:46" x14ac:dyDescent="0.2">
      <c r="E1209" s="117"/>
      <c r="F1209" s="117"/>
      <c r="G1209" s="117"/>
      <c r="H1209" s="117"/>
      <c r="I1209" s="117"/>
      <c r="J1209" s="117"/>
      <c r="K1209" s="117"/>
      <c r="L1209" s="117"/>
      <c r="M1209" s="117"/>
      <c r="N1209" s="117"/>
      <c r="O1209" s="117"/>
      <c r="P1209" s="117"/>
      <c r="Q1209" s="117"/>
      <c r="R1209" s="117"/>
      <c r="S1209" s="117"/>
      <c r="T1209" s="117"/>
      <c r="U1209" s="117"/>
      <c r="V1209" s="117"/>
      <c r="W1209" s="117"/>
      <c r="X1209" s="117"/>
      <c r="Y1209" s="117"/>
      <c r="Z1209" s="117"/>
      <c r="AA1209" s="117"/>
      <c r="AB1209" s="117"/>
      <c r="AC1209" s="117"/>
      <c r="AD1209" s="117"/>
      <c r="AE1209" s="117"/>
      <c r="AF1209" s="117"/>
      <c r="AL1209" s="117"/>
      <c r="AM1209" s="117"/>
      <c r="AS1209" s="117"/>
      <c r="AT1209" s="117"/>
    </row>
    <row r="1210" spans="5:46" x14ac:dyDescent="0.2">
      <c r="E1210" s="117"/>
      <c r="F1210" s="117"/>
      <c r="G1210" s="117"/>
      <c r="H1210" s="117"/>
      <c r="I1210" s="117"/>
      <c r="J1210" s="117"/>
      <c r="K1210" s="117"/>
      <c r="L1210" s="117"/>
      <c r="M1210" s="117"/>
      <c r="N1210" s="117"/>
      <c r="O1210" s="117"/>
      <c r="P1210" s="117"/>
      <c r="Q1210" s="117"/>
      <c r="R1210" s="117"/>
      <c r="S1210" s="117"/>
      <c r="T1210" s="117"/>
      <c r="U1210" s="117"/>
      <c r="V1210" s="117"/>
      <c r="W1210" s="117"/>
      <c r="X1210" s="117"/>
      <c r="Y1210" s="117"/>
      <c r="Z1210" s="117"/>
      <c r="AA1210" s="117"/>
      <c r="AB1210" s="117"/>
      <c r="AC1210" s="117"/>
      <c r="AD1210" s="117"/>
      <c r="AE1210" s="117"/>
      <c r="AF1210" s="117"/>
      <c r="AL1210" s="117"/>
      <c r="AM1210" s="117"/>
      <c r="AS1210" s="117"/>
      <c r="AT1210" s="117"/>
    </row>
    <row r="1211" spans="5:46" x14ac:dyDescent="0.2">
      <c r="E1211" s="117"/>
      <c r="F1211" s="117"/>
      <c r="G1211" s="117"/>
      <c r="H1211" s="117"/>
      <c r="I1211" s="117"/>
      <c r="J1211" s="117"/>
      <c r="K1211" s="117"/>
      <c r="L1211" s="117"/>
      <c r="M1211" s="117"/>
      <c r="N1211" s="117"/>
      <c r="O1211" s="117"/>
      <c r="P1211" s="117"/>
      <c r="Q1211" s="117"/>
      <c r="R1211" s="117"/>
      <c r="S1211" s="117"/>
      <c r="T1211" s="117"/>
      <c r="U1211" s="117"/>
      <c r="V1211" s="117"/>
      <c r="W1211" s="117"/>
      <c r="X1211" s="117"/>
      <c r="Y1211" s="117"/>
      <c r="Z1211" s="117"/>
      <c r="AA1211" s="117"/>
      <c r="AB1211" s="117"/>
      <c r="AC1211" s="117"/>
      <c r="AD1211" s="117"/>
      <c r="AE1211" s="117"/>
      <c r="AF1211" s="117"/>
      <c r="AL1211" s="117"/>
      <c r="AM1211" s="117"/>
      <c r="AS1211" s="117"/>
      <c r="AT1211" s="117"/>
    </row>
    <row r="1212" spans="5:46" x14ac:dyDescent="0.2">
      <c r="E1212" s="117"/>
      <c r="F1212" s="117"/>
      <c r="G1212" s="117"/>
      <c r="H1212" s="117"/>
      <c r="I1212" s="117"/>
      <c r="J1212" s="117"/>
      <c r="K1212" s="117"/>
      <c r="L1212" s="117"/>
      <c r="M1212" s="117"/>
      <c r="N1212" s="117"/>
      <c r="O1212" s="117"/>
      <c r="P1212" s="117"/>
      <c r="Q1212" s="117"/>
      <c r="R1212" s="117"/>
      <c r="S1212" s="117"/>
      <c r="T1212" s="117"/>
      <c r="U1212" s="117"/>
      <c r="V1212" s="117"/>
      <c r="W1212" s="117"/>
      <c r="X1212" s="117"/>
      <c r="Y1212" s="117"/>
      <c r="Z1212" s="117"/>
      <c r="AA1212" s="117"/>
      <c r="AB1212" s="117"/>
      <c r="AC1212" s="117"/>
      <c r="AD1212" s="117"/>
      <c r="AE1212" s="117"/>
      <c r="AF1212" s="117"/>
      <c r="AL1212" s="117"/>
      <c r="AM1212" s="117"/>
      <c r="AS1212" s="117"/>
      <c r="AT1212" s="117"/>
    </row>
    <row r="1213" spans="5:46" x14ac:dyDescent="0.2">
      <c r="E1213" s="117"/>
      <c r="F1213" s="117"/>
      <c r="G1213" s="117"/>
      <c r="H1213" s="117"/>
      <c r="I1213" s="117"/>
      <c r="J1213" s="117"/>
      <c r="K1213" s="117"/>
      <c r="L1213" s="117"/>
      <c r="M1213" s="117"/>
      <c r="N1213" s="117"/>
      <c r="O1213" s="117"/>
      <c r="P1213" s="117"/>
      <c r="Q1213" s="117"/>
      <c r="R1213" s="117"/>
      <c r="S1213" s="117"/>
      <c r="T1213" s="117"/>
      <c r="U1213" s="117"/>
      <c r="V1213" s="117"/>
      <c r="W1213" s="117"/>
      <c r="X1213" s="117"/>
      <c r="Y1213" s="117"/>
      <c r="Z1213" s="117"/>
      <c r="AA1213" s="117"/>
      <c r="AB1213" s="117"/>
      <c r="AC1213" s="117"/>
      <c r="AD1213" s="117"/>
      <c r="AE1213" s="117"/>
      <c r="AF1213" s="117"/>
      <c r="AL1213" s="117"/>
      <c r="AM1213" s="117"/>
      <c r="AS1213" s="117"/>
      <c r="AT1213" s="117"/>
    </row>
    <row r="1214" spans="5:46" x14ac:dyDescent="0.2">
      <c r="E1214" s="117"/>
      <c r="F1214" s="117"/>
      <c r="G1214" s="117"/>
      <c r="H1214" s="117"/>
      <c r="I1214" s="117"/>
      <c r="J1214" s="117"/>
      <c r="K1214" s="117"/>
      <c r="L1214" s="117"/>
      <c r="M1214" s="117"/>
      <c r="N1214" s="117"/>
      <c r="O1214" s="117"/>
      <c r="P1214" s="117"/>
      <c r="Q1214" s="117"/>
      <c r="R1214" s="117"/>
      <c r="S1214" s="117"/>
      <c r="T1214" s="117"/>
      <c r="U1214" s="117"/>
      <c r="V1214" s="117"/>
      <c r="W1214" s="117"/>
      <c r="X1214" s="117"/>
      <c r="Y1214" s="117"/>
      <c r="Z1214" s="117"/>
      <c r="AA1214" s="117"/>
      <c r="AB1214" s="117"/>
      <c r="AC1214" s="117"/>
      <c r="AD1214" s="117"/>
      <c r="AE1214" s="117"/>
      <c r="AF1214" s="117"/>
      <c r="AL1214" s="117"/>
      <c r="AM1214" s="117"/>
      <c r="AS1214" s="117"/>
      <c r="AT1214" s="117"/>
    </row>
    <row r="1215" spans="5:46" x14ac:dyDescent="0.2">
      <c r="E1215" s="117"/>
      <c r="F1215" s="117"/>
      <c r="G1215" s="117"/>
      <c r="H1215" s="117"/>
      <c r="I1215" s="117"/>
      <c r="J1215" s="117"/>
      <c r="K1215" s="117"/>
      <c r="L1215" s="117"/>
      <c r="M1215" s="117"/>
      <c r="N1215" s="117"/>
      <c r="O1215" s="117"/>
      <c r="P1215" s="117"/>
      <c r="Q1215" s="117"/>
      <c r="R1215" s="117"/>
      <c r="S1215" s="117"/>
      <c r="T1215" s="117"/>
      <c r="U1215" s="117"/>
      <c r="V1215" s="117"/>
      <c r="W1215" s="117"/>
      <c r="X1215" s="117"/>
      <c r="Y1215" s="117"/>
      <c r="Z1215" s="117"/>
      <c r="AA1215" s="117"/>
      <c r="AB1215" s="117"/>
      <c r="AC1215" s="117"/>
      <c r="AD1215" s="117"/>
      <c r="AE1215" s="117"/>
      <c r="AF1215" s="117"/>
      <c r="AL1215" s="117"/>
      <c r="AM1215" s="117"/>
      <c r="AS1215" s="117"/>
      <c r="AT1215" s="117"/>
    </row>
    <row r="1216" spans="5:46" x14ac:dyDescent="0.2">
      <c r="E1216" s="117"/>
      <c r="F1216" s="117"/>
      <c r="G1216" s="117"/>
      <c r="H1216" s="117"/>
      <c r="I1216" s="117"/>
      <c r="J1216" s="117"/>
      <c r="K1216" s="117"/>
      <c r="L1216" s="117"/>
      <c r="M1216" s="117"/>
      <c r="N1216" s="117"/>
      <c r="O1216" s="117"/>
      <c r="P1216" s="117"/>
      <c r="Q1216" s="117"/>
      <c r="R1216" s="117"/>
      <c r="S1216" s="117"/>
      <c r="T1216" s="117"/>
      <c r="U1216" s="117"/>
      <c r="V1216" s="117"/>
      <c r="W1216" s="117"/>
      <c r="X1216" s="117"/>
      <c r="Y1216" s="117"/>
      <c r="Z1216" s="117"/>
      <c r="AA1216" s="117"/>
      <c r="AB1216" s="117"/>
      <c r="AC1216" s="117"/>
      <c r="AD1216" s="117"/>
      <c r="AE1216" s="117"/>
      <c r="AF1216" s="117"/>
      <c r="AL1216" s="117"/>
      <c r="AM1216" s="117"/>
      <c r="AS1216" s="117"/>
      <c r="AT1216" s="117"/>
    </row>
    <row r="1217" spans="5:46" x14ac:dyDescent="0.2">
      <c r="E1217" s="117"/>
      <c r="F1217" s="117"/>
      <c r="G1217" s="117"/>
      <c r="H1217" s="117"/>
      <c r="I1217" s="117"/>
      <c r="J1217" s="117"/>
      <c r="K1217" s="117"/>
      <c r="L1217" s="117"/>
      <c r="M1217" s="117"/>
      <c r="N1217" s="117"/>
      <c r="O1217" s="117"/>
      <c r="P1217" s="117"/>
      <c r="Q1217" s="117"/>
      <c r="R1217" s="117"/>
      <c r="S1217" s="117"/>
      <c r="T1217" s="117"/>
      <c r="U1217" s="117"/>
      <c r="V1217" s="117"/>
      <c r="W1217" s="117"/>
      <c r="X1217" s="117"/>
      <c r="Y1217" s="117"/>
      <c r="Z1217" s="117"/>
      <c r="AA1217" s="117"/>
      <c r="AB1217" s="117"/>
      <c r="AC1217" s="117"/>
      <c r="AD1217" s="117"/>
      <c r="AE1217" s="117"/>
      <c r="AF1217" s="117"/>
      <c r="AL1217" s="117"/>
      <c r="AM1217" s="117"/>
      <c r="AS1217" s="117"/>
      <c r="AT1217" s="117"/>
    </row>
    <row r="1218" spans="5:46" x14ac:dyDescent="0.2">
      <c r="E1218" s="117"/>
      <c r="F1218" s="117"/>
      <c r="G1218" s="117"/>
      <c r="H1218" s="117"/>
      <c r="I1218" s="117"/>
      <c r="J1218" s="117"/>
      <c r="K1218" s="117"/>
      <c r="L1218" s="117"/>
      <c r="M1218" s="117"/>
      <c r="N1218" s="117"/>
      <c r="O1218" s="117"/>
      <c r="P1218" s="117"/>
      <c r="Q1218" s="117"/>
      <c r="R1218" s="117"/>
      <c r="S1218" s="117"/>
      <c r="T1218" s="117"/>
      <c r="U1218" s="117"/>
      <c r="V1218" s="117"/>
      <c r="W1218" s="117"/>
      <c r="X1218" s="117"/>
      <c r="Y1218" s="117"/>
      <c r="Z1218" s="117"/>
      <c r="AA1218" s="117"/>
      <c r="AB1218" s="117"/>
      <c r="AC1218" s="117"/>
      <c r="AD1218" s="117"/>
      <c r="AE1218" s="117"/>
      <c r="AF1218" s="117"/>
      <c r="AL1218" s="117"/>
      <c r="AM1218" s="117"/>
      <c r="AS1218" s="117"/>
      <c r="AT1218" s="117"/>
    </row>
    <row r="1219" spans="5:46" x14ac:dyDescent="0.2">
      <c r="E1219" s="117"/>
      <c r="F1219" s="117"/>
      <c r="G1219" s="117"/>
      <c r="H1219" s="117"/>
      <c r="I1219" s="117"/>
      <c r="J1219" s="117"/>
      <c r="K1219" s="117"/>
      <c r="L1219" s="117"/>
      <c r="M1219" s="117"/>
      <c r="N1219" s="117"/>
      <c r="O1219" s="117"/>
      <c r="P1219" s="117"/>
      <c r="Q1219" s="117"/>
      <c r="R1219" s="117"/>
      <c r="S1219" s="117"/>
      <c r="T1219" s="117"/>
      <c r="U1219" s="117"/>
      <c r="V1219" s="117"/>
      <c r="W1219" s="117"/>
      <c r="X1219" s="117"/>
      <c r="Y1219" s="117"/>
      <c r="Z1219" s="117"/>
      <c r="AA1219" s="117"/>
      <c r="AB1219" s="117"/>
      <c r="AC1219" s="117"/>
      <c r="AD1219" s="117"/>
      <c r="AE1219" s="117"/>
      <c r="AF1219" s="117"/>
      <c r="AL1219" s="117"/>
      <c r="AM1219" s="117"/>
      <c r="AS1219" s="117"/>
      <c r="AT1219" s="117"/>
    </row>
    <row r="1220" spans="5:46" x14ac:dyDescent="0.2">
      <c r="E1220" s="117"/>
      <c r="F1220" s="117"/>
      <c r="G1220" s="117"/>
      <c r="H1220" s="117"/>
      <c r="I1220" s="117"/>
      <c r="J1220" s="117"/>
      <c r="K1220" s="117"/>
      <c r="L1220" s="117"/>
      <c r="M1220" s="117"/>
      <c r="N1220" s="117"/>
      <c r="O1220" s="117"/>
      <c r="P1220" s="117"/>
      <c r="Q1220" s="117"/>
      <c r="R1220" s="117"/>
      <c r="S1220" s="117"/>
      <c r="T1220" s="117"/>
      <c r="U1220" s="117"/>
      <c r="V1220" s="117"/>
      <c r="W1220" s="117"/>
      <c r="X1220" s="117"/>
      <c r="Y1220" s="117"/>
      <c r="Z1220" s="117"/>
      <c r="AA1220" s="117"/>
      <c r="AB1220" s="117"/>
      <c r="AC1220" s="117"/>
      <c r="AD1220" s="117"/>
      <c r="AE1220" s="117"/>
      <c r="AF1220" s="117"/>
      <c r="AL1220" s="117"/>
      <c r="AM1220" s="117"/>
      <c r="AS1220" s="117"/>
      <c r="AT1220" s="117"/>
    </row>
    <row r="1221" spans="5:46" x14ac:dyDescent="0.2">
      <c r="E1221" s="117"/>
      <c r="F1221" s="117"/>
      <c r="G1221" s="117"/>
      <c r="H1221" s="117"/>
      <c r="I1221" s="117"/>
      <c r="J1221" s="117"/>
      <c r="K1221" s="117"/>
      <c r="L1221" s="117"/>
      <c r="M1221" s="117"/>
      <c r="N1221" s="117"/>
      <c r="O1221" s="117"/>
      <c r="P1221" s="117"/>
      <c r="Q1221" s="117"/>
      <c r="R1221" s="117"/>
      <c r="S1221" s="117"/>
      <c r="T1221" s="117"/>
      <c r="U1221" s="117"/>
      <c r="V1221" s="117"/>
      <c r="W1221" s="117"/>
      <c r="X1221" s="117"/>
      <c r="Y1221" s="117"/>
      <c r="Z1221" s="117"/>
      <c r="AA1221" s="117"/>
      <c r="AB1221" s="117"/>
      <c r="AC1221" s="117"/>
      <c r="AD1221" s="117"/>
      <c r="AE1221" s="117"/>
      <c r="AF1221" s="117"/>
      <c r="AL1221" s="117"/>
      <c r="AM1221" s="117"/>
      <c r="AS1221" s="117"/>
      <c r="AT1221" s="117"/>
    </row>
    <row r="1222" spans="5:46" x14ac:dyDescent="0.2">
      <c r="E1222" s="117"/>
      <c r="F1222" s="117"/>
      <c r="G1222" s="117"/>
      <c r="H1222" s="117"/>
      <c r="I1222" s="117"/>
      <c r="J1222" s="117"/>
      <c r="K1222" s="117"/>
      <c r="L1222" s="117"/>
      <c r="M1222" s="117"/>
      <c r="N1222" s="117"/>
      <c r="O1222" s="117"/>
      <c r="P1222" s="117"/>
      <c r="Q1222" s="117"/>
      <c r="R1222" s="117"/>
      <c r="S1222" s="117"/>
      <c r="T1222" s="117"/>
      <c r="U1222" s="117"/>
      <c r="V1222" s="117"/>
      <c r="W1222" s="117"/>
      <c r="X1222" s="117"/>
      <c r="Y1222" s="117"/>
      <c r="Z1222" s="117"/>
      <c r="AA1222" s="117"/>
      <c r="AB1222" s="117"/>
      <c r="AC1222" s="117"/>
      <c r="AD1222" s="117"/>
      <c r="AE1222" s="117"/>
      <c r="AF1222" s="117"/>
      <c r="AL1222" s="117"/>
      <c r="AM1222" s="117"/>
      <c r="AS1222" s="117"/>
      <c r="AT1222" s="117"/>
    </row>
    <row r="1223" spans="5:46" x14ac:dyDescent="0.2">
      <c r="E1223" s="117"/>
      <c r="F1223" s="117"/>
      <c r="G1223" s="117"/>
      <c r="H1223" s="117"/>
      <c r="I1223" s="117"/>
      <c r="J1223" s="117"/>
      <c r="K1223" s="117"/>
      <c r="L1223" s="117"/>
      <c r="M1223" s="117"/>
      <c r="N1223" s="117"/>
      <c r="O1223" s="117"/>
      <c r="P1223" s="117"/>
      <c r="Q1223" s="117"/>
      <c r="R1223" s="117"/>
      <c r="S1223" s="117"/>
      <c r="T1223" s="117"/>
      <c r="U1223" s="117"/>
      <c r="V1223" s="117"/>
      <c r="W1223" s="117"/>
      <c r="X1223" s="117"/>
      <c r="Y1223" s="117"/>
      <c r="Z1223" s="117"/>
      <c r="AA1223" s="117"/>
      <c r="AB1223" s="117"/>
      <c r="AC1223" s="117"/>
      <c r="AD1223" s="117"/>
      <c r="AE1223" s="117"/>
      <c r="AF1223" s="117"/>
      <c r="AL1223" s="117"/>
      <c r="AM1223" s="117"/>
      <c r="AS1223" s="117"/>
      <c r="AT1223" s="117"/>
    </row>
    <row r="1224" spans="5:46" x14ac:dyDescent="0.2">
      <c r="E1224" s="117"/>
      <c r="F1224" s="117"/>
      <c r="G1224" s="117"/>
      <c r="H1224" s="117"/>
      <c r="I1224" s="117"/>
      <c r="J1224" s="117"/>
      <c r="K1224" s="117"/>
      <c r="L1224" s="117"/>
      <c r="M1224" s="117"/>
      <c r="N1224" s="117"/>
      <c r="O1224" s="117"/>
      <c r="P1224" s="117"/>
      <c r="Q1224" s="117"/>
      <c r="R1224" s="117"/>
      <c r="S1224" s="117"/>
      <c r="T1224" s="117"/>
      <c r="U1224" s="117"/>
      <c r="V1224" s="117"/>
      <c r="W1224" s="117"/>
      <c r="X1224" s="117"/>
      <c r="Y1224" s="117"/>
      <c r="Z1224" s="117"/>
      <c r="AA1224" s="117"/>
      <c r="AB1224" s="117"/>
      <c r="AC1224" s="117"/>
      <c r="AD1224" s="117"/>
      <c r="AE1224" s="117"/>
      <c r="AF1224" s="117"/>
      <c r="AL1224" s="117"/>
      <c r="AM1224" s="117"/>
      <c r="AS1224" s="117"/>
      <c r="AT1224" s="117"/>
    </row>
    <row r="1225" spans="5:46" x14ac:dyDescent="0.2">
      <c r="E1225" s="117"/>
      <c r="F1225" s="117"/>
      <c r="G1225" s="117"/>
      <c r="H1225" s="117"/>
      <c r="I1225" s="117"/>
      <c r="J1225" s="117"/>
      <c r="K1225" s="117"/>
      <c r="L1225" s="117"/>
      <c r="M1225" s="117"/>
      <c r="N1225" s="117"/>
      <c r="O1225" s="117"/>
      <c r="P1225" s="117"/>
      <c r="Q1225" s="117"/>
      <c r="R1225" s="117"/>
      <c r="S1225" s="117"/>
      <c r="T1225" s="117"/>
      <c r="U1225" s="117"/>
      <c r="V1225" s="117"/>
      <c r="W1225" s="117"/>
      <c r="X1225" s="117"/>
      <c r="Y1225" s="117"/>
      <c r="Z1225" s="117"/>
      <c r="AA1225" s="117"/>
      <c r="AB1225" s="117"/>
      <c r="AC1225" s="117"/>
      <c r="AD1225" s="117"/>
      <c r="AE1225" s="117"/>
      <c r="AF1225" s="117"/>
      <c r="AL1225" s="117"/>
      <c r="AM1225" s="117"/>
      <c r="AS1225" s="117"/>
      <c r="AT1225" s="117"/>
    </row>
    <row r="1226" spans="5:46" x14ac:dyDescent="0.2">
      <c r="E1226" s="117"/>
      <c r="F1226" s="117"/>
      <c r="G1226" s="117"/>
      <c r="H1226" s="117"/>
      <c r="I1226" s="117"/>
      <c r="J1226" s="117"/>
      <c r="K1226" s="117"/>
      <c r="L1226" s="117"/>
      <c r="M1226" s="117"/>
      <c r="N1226" s="117"/>
      <c r="O1226" s="117"/>
      <c r="P1226" s="117"/>
      <c r="Q1226" s="117"/>
      <c r="R1226" s="117"/>
      <c r="S1226" s="117"/>
      <c r="T1226" s="117"/>
      <c r="U1226" s="117"/>
      <c r="V1226" s="117"/>
      <c r="W1226" s="117"/>
      <c r="X1226" s="117"/>
      <c r="Y1226" s="117"/>
      <c r="Z1226" s="117"/>
      <c r="AA1226" s="117"/>
      <c r="AB1226" s="117"/>
      <c r="AC1226" s="117"/>
      <c r="AD1226" s="117"/>
      <c r="AE1226" s="117"/>
      <c r="AF1226" s="117"/>
      <c r="AL1226" s="117"/>
      <c r="AM1226" s="117"/>
      <c r="AS1226" s="117"/>
      <c r="AT1226" s="117"/>
    </row>
    <row r="1227" spans="5:46" x14ac:dyDescent="0.2">
      <c r="E1227" s="117"/>
      <c r="F1227" s="117"/>
      <c r="G1227" s="117"/>
      <c r="H1227" s="117"/>
      <c r="I1227" s="117"/>
      <c r="J1227" s="117"/>
      <c r="K1227" s="117"/>
      <c r="L1227" s="117"/>
      <c r="M1227" s="117"/>
      <c r="N1227" s="117"/>
      <c r="O1227" s="117"/>
      <c r="P1227" s="117"/>
      <c r="Q1227" s="117"/>
      <c r="R1227" s="117"/>
      <c r="S1227" s="117"/>
      <c r="T1227" s="117"/>
      <c r="U1227" s="117"/>
      <c r="V1227" s="117"/>
      <c r="W1227" s="117"/>
      <c r="X1227" s="117"/>
      <c r="Y1227" s="117"/>
      <c r="Z1227" s="117"/>
      <c r="AA1227" s="117"/>
      <c r="AB1227" s="117"/>
      <c r="AC1227" s="117"/>
      <c r="AD1227" s="117"/>
      <c r="AE1227" s="117"/>
      <c r="AF1227" s="117"/>
      <c r="AL1227" s="117"/>
      <c r="AM1227" s="117"/>
      <c r="AS1227" s="117"/>
      <c r="AT1227" s="117"/>
    </row>
    <row r="1228" spans="5:46" x14ac:dyDescent="0.2">
      <c r="E1228" s="117"/>
      <c r="F1228" s="117"/>
      <c r="G1228" s="117"/>
      <c r="H1228" s="117"/>
      <c r="I1228" s="117"/>
      <c r="J1228" s="117"/>
      <c r="K1228" s="117"/>
      <c r="L1228" s="117"/>
      <c r="M1228" s="117"/>
      <c r="N1228" s="117"/>
      <c r="O1228" s="117"/>
      <c r="P1228" s="117"/>
      <c r="Q1228" s="117"/>
      <c r="R1228" s="117"/>
      <c r="S1228" s="117"/>
      <c r="T1228" s="117"/>
      <c r="U1228" s="117"/>
      <c r="V1228" s="117"/>
      <c r="W1228" s="117"/>
      <c r="X1228" s="117"/>
      <c r="Y1228" s="117"/>
      <c r="Z1228" s="117"/>
      <c r="AA1228" s="117"/>
      <c r="AB1228" s="117"/>
      <c r="AC1228" s="117"/>
      <c r="AD1228" s="117"/>
      <c r="AE1228" s="117"/>
      <c r="AF1228" s="117"/>
      <c r="AL1228" s="117"/>
      <c r="AM1228" s="117"/>
      <c r="AS1228" s="117"/>
      <c r="AT1228" s="117"/>
    </row>
    <row r="1229" spans="5:46" x14ac:dyDescent="0.2">
      <c r="E1229" s="117"/>
      <c r="F1229" s="117"/>
      <c r="G1229" s="117"/>
      <c r="H1229" s="117"/>
      <c r="I1229" s="117"/>
      <c r="J1229" s="117"/>
      <c r="K1229" s="117"/>
      <c r="L1229" s="117"/>
      <c r="M1229" s="117"/>
      <c r="N1229" s="117"/>
      <c r="O1229" s="117"/>
      <c r="P1229" s="117"/>
      <c r="Q1229" s="117"/>
      <c r="R1229" s="117"/>
      <c r="S1229" s="117"/>
      <c r="T1229" s="117"/>
      <c r="U1229" s="117"/>
      <c r="V1229" s="117"/>
      <c r="W1229" s="117"/>
      <c r="X1229" s="117"/>
      <c r="Y1229" s="117"/>
      <c r="Z1229" s="117"/>
      <c r="AA1229" s="117"/>
      <c r="AB1229" s="117"/>
      <c r="AC1229" s="117"/>
      <c r="AD1229" s="117"/>
      <c r="AE1229" s="117"/>
      <c r="AF1229" s="117"/>
      <c r="AL1229" s="117"/>
      <c r="AM1229" s="117"/>
      <c r="AS1229" s="117"/>
      <c r="AT1229" s="117"/>
    </row>
    <row r="1230" spans="5:46" x14ac:dyDescent="0.2">
      <c r="E1230" s="117"/>
      <c r="F1230" s="117"/>
      <c r="G1230" s="117"/>
      <c r="H1230" s="117"/>
      <c r="I1230" s="117"/>
      <c r="J1230" s="117"/>
      <c r="K1230" s="117"/>
      <c r="L1230" s="117"/>
      <c r="M1230" s="117"/>
      <c r="N1230" s="117"/>
      <c r="O1230" s="117"/>
      <c r="P1230" s="117"/>
      <c r="Q1230" s="117"/>
      <c r="R1230" s="117"/>
      <c r="S1230" s="117"/>
      <c r="T1230" s="117"/>
      <c r="U1230" s="117"/>
      <c r="V1230" s="117"/>
      <c r="W1230" s="117"/>
      <c r="X1230" s="117"/>
      <c r="Y1230" s="117"/>
      <c r="Z1230" s="117"/>
      <c r="AA1230" s="117"/>
      <c r="AB1230" s="117"/>
      <c r="AC1230" s="117"/>
      <c r="AD1230" s="117"/>
      <c r="AE1230" s="117"/>
      <c r="AF1230" s="117"/>
      <c r="AL1230" s="117"/>
      <c r="AM1230" s="117"/>
      <c r="AS1230" s="117"/>
      <c r="AT1230" s="117"/>
    </row>
    <row r="1231" spans="5:46" x14ac:dyDescent="0.2">
      <c r="E1231" s="117"/>
      <c r="F1231" s="117"/>
      <c r="G1231" s="117"/>
      <c r="H1231" s="117"/>
      <c r="I1231" s="117"/>
      <c r="J1231" s="117"/>
      <c r="K1231" s="117"/>
      <c r="L1231" s="117"/>
      <c r="M1231" s="117"/>
      <c r="N1231" s="117"/>
      <c r="O1231" s="117"/>
      <c r="P1231" s="117"/>
      <c r="Q1231" s="117"/>
      <c r="R1231" s="117"/>
      <c r="S1231" s="117"/>
      <c r="T1231" s="117"/>
      <c r="U1231" s="117"/>
      <c r="V1231" s="117"/>
      <c r="W1231" s="117"/>
      <c r="X1231" s="117"/>
      <c r="Y1231" s="117"/>
      <c r="Z1231" s="117"/>
      <c r="AA1231" s="117"/>
      <c r="AB1231" s="117"/>
      <c r="AC1231" s="117"/>
      <c r="AD1231" s="117"/>
      <c r="AE1231" s="117"/>
      <c r="AF1231" s="117"/>
      <c r="AL1231" s="117"/>
      <c r="AM1231" s="117"/>
      <c r="AS1231" s="117"/>
      <c r="AT1231" s="117"/>
    </row>
    <row r="1232" spans="5:46" x14ac:dyDescent="0.2">
      <c r="E1232" s="117"/>
      <c r="F1232" s="117"/>
      <c r="G1232" s="117"/>
      <c r="H1232" s="117"/>
      <c r="I1232" s="117"/>
      <c r="J1232" s="117"/>
      <c r="K1232" s="117"/>
      <c r="L1232" s="117"/>
      <c r="M1232" s="117"/>
      <c r="N1232" s="117"/>
      <c r="O1232" s="117"/>
      <c r="P1232" s="117"/>
      <c r="Q1232" s="117"/>
      <c r="R1232" s="117"/>
      <c r="S1232" s="117"/>
      <c r="T1232" s="117"/>
      <c r="U1232" s="117"/>
      <c r="V1232" s="117"/>
      <c r="W1232" s="117"/>
      <c r="X1232" s="117"/>
      <c r="Y1232" s="117"/>
      <c r="Z1232" s="117"/>
      <c r="AA1232" s="117"/>
      <c r="AB1232" s="117"/>
      <c r="AC1232" s="117"/>
      <c r="AD1232" s="117"/>
      <c r="AE1232" s="117"/>
      <c r="AF1232" s="117"/>
      <c r="AL1232" s="117"/>
      <c r="AM1232" s="117"/>
      <c r="AS1232" s="117"/>
      <c r="AT1232" s="117"/>
    </row>
    <row r="1233" spans="5:46" x14ac:dyDescent="0.2">
      <c r="E1233" s="117"/>
      <c r="F1233" s="117"/>
      <c r="G1233" s="117"/>
      <c r="H1233" s="117"/>
      <c r="I1233" s="117"/>
      <c r="J1233" s="117"/>
      <c r="K1233" s="117"/>
      <c r="L1233" s="117"/>
      <c r="M1233" s="117"/>
      <c r="N1233" s="117"/>
      <c r="O1233" s="117"/>
      <c r="P1233" s="117"/>
      <c r="Q1233" s="117"/>
      <c r="R1233" s="117"/>
      <c r="S1233" s="117"/>
      <c r="T1233" s="117"/>
      <c r="U1233" s="117"/>
      <c r="V1233" s="117"/>
      <c r="W1233" s="117"/>
      <c r="X1233" s="117"/>
      <c r="Y1233" s="117"/>
      <c r="Z1233" s="117"/>
      <c r="AA1233" s="117"/>
      <c r="AB1233" s="117"/>
      <c r="AC1233" s="117"/>
      <c r="AD1233" s="117"/>
      <c r="AE1233" s="117"/>
      <c r="AF1233" s="117"/>
      <c r="AL1233" s="117"/>
      <c r="AM1233" s="117"/>
      <c r="AS1233" s="117"/>
      <c r="AT1233" s="117"/>
    </row>
    <row r="1234" spans="5:46" x14ac:dyDescent="0.2">
      <c r="E1234" s="117"/>
      <c r="F1234" s="117"/>
      <c r="G1234" s="117"/>
      <c r="H1234" s="117"/>
      <c r="I1234" s="117"/>
      <c r="J1234" s="117"/>
      <c r="K1234" s="117"/>
      <c r="L1234" s="117"/>
      <c r="M1234" s="117"/>
      <c r="N1234" s="117"/>
      <c r="O1234" s="117"/>
      <c r="P1234" s="117"/>
      <c r="Q1234" s="117"/>
      <c r="R1234" s="117"/>
      <c r="S1234" s="117"/>
      <c r="T1234" s="117"/>
      <c r="U1234" s="117"/>
      <c r="V1234" s="117"/>
      <c r="W1234" s="117"/>
      <c r="X1234" s="117"/>
      <c r="Y1234" s="117"/>
      <c r="Z1234" s="117"/>
      <c r="AA1234" s="117"/>
      <c r="AB1234" s="117"/>
      <c r="AC1234" s="117"/>
      <c r="AD1234" s="117"/>
      <c r="AE1234" s="117"/>
      <c r="AF1234" s="117"/>
      <c r="AL1234" s="117"/>
      <c r="AM1234" s="117"/>
      <c r="AS1234" s="117"/>
      <c r="AT1234" s="117"/>
    </row>
    <row r="1235" spans="5:46" x14ac:dyDescent="0.2">
      <c r="E1235" s="117"/>
      <c r="F1235" s="117"/>
      <c r="G1235" s="117"/>
      <c r="H1235" s="117"/>
      <c r="I1235" s="117"/>
      <c r="J1235" s="117"/>
      <c r="K1235" s="117"/>
      <c r="L1235" s="117"/>
      <c r="M1235" s="117"/>
      <c r="N1235" s="117"/>
      <c r="O1235" s="117"/>
      <c r="P1235" s="117"/>
      <c r="Q1235" s="117"/>
      <c r="R1235" s="117"/>
      <c r="S1235" s="117"/>
      <c r="T1235" s="117"/>
      <c r="U1235" s="117"/>
      <c r="V1235" s="117"/>
      <c r="W1235" s="117"/>
      <c r="X1235" s="117"/>
      <c r="Y1235" s="117"/>
      <c r="Z1235" s="117"/>
      <c r="AA1235" s="117"/>
      <c r="AB1235" s="117"/>
      <c r="AC1235" s="117"/>
      <c r="AD1235" s="117"/>
      <c r="AE1235" s="117"/>
      <c r="AF1235" s="117"/>
      <c r="AL1235" s="117"/>
      <c r="AM1235" s="117"/>
      <c r="AS1235" s="117"/>
      <c r="AT1235" s="117"/>
    </row>
    <row r="1236" spans="5:46" x14ac:dyDescent="0.2">
      <c r="E1236" s="117"/>
      <c r="F1236" s="117"/>
      <c r="G1236" s="117"/>
      <c r="H1236" s="117"/>
      <c r="I1236" s="117"/>
      <c r="J1236" s="117"/>
      <c r="K1236" s="117"/>
      <c r="L1236" s="117"/>
      <c r="M1236" s="117"/>
      <c r="N1236" s="117"/>
      <c r="O1236" s="117"/>
      <c r="P1236" s="117"/>
      <c r="Q1236" s="117"/>
      <c r="R1236" s="117"/>
      <c r="S1236" s="117"/>
      <c r="T1236" s="117"/>
      <c r="U1236" s="117"/>
      <c r="V1236" s="117"/>
      <c r="W1236" s="117"/>
      <c r="X1236" s="117"/>
      <c r="Y1236" s="117"/>
      <c r="Z1236" s="117"/>
      <c r="AA1236" s="117"/>
      <c r="AB1236" s="117"/>
      <c r="AC1236" s="117"/>
      <c r="AD1236" s="117"/>
      <c r="AE1236" s="117"/>
      <c r="AF1236" s="117"/>
      <c r="AL1236" s="117"/>
      <c r="AM1236" s="117"/>
      <c r="AS1236" s="117"/>
      <c r="AT1236" s="117"/>
    </row>
    <row r="1237" spans="5:46" x14ac:dyDescent="0.2">
      <c r="E1237" s="117"/>
      <c r="F1237" s="117"/>
      <c r="G1237" s="117"/>
      <c r="H1237" s="117"/>
      <c r="I1237" s="117"/>
      <c r="J1237" s="117"/>
      <c r="K1237" s="117"/>
      <c r="L1237" s="117"/>
      <c r="M1237" s="117"/>
      <c r="N1237" s="117"/>
      <c r="O1237" s="117"/>
      <c r="P1237" s="117"/>
      <c r="Q1237" s="117"/>
      <c r="R1237" s="117"/>
      <c r="S1237" s="117"/>
      <c r="T1237" s="117"/>
      <c r="U1237" s="117"/>
      <c r="V1237" s="117"/>
      <c r="W1237" s="117"/>
      <c r="X1237" s="117"/>
      <c r="Y1237" s="117"/>
      <c r="Z1237" s="117"/>
      <c r="AA1237" s="117"/>
      <c r="AB1237" s="117"/>
      <c r="AC1237" s="117"/>
      <c r="AD1237" s="117"/>
      <c r="AE1237" s="117"/>
      <c r="AF1237" s="117"/>
      <c r="AL1237" s="117"/>
      <c r="AM1237" s="117"/>
      <c r="AS1237" s="117"/>
      <c r="AT1237" s="117"/>
    </row>
    <row r="1238" spans="5:46" x14ac:dyDescent="0.2">
      <c r="E1238" s="117"/>
      <c r="F1238" s="117"/>
      <c r="G1238" s="117"/>
      <c r="H1238" s="117"/>
      <c r="I1238" s="117"/>
      <c r="J1238" s="117"/>
      <c r="K1238" s="117"/>
      <c r="L1238" s="117"/>
      <c r="M1238" s="117"/>
      <c r="N1238" s="117"/>
      <c r="O1238" s="117"/>
      <c r="P1238" s="117"/>
      <c r="Q1238" s="117"/>
      <c r="R1238" s="117"/>
      <c r="S1238" s="117"/>
      <c r="T1238" s="117"/>
      <c r="U1238" s="117"/>
      <c r="V1238" s="117"/>
      <c r="W1238" s="117"/>
      <c r="X1238" s="117"/>
      <c r="Y1238" s="117"/>
      <c r="Z1238" s="117"/>
      <c r="AA1238" s="117"/>
      <c r="AB1238" s="117"/>
      <c r="AC1238" s="117"/>
      <c r="AD1238" s="117"/>
      <c r="AE1238" s="117"/>
      <c r="AF1238" s="117"/>
      <c r="AL1238" s="117"/>
      <c r="AM1238" s="117"/>
      <c r="AS1238" s="117"/>
      <c r="AT1238" s="117"/>
    </row>
    <row r="1239" spans="5:46" x14ac:dyDescent="0.2">
      <c r="E1239" s="117"/>
      <c r="F1239" s="117"/>
      <c r="G1239" s="117"/>
      <c r="H1239" s="117"/>
      <c r="I1239" s="117"/>
      <c r="J1239" s="117"/>
      <c r="K1239" s="117"/>
      <c r="L1239" s="117"/>
      <c r="M1239" s="117"/>
      <c r="N1239" s="117"/>
      <c r="O1239" s="117"/>
      <c r="P1239" s="117"/>
      <c r="Q1239" s="117"/>
      <c r="R1239" s="117"/>
      <c r="S1239" s="117"/>
      <c r="T1239" s="117"/>
      <c r="U1239" s="117"/>
      <c r="V1239" s="117"/>
      <c r="W1239" s="117"/>
      <c r="X1239" s="117"/>
      <c r="Y1239" s="117"/>
      <c r="Z1239" s="117"/>
      <c r="AA1239" s="117"/>
      <c r="AB1239" s="117"/>
      <c r="AC1239" s="117"/>
      <c r="AD1239" s="117"/>
      <c r="AE1239" s="117"/>
      <c r="AF1239" s="117"/>
      <c r="AL1239" s="117"/>
      <c r="AM1239" s="117"/>
      <c r="AS1239" s="117"/>
      <c r="AT1239" s="117"/>
    </row>
    <row r="1240" spans="5:46" x14ac:dyDescent="0.2">
      <c r="E1240" s="117"/>
      <c r="F1240" s="117"/>
      <c r="G1240" s="117"/>
      <c r="H1240" s="117"/>
      <c r="I1240" s="117"/>
      <c r="J1240" s="117"/>
      <c r="K1240" s="117"/>
      <c r="L1240" s="117"/>
      <c r="M1240" s="117"/>
      <c r="N1240" s="117"/>
      <c r="O1240" s="117"/>
      <c r="P1240" s="117"/>
      <c r="Q1240" s="117"/>
      <c r="R1240" s="117"/>
      <c r="S1240" s="117"/>
      <c r="T1240" s="117"/>
      <c r="U1240" s="117"/>
      <c r="V1240" s="117"/>
      <c r="W1240" s="117"/>
      <c r="X1240" s="117"/>
      <c r="Y1240" s="117"/>
      <c r="Z1240" s="117"/>
      <c r="AA1240" s="117"/>
      <c r="AB1240" s="117"/>
      <c r="AC1240" s="117"/>
      <c r="AD1240" s="117"/>
      <c r="AE1240" s="117"/>
      <c r="AF1240" s="117"/>
      <c r="AL1240" s="117"/>
      <c r="AM1240" s="117"/>
      <c r="AS1240" s="117"/>
      <c r="AT1240" s="117"/>
    </row>
    <row r="1241" spans="5:46" x14ac:dyDescent="0.2">
      <c r="E1241" s="117"/>
      <c r="F1241" s="117"/>
      <c r="G1241" s="117"/>
      <c r="H1241" s="117"/>
      <c r="I1241" s="117"/>
      <c r="J1241" s="117"/>
      <c r="K1241" s="117"/>
      <c r="L1241" s="117"/>
      <c r="M1241" s="117"/>
      <c r="N1241" s="117"/>
      <c r="O1241" s="117"/>
      <c r="P1241" s="117"/>
      <c r="Q1241" s="117"/>
      <c r="R1241" s="117"/>
      <c r="S1241" s="117"/>
      <c r="T1241" s="117"/>
      <c r="U1241" s="117"/>
      <c r="V1241" s="117"/>
      <c r="W1241" s="117"/>
      <c r="X1241" s="117"/>
      <c r="Y1241" s="117"/>
      <c r="Z1241" s="117"/>
      <c r="AA1241" s="117"/>
      <c r="AB1241" s="117"/>
      <c r="AC1241" s="117"/>
      <c r="AD1241" s="117"/>
      <c r="AE1241" s="117"/>
      <c r="AF1241" s="117"/>
      <c r="AL1241" s="117"/>
      <c r="AM1241" s="117"/>
      <c r="AS1241" s="117"/>
      <c r="AT1241" s="117"/>
    </row>
    <row r="1242" spans="5:46" x14ac:dyDescent="0.2">
      <c r="E1242" s="117"/>
      <c r="F1242" s="117"/>
      <c r="G1242" s="117"/>
      <c r="H1242" s="117"/>
      <c r="I1242" s="117"/>
      <c r="J1242" s="117"/>
      <c r="K1242" s="117"/>
      <c r="L1242" s="117"/>
      <c r="M1242" s="117"/>
      <c r="N1242" s="117"/>
      <c r="O1242" s="117"/>
      <c r="P1242" s="117"/>
      <c r="Q1242" s="117"/>
      <c r="R1242" s="117"/>
      <c r="S1242" s="117"/>
      <c r="T1242" s="117"/>
      <c r="U1242" s="117"/>
      <c r="V1242" s="117"/>
      <c r="W1242" s="117"/>
      <c r="X1242" s="117"/>
      <c r="Y1242" s="117"/>
      <c r="Z1242" s="117"/>
      <c r="AA1242" s="117"/>
      <c r="AB1242" s="117"/>
      <c r="AC1242" s="117"/>
      <c r="AD1242" s="117"/>
      <c r="AE1242" s="117"/>
      <c r="AF1242" s="117"/>
      <c r="AL1242" s="117"/>
      <c r="AM1242" s="117"/>
      <c r="AS1242" s="117"/>
      <c r="AT1242" s="117"/>
    </row>
    <row r="1243" spans="5:46" x14ac:dyDescent="0.2">
      <c r="E1243" s="117"/>
      <c r="F1243" s="117"/>
      <c r="G1243" s="117"/>
      <c r="H1243" s="117"/>
      <c r="I1243" s="117"/>
      <c r="J1243" s="117"/>
      <c r="K1243" s="117"/>
      <c r="L1243" s="117"/>
      <c r="M1243" s="117"/>
      <c r="N1243" s="117"/>
      <c r="O1243" s="117"/>
      <c r="P1243" s="117"/>
      <c r="Q1243" s="117"/>
      <c r="R1243" s="117"/>
      <c r="S1243" s="117"/>
      <c r="T1243" s="117"/>
      <c r="U1243" s="117"/>
      <c r="V1243" s="117"/>
      <c r="W1243" s="117"/>
      <c r="X1243" s="117"/>
      <c r="Y1243" s="117"/>
      <c r="Z1243" s="117"/>
      <c r="AA1243" s="117"/>
      <c r="AB1243" s="117"/>
      <c r="AC1243" s="117"/>
      <c r="AD1243" s="117"/>
      <c r="AE1243" s="117"/>
      <c r="AF1243" s="117"/>
      <c r="AL1243" s="117"/>
      <c r="AM1243" s="117"/>
      <c r="AS1243" s="117"/>
      <c r="AT1243" s="117"/>
    </row>
    <row r="1244" spans="5:46" x14ac:dyDescent="0.2">
      <c r="E1244" s="117"/>
      <c r="F1244" s="117"/>
      <c r="G1244" s="117"/>
      <c r="H1244" s="117"/>
      <c r="I1244" s="117"/>
      <c r="J1244" s="117"/>
      <c r="K1244" s="117"/>
      <c r="L1244" s="117"/>
      <c r="M1244" s="117"/>
      <c r="N1244" s="117"/>
      <c r="O1244" s="117"/>
      <c r="P1244" s="117"/>
      <c r="Q1244" s="117"/>
      <c r="R1244" s="117"/>
      <c r="S1244" s="117"/>
      <c r="T1244" s="117"/>
      <c r="U1244" s="117"/>
      <c r="V1244" s="117"/>
      <c r="W1244" s="117"/>
      <c r="X1244" s="117"/>
      <c r="Y1244" s="117"/>
      <c r="Z1244" s="117"/>
      <c r="AA1244" s="117"/>
      <c r="AB1244" s="117"/>
      <c r="AC1244" s="117"/>
      <c r="AD1244" s="117"/>
      <c r="AE1244" s="117"/>
      <c r="AF1244" s="117"/>
      <c r="AL1244" s="117"/>
      <c r="AM1244" s="117"/>
      <c r="AS1244" s="117"/>
      <c r="AT1244" s="117"/>
    </row>
    <row r="1245" spans="5:46" x14ac:dyDescent="0.2">
      <c r="E1245" s="117"/>
      <c r="F1245" s="117"/>
      <c r="G1245" s="117"/>
      <c r="H1245" s="117"/>
      <c r="I1245" s="117"/>
      <c r="J1245" s="117"/>
      <c r="K1245" s="117"/>
      <c r="L1245" s="117"/>
      <c r="M1245" s="117"/>
      <c r="N1245" s="117"/>
      <c r="O1245" s="117"/>
      <c r="P1245" s="117"/>
      <c r="Q1245" s="117"/>
      <c r="R1245" s="117"/>
      <c r="S1245" s="117"/>
      <c r="T1245" s="117"/>
      <c r="U1245" s="117"/>
      <c r="V1245" s="117"/>
      <c r="W1245" s="117"/>
      <c r="X1245" s="117"/>
      <c r="Y1245" s="117"/>
      <c r="Z1245" s="117"/>
      <c r="AA1245" s="117"/>
      <c r="AB1245" s="117"/>
      <c r="AC1245" s="117"/>
      <c r="AD1245" s="117"/>
      <c r="AE1245" s="117"/>
      <c r="AF1245" s="117"/>
      <c r="AL1245" s="117"/>
      <c r="AM1245" s="117"/>
      <c r="AS1245" s="117"/>
      <c r="AT1245" s="117"/>
    </row>
    <row r="1246" spans="5:46" x14ac:dyDescent="0.2">
      <c r="E1246" s="117"/>
      <c r="F1246" s="117"/>
      <c r="G1246" s="117"/>
      <c r="H1246" s="117"/>
      <c r="I1246" s="117"/>
      <c r="J1246" s="117"/>
      <c r="K1246" s="117"/>
      <c r="L1246" s="117"/>
      <c r="M1246" s="117"/>
      <c r="N1246" s="117"/>
      <c r="O1246" s="117"/>
      <c r="P1246" s="117"/>
      <c r="Q1246" s="117"/>
      <c r="R1246" s="117"/>
      <c r="S1246" s="117"/>
      <c r="T1246" s="117"/>
      <c r="U1246" s="117"/>
      <c r="V1246" s="117"/>
      <c r="W1246" s="117"/>
      <c r="X1246" s="117"/>
      <c r="Y1246" s="117"/>
      <c r="Z1246" s="117"/>
      <c r="AA1246" s="117"/>
      <c r="AB1246" s="117"/>
      <c r="AC1246" s="117"/>
      <c r="AD1246" s="117"/>
      <c r="AE1246" s="117"/>
      <c r="AF1246" s="117"/>
      <c r="AL1246" s="117"/>
      <c r="AM1246" s="117"/>
      <c r="AS1246" s="117"/>
      <c r="AT1246" s="117"/>
    </row>
    <row r="1247" spans="5:46" x14ac:dyDescent="0.2">
      <c r="E1247" s="117"/>
      <c r="F1247" s="117"/>
      <c r="G1247" s="117"/>
      <c r="H1247" s="117"/>
      <c r="I1247" s="117"/>
      <c r="J1247" s="117"/>
      <c r="K1247" s="117"/>
      <c r="L1247" s="117"/>
      <c r="M1247" s="117"/>
      <c r="N1247" s="117"/>
      <c r="O1247" s="117"/>
      <c r="P1247" s="117"/>
      <c r="Q1247" s="117"/>
      <c r="R1247" s="117"/>
      <c r="S1247" s="117"/>
      <c r="T1247" s="117"/>
      <c r="U1247" s="117"/>
      <c r="V1247" s="117"/>
      <c r="W1247" s="117"/>
      <c r="X1247" s="117"/>
      <c r="Y1247" s="117"/>
      <c r="Z1247" s="117"/>
      <c r="AA1247" s="117"/>
      <c r="AB1247" s="117"/>
      <c r="AC1247" s="117"/>
      <c r="AD1247" s="117"/>
      <c r="AE1247" s="117"/>
      <c r="AF1247" s="117"/>
      <c r="AL1247" s="117"/>
      <c r="AM1247" s="117"/>
      <c r="AS1247" s="117"/>
      <c r="AT1247" s="117"/>
    </row>
    <row r="1248" spans="5:46" x14ac:dyDescent="0.2">
      <c r="E1248" s="117"/>
      <c r="F1248" s="117"/>
      <c r="G1248" s="117"/>
      <c r="H1248" s="117"/>
      <c r="I1248" s="117"/>
      <c r="J1248" s="117"/>
      <c r="K1248" s="117"/>
      <c r="L1248" s="117"/>
      <c r="M1248" s="117"/>
      <c r="N1248" s="117"/>
      <c r="O1248" s="117"/>
      <c r="P1248" s="117"/>
      <c r="Q1248" s="117"/>
      <c r="R1248" s="117"/>
      <c r="S1248" s="117"/>
      <c r="T1248" s="117"/>
      <c r="U1248" s="117"/>
      <c r="V1248" s="117"/>
      <c r="W1248" s="117"/>
      <c r="X1248" s="117"/>
      <c r="Y1248" s="117"/>
      <c r="Z1248" s="117"/>
      <c r="AA1248" s="117"/>
      <c r="AB1248" s="117"/>
      <c r="AC1248" s="117"/>
      <c r="AD1248" s="117"/>
      <c r="AE1248" s="117"/>
      <c r="AF1248" s="117"/>
      <c r="AL1248" s="117"/>
      <c r="AM1248" s="117"/>
      <c r="AS1248" s="117"/>
      <c r="AT1248" s="117"/>
    </row>
    <row r="1249" spans="5:46" x14ac:dyDescent="0.2">
      <c r="E1249" s="117"/>
      <c r="F1249" s="117"/>
      <c r="G1249" s="117"/>
      <c r="H1249" s="117"/>
      <c r="I1249" s="117"/>
      <c r="J1249" s="117"/>
      <c r="K1249" s="117"/>
      <c r="L1249" s="117"/>
      <c r="M1249" s="117"/>
      <c r="N1249" s="117"/>
      <c r="O1249" s="117"/>
      <c r="P1249" s="117"/>
      <c r="Q1249" s="117"/>
      <c r="R1249" s="117"/>
      <c r="S1249" s="117"/>
      <c r="T1249" s="117"/>
      <c r="U1249" s="117"/>
      <c r="V1249" s="117"/>
      <c r="W1249" s="117"/>
      <c r="X1249" s="117"/>
      <c r="Y1249" s="117"/>
      <c r="Z1249" s="117"/>
      <c r="AA1249" s="117"/>
      <c r="AB1249" s="117"/>
      <c r="AC1249" s="117"/>
      <c r="AD1249" s="117"/>
      <c r="AE1249" s="117"/>
      <c r="AF1249" s="117"/>
      <c r="AL1249" s="117"/>
      <c r="AM1249" s="117"/>
      <c r="AS1249" s="117"/>
      <c r="AT1249" s="117"/>
    </row>
    <row r="1250" spans="5:46" x14ac:dyDescent="0.2">
      <c r="E1250" s="117"/>
      <c r="F1250" s="117"/>
      <c r="G1250" s="117"/>
      <c r="H1250" s="117"/>
      <c r="I1250" s="117"/>
      <c r="J1250" s="117"/>
      <c r="K1250" s="117"/>
      <c r="L1250" s="117"/>
      <c r="M1250" s="117"/>
      <c r="N1250" s="117"/>
      <c r="O1250" s="117"/>
      <c r="P1250" s="117"/>
      <c r="Q1250" s="117"/>
      <c r="R1250" s="117"/>
      <c r="S1250" s="117"/>
      <c r="T1250" s="117"/>
      <c r="U1250" s="117"/>
      <c r="V1250" s="117"/>
      <c r="W1250" s="117"/>
      <c r="X1250" s="117"/>
      <c r="Y1250" s="117"/>
      <c r="Z1250" s="117"/>
      <c r="AA1250" s="117"/>
      <c r="AB1250" s="117"/>
      <c r="AC1250" s="117"/>
      <c r="AD1250" s="117"/>
      <c r="AE1250" s="117"/>
      <c r="AF1250" s="117"/>
      <c r="AL1250" s="117"/>
      <c r="AM1250" s="117"/>
      <c r="AS1250" s="117"/>
      <c r="AT1250" s="117"/>
    </row>
    <row r="1251" spans="5:46" x14ac:dyDescent="0.2">
      <c r="E1251" s="117"/>
      <c r="F1251" s="117"/>
      <c r="G1251" s="117"/>
      <c r="H1251" s="117"/>
      <c r="I1251" s="117"/>
      <c r="J1251" s="117"/>
      <c r="K1251" s="117"/>
      <c r="L1251" s="117"/>
      <c r="M1251" s="117"/>
      <c r="N1251" s="117"/>
      <c r="O1251" s="117"/>
      <c r="P1251" s="117"/>
      <c r="Q1251" s="117"/>
      <c r="R1251" s="117"/>
      <c r="S1251" s="117"/>
      <c r="T1251" s="117"/>
      <c r="U1251" s="117"/>
      <c r="V1251" s="117"/>
      <c r="W1251" s="117"/>
      <c r="X1251" s="117"/>
      <c r="Y1251" s="117"/>
      <c r="Z1251" s="117"/>
      <c r="AA1251" s="117"/>
      <c r="AB1251" s="117"/>
      <c r="AC1251" s="117"/>
      <c r="AD1251" s="117"/>
      <c r="AE1251" s="117"/>
      <c r="AF1251" s="117"/>
      <c r="AL1251" s="117"/>
      <c r="AM1251" s="117"/>
      <c r="AS1251" s="117"/>
      <c r="AT1251" s="117"/>
    </row>
    <row r="1252" spans="5:46" x14ac:dyDescent="0.2">
      <c r="E1252" s="117"/>
      <c r="F1252" s="117"/>
      <c r="G1252" s="117"/>
      <c r="H1252" s="117"/>
      <c r="I1252" s="117"/>
      <c r="J1252" s="117"/>
      <c r="K1252" s="117"/>
      <c r="L1252" s="117"/>
      <c r="M1252" s="117"/>
      <c r="N1252" s="117"/>
      <c r="O1252" s="117"/>
      <c r="P1252" s="117"/>
      <c r="Q1252" s="117"/>
      <c r="R1252" s="117"/>
      <c r="S1252" s="117"/>
      <c r="T1252" s="117"/>
      <c r="U1252" s="117"/>
      <c r="V1252" s="117"/>
      <c r="W1252" s="117"/>
      <c r="X1252" s="117"/>
      <c r="Y1252" s="117"/>
      <c r="Z1252" s="117"/>
      <c r="AA1252" s="117"/>
      <c r="AB1252" s="117"/>
      <c r="AC1252" s="117"/>
      <c r="AD1252" s="117"/>
      <c r="AE1252" s="117"/>
      <c r="AF1252" s="117"/>
      <c r="AL1252" s="117"/>
      <c r="AM1252" s="117"/>
      <c r="AS1252" s="117"/>
      <c r="AT1252" s="117"/>
    </row>
    <row r="1253" spans="5:46" x14ac:dyDescent="0.2">
      <c r="E1253" s="117"/>
      <c r="F1253" s="117"/>
      <c r="G1253" s="117"/>
      <c r="H1253" s="117"/>
      <c r="I1253" s="117"/>
      <c r="J1253" s="117"/>
      <c r="K1253" s="117"/>
      <c r="L1253" s="117"/>
      <c r="M1253" s="117"/>
      <c r="N1253" s="117"/>
      <c r="O1253" s="117"/>
      <c r="P1253" s="117"/>
      <c r="Q1253" s="117"/>
      <c r="R1253" s="117"/>
      <c r="S1253" s="117"/>
      <c r="T1253" s="117"/>
      <c r="U1253" s="117"/>
      <c r="V1253" s="117"/>
      <c r="W1253" s="117"/>
      <c r="X1253" s="117"/>
      <c r="Y1253" s="117"/>
      <c r="Z1253" s="117"/>
      <c r="AA1253" s="117"/>
      <c r="AB1253" s="117"/>
      <c r="AC1253" s="117"/>
      <c r="AD1253" s="117"/>
      <c r="AE1253" s="117"/>
      <c r="AF1253" s="117"/>
      <c r="AL1253" s="117"/>
      <c r="AM1253" s="117"/>
      <c r="AS1253" s="117"/>
      <c r="AT1253" s="117"/>
    </row>
    <row r="1254" spans="5:46" x14ac:dyDescent="0.2">
      <c r="E1254" s="117"/>
      <c r="F1254" s="117"/>
      <c r="G1254" s="117"/>
      <c r="H1254" s="117"/>
      <c r="I1254" s="117"/>
      <c r="J1254" s="117"/>
      <c r="K1254" s="117"/>
      <c r="L1254" s="117"/>
      <c r="M1254" s="117"/>
      <c r="N1254" s="117"/>
      <c r="O1254" s="117"/>
      <c r="P1254" s="117"/>
      <c r="Q1254" s="117"/>
      <c r="R1254" s="117"/>
      <c r="S1254" s="117"/>
      <c r="T1254" s="117"/>
      <c r="U1254" s="117"/>
      <c r="V1254" s="117"/>
      <c r="W1254" s="117"/>
      <c r="X1254" s="117"/>
      <c r="Y1254" s="117"/>
      <c r="Z1254" s="117"/>
      <c r="AA1254" s="117"/>
      <c r="AB1254" s="117"/>
      <c r="AC1254" s="117"/>
      <c r="AD1254" s="117"/>
      <c r="AE1254" s="117"/>
      <c r="AF1254" s="117"/>
      <c r="AL1254" s="117"/>
      <c r="AM1254" s="117"/>
      <c r="AS1254" s="117"/>
      <c r="AT1254" s="117"/>
    </row>
    <row r="1255" spans="5:46" x14ac:dyDescent="0.2">
      <c r="E1255" s="117"/>
      <c r="F1255" s="117"/>
      <c r="G1255" s="117"/>
      <c r="H1255" s="117"/>
      <c r="I1255" s="117"/>
      <c r="J1255" s="117"/>
      <c r="K1255" s="117"/>
      <c r="L1255" s="117"/>
      <c r="M1255" s="117"/>
      <c r="N1255" s="117"/>
      <c r="O1255" s="117"/>
      <c r="P1255" s="117"/>
      <c r="Q1255" s="117"/>
      <c r="R1255" s="117"/>
      <c r="S1255" s="117"/>
      <c r="T1255" s="117"/>
      <c r="U1255" s="117"/>
      <c r="V1255" s="117"/>
      <c r="W1255" s="117"/>
      <c r="X1255" s="117"/>
      <c r="Y1255" s="117"/>
      <c r="Z1255" s="117"/>
      <c r="AA1255" s="117"/>
      <c r="AB1255" s="117"/>
      <c r="AC1255" s="117"/>
      <c r="AD1255" s="117"/>
      <c r="AE1255" s="117"/>
      <c r="AF1255" s="117"/>
      <c r="AL1255" s="117"/>
      <c r="AM1255" s="117"/>
      <c r="AS1255" s="117"/>
      <c r="AT1255" s="117"/>
    </row>
    <row r="1256" spans="5:46" x14ac:dyDescent="0.2">
      <c r="E1256" s="117"/>
      <c r="F1256" s="117"/>
      <c r="G1256" s="117"/>
      <c r="H1256" s="117"/>
      <c r="I1256" s="117"/>
      <c r="J1256" s="117"/>
      <c r="K1256" s="117"/>
      <c r="L1256" s="117"/>
      <c r="M1256" s="117"/>
      <c r="N1256" s="117"/>
      <c r="O1256" s="117"/>
      <c r="P1256" s="117"/>
      <c r="Q1256" s="117"/>
      <c r="R1256" s="117"/>
      <c r="S1256" s="117"/>
      <c r="T1256" s="117"/>
      <c r="U1256" s="117"/>
      <c r="V1256" s="117"/>
      <c r="W1256" s="117"/>
      <c r="X1256" s="117"/>
      <c r="Y1256" s="117"/>
      <c r="Z1256" s="117"/>
      <c r="AA1256" s="117"/>
      <c r="AB1256" s="117"/>
      <c r="AC1256" s="117"/>
      <c r="AD1256" s="117"/>
      <c r="AE1256" s="117"/>
      <c r="AF1256" s="117"/>
      <c r="AL1256" s="117"/>
      <c r="AM1256" s="117"/>
      <c r="AS1256" s="117"/>
      <c r="AT1256" s="117"/>
    </row>
    <row r="1257" spans="5:46" x14ac:dyDescent="0.2">
      <c r="E1257" s="117"/>
      <c r="F1257" s="117"/>
      <c r="G1257" s="117"/>
      <c r="H1257" s="117"/>
      <c r="I1257" s="117"/>
      <c r="J1257" s="117"/>
      <c r="K1257" s="117"/>
      <c r="L1257" s="117"/>
      <c r="M1257" s="117"/>
      <c r="N1257" s="117"/>
      <c r="O1257" s="117"/>
      <c r="P1257" s="117"/>
      <c r="Q1257" s="117"/>
      <c r="R1257" s="117"/>
      <c r="S1257" s="117"/>
      <c r="T1257" s="117"/>
      <c r="U1257" s="117"/>
      <c r="V1257" s="117"/>
      <c r="W1257" s="117"/>
      <c r="X1257" s="117"/>
      <c r="Y1257" s="117"/>
      <c r="Z1257" s="117"/>
      <c r="AA1257" s="117"/>
      <c r="AB1257" s="117"/>
      <c r="AC1257" s="117"/>
      <c r="AD1257" s="117"/>
      <c r="AE1257" s="117"/>
      <c r="AF1257" s="117"/>
      <c r="AL1257" s="117"/>
      <c r="AM1257" s="117"/>
      <c r="AS1257" s="117"/>
      <c r="AT1257" s="117"/>
    </row>
    <row r="1258" spans="5:46" x14ac:dyDescent="0.2">
      <c r="E1258" s="117"/>
      <c r="F1258" s="117"/>
      <c r="G1258" s="117"/>
      <c r="H1258" s="117"/>
      <c r="I1258" s="117"/>
      <c r="J1258" s="117"/>
      <c r="K1258" s="117"/>
      <c r="L1258" s="117"/>
      <c r="M1258" s="117"/>
      <c r="N1258" s="117"/>
      <c r="O1258" s="117"/>
      <c r="P1258" s="117"/>
      <c r="Q1258" s="117"/>
      <c r="R1258" s="117"/>
      <c r="S1258" s="117"/>
      <c r="T1258" s="117"/>
      <c r="U1258" s="117"/>
      <c r="V1258" s="117"/>
      <c r="W1258" s="117"/>
      <c r="X1258" s="117"/>
      <c r="Y1258" s="117"/>
      <c r="Z1258" s="117"/>
      <c r="AA1258" s="117"/>
      <c r="AB1258" s="117"/>
      <c r="AC1258" s="117"/>
      <c r="AD1258" s="117"/>
      <c r="AE1258" s="117"/>
      <c r="AF1258" s="117"/>
      <c r="AL1258" s="117"/>
      <c r="AM1258" s="117"/>
      <c r="AS1258" s="117"/>
      <c r="AT1258" s="117"/>
    </row>
    <row r="1259" spans="5:46" x14ac:dyDescent="0.2">
      <c r="E1259" s="117"/>
      <c r="F1259" s="117"/>
      <c r="G1259" s="117"/>
      <c r="H1259" s="117"/>
      <c r="I1259" s="117"/>
      <c r="J1259" s="117"/>
      <c r="K1259" s="117"/>
      <c r="L1259" s="117"/>
      <c r="M1259" s="117"/>
      <c r="N1259" s="117"/>
      <c r="O1259" s="117"/>
      <c r="P1259" s="117"/>
      <c r="Q1259" s="117"/>
      <c r="R1259" s="117"/>
      <c r="S1259" s="117"/>
      <c r="T1259" s="117"/>
      <c r="U1259" s="117"/>
      <c r="V1259" s="117"/>
      <c r="W1259" s="117"/>
      <c r="X1259" s="117"/>
      <c r="Y1259" s="117"/>
      <c r="Z1259" s="117"/>
      <c r="AA1259" s="117"/>
      <c r="AB1259" s="117"/>
      <c r="AC1259" s="117"/>
      <c r="AD1259" s="117"/>
      <c r="AE1259" s="117"/>
      <c r="AF1259" s="117"/>
      <c r="AL1259" s="117"/>
      <c r="AM1259" s="117"/>
      <c r="AS1259" s="117"/>
      <c r="AT1259" s="117"/>
    </row>
    <row r="1260" spans="5:46" x14ac:dyDescent="0.2">
      <c r="E1260" s="117"/>
      <c r="F1260" s="117"/>
      <c r="G1260" s="117"/>
      <c r="H1260" s="117"/>
      <c r="I1260" s="117"/>
      <c r="J1260" s="117"/>
      <c r="K1260" s="117"/>
      <c r="L1260" s="117"/>
      <c r="M1260" s="117"/>
      <c r="N1260" s="117"/>
      <c r="O1260" s="117"/>
      <c r="P1260" s="117"/>
      <c r="Q1260" s="117"/>
      <c r="R1260" s="117"/>
      <c r="S1260" s="117"/>
      <c r="T1260" s="117"/>
      <c r="U1260" s="117"/>
      <c r="V1260" s="117"/>
      <c r="W1260" s="117"/>
      <c r="X1260" s="117"/>
      <c r="Y1260" s="117"/>
      <c r="Z1260" s="117"/>
      <c r="AA1260" s="117"/>
      <c r="AB1260" s="117"/>
      <c r="AC1260" s="117"/>
      <c r="AD1260" s="117"/>
      <c r="AE1260" s="117"/>
      <c r="AF1260" s="117"/>
      <c r="AL1260" s="117"/>
      <c r="AM1260" s="117"/>
      <c r="AS1260" s="117"/>
      <c r="AT1260" s="117"/>
    </row>
    <row r="1261" spans="5:46" x14ac:dyDescent="0.2">
      <c r="E1261" s="117"/>
      <c r="F1261" s="117"/>
      <c r="G1261" s="117"/>
      <c r="H1261" s="117"/>
      <c r="I1261" s="117"/>
      <c r="J1261" s="117"/>
      <c r="K1261" s="117"/>
      <c r="L1261" s="117"/>
      <c r="M1261" s="117"/>
      <c r="N1261" s="117"/>
      <c r="O1261" s="117"/>
      <c r="P1261" s="117"/>
      <c r="Q1261" s="117"/>
      <c r="R1261" s="117"/>
      <c r="S1261" s="117"/>
      <c r="T1261" s="117"/>
      <c r="U1261" s="117"/>
      <c r="V1261" s="117"/>
      <c r="W1261" s="117"/>
      <c r="X1261" s="117"/>
      <c r="Y1261" s="117"/>
      <c r="Z1261" s="117"/>
      <c r="AA1261" s="117"/>
      <c r="AB1261" s="117"/>
      <c r="AC1261" s="117"/>
      <c r="AD1261" s="117"/>
      <c r="AE1261" s="117"/>
      <c r="AF1261" s="117"/>
      <c r="AL1261" s="117"/>
      <c r="AM1261" s="117"/>
      <c r="AS1261" s="117"/>
      <c r="AT1261" s="117"/>
    </row>
    <row r="1262" spans="5:46" x14ac:dyDescent="0.2">
      <c r="E1262" s="117"/>
      <c r="F1262" s="117"/>
      <c r="G1262" s="117"/>
      <c r="H1262" s="117"/>
      <c r="I1262" s="117"/>
      <c r="J1262" s="117"/>
      <c r="K1262" s="117"/>
      <c r="L1262" s="117"/>
      <c r="M1262" s="117"/>
      <c r="N1262" s="117"/>
      <c r="O1262" s="117"/>
      <c r="P1262" s="117"/>
      <c r="Q1262" s="117"/>
      <c r="R1262" s="117"/>
      <c r="S1262" s="117"/>
      <c r="T1262" s="117"/>
      <c r="U1262" s="117"/>
      <c r="V1262" s="117"/>
      <c r="W1262" s="117"/>
      <c r="X1262" s="117"/>
      <c r="Y1262" s="117"/>
      <c r="Z1262" s="117"/>
      <c r="AA1262" s="117"/>
      <c r="AB1262" s="117"/>
      <c r="AC1262" s="117"/>
      <c r="AD1262" s="117"/>
      <c r="AE1262" s="117"/>
      <c r="AF1262" s="117"/>
      <c r="AL1262" s="117"/>
      <c r="AM1262" s="117"/>
      <c r="AS1262" s="117"/>
      <c r="AT1262" s="117"/>
    </row>
    <row r="1263" spans="5:46" x14ac:dyDescent="0.2">
      <c r="E1263" s="117"/>
      <c r="F1263" s="117"/>
      <c r="G1263" s="117"/>
      <c r="H1263" s="117"/>
      <c r="I1263" s="117"/>
      <c r="J1263" s="117"/>
      <c r="K1263" s="117"/>
      <c r="L1263" s="117"/>
      <c r="M1263" s="117"/>
      <c r="N1263" s="117"/>
      <c r="O1263" s="117"/>
      <c r="P1263" s="117"/>
      <c r="Q1263" s="117"/>
      <c r="R1263" s="117"/>
      <c r="S1263" s="117"/>
      <c r="T1263" s="117"/>
      <c r="U1263" s="117"/>
      <c r="V1263" s="117"/>
      <c r="W1263" s="117"/>
      <c r="X1263" s="117"/>
      <c r="Y1263" s="117"/>
      <c r="Z1263" s="117"/>
      <c r="AA1263" s="117"/>
      <c r="AB1263" s="117"/>
      <c r="AC1263" s="117"/>
      <c r="AD1263" s="117"/>
      <c r="AE1263" s="117"/>
      <c r="AF1263" s="117"/>
      <c r="AL1263" s="117"/>
      <c r="AM1263" s="117"/>
      <c r="AS1263" s="117"/>
      <c r="AT1263" s="117"/>
    </row>
    <row r="1264" spans="5:46" x14ac:dyDescent="0.2">
      <c r="E1264" s="117"/>
      <c r="F1264" s="117"/>
      <c r="G1264" s="117"/>
      <c r="H1264" s="117"/>
      <c r="I1264" s="117"/>
      <c r="J1264" s="117"/>
      <c r="K1264" s="117"/>
      <c r="L1264" s="117"/>
      <c r="M1264" s="117"/>
      <c r="N1264" s="117"/>
      <c r="O1264" s="117"/>
      <c r="P1264" s="117"/>
      <c r="Q1264" s="117"/>
      <c r="R1264" s="117"/>
      <c r="S1264" s="117"/>
      <c r="T1264" s="117"/>
      <c r="U1264" s="117"/>
      <c r="V1264" s="117"/>
      <c r="W1264" s="117"/>
      <c r="X1264" s="117"/>
      <c r="Y1264" s="117"/>
      <c r="Z1264" s="117"/>
      <c r="AA1264" s="117"/>
      <c r="AB1264" s="117"/>
      <c r="AC1264" s="117"/>
      <c r="AD1264" s="117"/>
      <c r="AE1264" s="117"/>
      <c r="AF1264" s="117"/>
      <c r="AL1264" s="117"/>
      <c r="AM1264" s="117"/>
      <c r="AS1264" s="117"/>
      <c r="AT1264" s="117"/>
    </row>
    <row r="1265" spans="5:46" x14ac:dyDescent="0.2">
      <c r="E1265" s="117"/>
      <c r="F1265" s="117"/>
      <c r="G1265" s="117"/>
      <c r="H1265" s="117"/>
      <c r="I1265" s="117"/>
      <c r="J1265" s="117"/>
      <c r="K1265" s="117"/>
      <c r="L1265" s="117"/>
      <c r="M1265" s="117"/>
      <c r="N1265" s="117"/>
      <c r="O1265" s="117"/>
      <c r="P1265" s="117"/>
      <c r="Q1265" s="117"/>
      <c r="R1265" s="117"/>
      <c r="S1265" s="117"/>
      <c r="T1265" s="117"/>
      <c r="U1265" s="117"/>
      <c r="V1265" s="117"/>
      <c r="W1265" s="117"/>
      <c r="X1265" s="117"/>
      <c r="Y1265" s="117"/>
      <c r="Z1265" s="117"/>
      <c r="AA1265" s="117"/>
      <c r="AB1265" s="117"/>
      <c r="AC1265" s="117"/>
      <c r="AD1265" s="117"/>
      <c r="AE1265" s="117"/>
      <c r="AF1265" s="117"/>
      <c r="AL1265" s="117"/>
      <c r="AM1265" s="117"/>
      <c r="AS1265" s="117"/>
      <c r="AT1265" s="117"/>
    </row>
    <row r="1266" spans="5:46" x14ac:dyDescent="0.2">
      <c r="E1266" s="117"/>
      <c r="F1266" s="117"/>
      <c r="G1266" s="117"/>
      <c r="H1266" s="117"/>
      <c r="I1266" s="117"/>
      <c r="J1266" s="117"/>
      <c r="K1266" s="117"/>
      <c r="L1266" s="117"/>
      <c r="M1266" s="117"/>
      <c r="N1266" s="117"/>
      <c r="O1266" s="117"/>
      <c r="P1266" s="117"/>
      <c r="Q1266" s="117"/>
      <c r="R1266" s="117"/>
      <c r="S1266" s="117"/>
      <c r="T1266" s="117"/>
      <c r="U1266" s="117"/>
      <c r="V1266" s="117"/>
      <c r="W1266" s="117"/>
      <c r="X1266" s="117"/>
      <c r="Y1266" s="117"/>
      <c r="Z1266" s="117"/>
      <c r="AA1266" s="117"/>
      <c r="AB1266" s="117"/>
      <c r="AC1266" s="117"/>
      <c r="AD1266" s="117"/>
      <c r="AE1266" s="117"/>
      <c r="AF1266" s="117"/>
      <c r="AL1266" s="117"/>
      <c r="AM1266" s="117"/>
      <c r="AS1266" s="117"/>
      <c r="AT1266" s="117"/>
    </row>
    <row r="1267" spans="5:46" x14ac:dyDescent="0.2">
      <c r="E1267" s="117"/>
      <c r="F1267" s="117"/>
      <c r="G1267" s="117"/>
      <c r="H1267" s="117"/>
      <c r="I1267" s="117"/>
      <c r="J1267" s="117"/>
      <c r="K1267" s="117"/>
      <c r="L1267" s="117"/>
      <c r="M1267" s="117"/>
      <c r="N1267" s="117"/>
      <c r="O1267" s="117"/>
      <c r="P1267" s="117"/>
      <c r="Q1267" s="117"/>
      <c r="R1267" s="117"/>
      <c r="S1267" s="117"/>
      <c r="T1267" s="117"/>
      <c r="U1267" s="117"/>
      <c r="V1267" s="117"/>
      <c r="W1267" s="117"/>
      <c r="X1267" s="117"/>
      <c r="Y1267" s="117"/>
      <c r="Z1267" s="117"/>
      <c r="AA1267" s="117"/>
      <c r="AB1267" s="117"/>
      <c r="AC1267" s="117"/>
      <c r="AD1267" s="117"/>
      <c r="AE1267" s="117"/>
      <c r="AF1267" s="117"/>
      <c r="AL1267" s="117"/>
      <c r="AM1267" s="117"/>
      <c r="AS1267" s="117"/>
      <c r="AT1267" s="117"/>
    </row>
    <row r="1268" spans="5:46" x14ac:dyDescent="0.2">
      <c r="E1268" s="117"/>
      <c r="F1268" s="117"/>
      <c r="G1268" s="117"/>
      <c r="H1268" s="117"/>
      <c r="I1268" s="117"/>
      <c r="J1268" s="117"/>
      <c r="K1268" s="117"/>
      <c r="L1268" s="117"/>
      <c r="M1268" s="117"/>
      <c r="N1268" s="117"/>
      <c r="O1268" s="117"/>
      <c r="P1268" s="117"/>
      <c r="Q1268" s="117"/>
      <c r="R1268" s="117"/>
      <c r="S1268" s="117"/>
      <c r="T1268" s="117"/>
      <c r="U1268" s="117"/>
      <c r="V1268" s="117"/>
      <c r="W1268" s="117"/>
      <c r="X1268" s="117"/>
      <c r="Y1268" s="117"/>
      <c r="Z1268" s="117"/>
      <c r="AA1268" s="117"/>
      <c r="AB1268" s="117"/>
      <c r="AC1268" s="117"/>
      <c r="AD1268" s="117"/>
      <c r="AE1268" s="117"/>
      <c r="AF1268" s="117"/>
      <c r="AL1268" s="117"/>
      <c r="AM1268" s="117"/>
      <c r="AS1268" s="117"/>
      <c r="AT1268" s="117"/>
    </row>
    <row r="1269" spans="5:46" x14ac:dyDescent="0.2">
      <c r="E1269" s="117"/>
      <c r="F1269" s="117"/>
      <c r="G1269" s="117"/>
      <c r="H1269" s="117"/>
      <c r="I1269" s="117"/>
      <c r="J1269" s="117"/>
      <c r="K1269" s="117"/>
      <c r="L1269" s="117"/>
      <c r="M1269" s="117"/>
      <c r="N1269" s="117"/>
      <c r="O1269" s="117"/>
      <c r="P1269" s="117"/>
      <c r="Q1269" s="117"/>
      <c r="R1269" s="117"/>
      <c r="S1269" s="117"/>
      <c r="T1269" s="117"/>
      <c r="U1269" s="117"/>
      <c r="V1269" s="117"/>
      <c r="W1269" s="117"/>
      <c r="X1269" s="117"/>
      <c r="Y1269" s="117"/>
      <c r="Z1269" s="117"/>
      <c r="AA1269" s="117"/>
      <c r="AB1269" s="117"/>
      <c r="AC1269" s="117"/>
      <c r="AD1269" s="117"/>
      <c r="AE1269" s="117"/>
      <c r="AF1269" s="117"/>
      <c r="AL1269" s="117"/>
      <c r="AM1269" s="117"/>
      <c r="AS1269" s="117"/>
      <c r="AT1269" s="117"/>
    </row>
    <row r="1270" spans="5:46" x14ac:dyDescent="0.2">
      <c r="E1270" s="117"/>
      <c r="F1270" s="117"/>
      <c r="G1270" s="117"/>
      <c r="H1270" s="117"/>
      <c r="I1270" s="117"/>
      <c r="J1270" s="117"/>
      <c r="K1270" s="117"/>
      <c r="L1270" s="117"/>
      <c r="M1270" s="117"/>
      <c r="N1270" s="117"/>
      <c r="O1270" s="117"/>
      <c r="P1270" s="117"/>
      <c r="Q1270" s="117"/>
      <c r="R1270" s="117"/>
      <c r="S1270" s="117"/>
      <c r="T1270" s="117"/>
      <c r="U1270" s="117"/>
      <c r="V1270" s="117"/>
      <c r="W1270" s="117"/>
      <c r="X1270" s="117"/>
      <c r="Y1270" s="117"/>
      <c r="Z1270" s="117"/>
      <c r="AA1270" s="117"/>
      <c r="AB1270" s="117"/>
      <c r="AC1270" s="117"/>
      <c r="AD1270" s="117"/>
      <c r="AE1270" s="117"/>
      <c r="AF1270" s="117"/>
      <c r="AL1270" s="117"/>
      <c r="AM1270" s="117"/>
      <c r="AS1270" s="117"/>
      <c r="AT1270" s="117"/>
    </row>
    <row r="1271" spans="5:46" x14ac:dyDescent="0.2">
      <c r="E1271" s="117"/>
      <c r="F1271" s="117"/>
      <c r="G1271" s="117"/>
      <c r="H1271" s="117"/>
      <c r="I1271" s="117"/>
      <c r="J1271" s="117"/>
      <c r="K1271" s="117"/>
      <c r="L1271" s="117"/>
      <c r="M1271" s="117"/>
      <c r="N1271" s="117"/>
      <c r="O1271" s="117"/>
      <c r="P1271" s="117"/>
      <c r="Q1271" s="117"/>
      <c r="R1271" s="117"/>
      <c r="S1271" s="117"/>
      <c r="T1271" s="117"/>
      <c r="U1271" s="117"/>
      <c r="V1271" s="117"/>
      <c r="W1271" s="117"/>
      <c r="X1271" s="117"/>
      <c r="Y1271" s="117"/>
      <c r="Z1271" s="117"/>
      <c r="AA1271" s="117"/>
      <c r="AB1271" s="117"/>
      <c r="AC1271" s="117"/>
      <c r="AD1271" s="117"/>
      <c r="AE1271" s="117"/>
      <c r="AF1271" s="117"/>
      <c r="AL1271" s="117"/>
      <c r="AM1271" s="117"/>
      <c r="AS1271" s="117"/>
      <c r="AT1271" s="117"/>
    </row>
    <row r="1272" spans="5:46" x14ac:dyDescent="0.2">
      <c r="E1272" s="117"/>
      <c r="F1272" s="117"/>
      <c r="G1272" s="117"/>
      <c r="H1272" s="117"/>
      <c r="I1272" s="117"/>
      <c r="J1272" s="117"/>
      <c r="K1272" s="117"/>
      <c r="L1272" s="117"/>
      <c r="M1272" s="117"/>
      <c r="N1272" s="117"/>
      <c r="O1272" s="117"/>
      <c r="P1272" s="117"/>
      <c r="Q1272" s="117"/>
      <c r="R1272" s="117"/>
      <c r="S1272" s="117"/>
      <c r="T1272" s="117"/>
      <c r="U1272" s="117"/>
      <c r="V1272" s="117"/>
      <c r="W1272" s="117"/>
      <c r="X1272" s="117"/>
      <c r="Y1272" s="117"/>
      <c r="Z1272" s="117"/>
      <c r="AA1272" s="117"/>
      <c r="AB1272" s="117"/>
      <c r="AC1272" s="117"/>
      <c r="AD1272" s="117"/>
      <c r="AE1272" s="117"/>
      <c r="AF1272" s="117"/>
      <c r="AL1272" s="117"/>
      <c r="AM1272" s="117"/>
      <c r="AS1272" s="117"/>
      <c r="AT1272" s="117"/>
    </row>
    <row r="1273" spans="5:46" x14ac:dyDescent="0.2">
      <c r="E1273" s="117"/>
      <c r="F1273" s="117"/>
      <c r="G1273" s="117"/>
      <c r="H1273" s="117"/>
      <c r="I1273" s="117"/>
      <c r="J1273" s="117"/>
      <c r="K1273" s="117"/>
      <c r="L1273" s="117"/>
      <c r="M1273" s="117"/>
      <c r="N1273" s="117"/>
      <c r="O1273" s="117"/>
      <c r="P1273" s="117"/>
      <c r="Q1273" s="117"/>
      <c r="R1273" s="117"/>
      <c r="S1273" s="117"/>
      <c r="T1273" s="117"/>
      <c r="U1273" s="117"/>
      <c r="V1273" s="117"/>
      <c r="W1273" s="117"/>
      <c r="X1273" s="117"/>
      <c r="Y1273" s="117"/>
      <c r="Z1273" s="117"/>
      <c r="AA1273" s="117"/>
      <c r="AB1273" s="117"/>
      <c r="AC1273" s="117"/>
      <c r="AD1273" s="117"/>
      <c r="AE1273" s="117"/>
      <c r="AF1273" s="117"/>
      <c r="AL1273" s="117"/>
      <c r="AM1273" s="117"/>
      <c r="AS1273" s="117"/>
      <c r="AT1273" s="117"/>
    </row>
    <row r="1274" spans="5:46" x14ac:dyDescent="0.2">
      <c r="E1274" s="117"/>
      <c r="F1274" s="117"/>
      <c r="G1274" s="117"/>
      <c r="H1274" s="117"/>
      <c r="I1274" s="117"/>
      <c r="J1274" s="117"/>
      <c r="K1274" s="117"/>
      <c r="L1274" s="117"/>
      <c r="M1274" s="117"/>
      <c r="N1274" s="117"/>
      <c r="O1274" s="117"/>
      <c r="P1274" s="117"/>
      <c r="Q1274" s="117"/>
      <c r="R1274" s="117"/>
      <c r="S1274" s="117"/>
      <c r="T1274" s="117"/>
      <c r="U1274" s="117"/>
      <c r="V1274" s="117"/>
      <c r="W1274" s="117"/>
      <c r="X1274" s="117"/>
      <c r="Y1274" s="117"/>
      <c r="Z1274" s="117"/>
      <c r="AA1274" s="117"/>
      <c r="AB1274" s="117"/>
      <c r="AC1274" s="117"/>
      <c r="AD1274" s="117"/>
      <c r="AE1274" s="117"/>
      <c r="AF1274" s="117"/>
      <c r="AL1274" s="117"/>
      <c r="AM1274" s="117"/>
      <c r="AS1274" s="117"/>
      <c r="AT1274" s="117"/>
    </row>
    <row r="1275" spans="5:46" x14ac:dyDescent="0.2">
      <c r="E1275" s="117"/>
      <c r="F1275" s="117"/>
      <c r="G1275" s="117"/>
      <c r="H1275" s="117"/>
      <c r="I1275" s="117"/>
      <c r="J1275" s="117"/>
      <c r="K1275" s="117"/>
      <c r="L1275" s="117"/>
      <c r="M1275" s="117"/>
      <c r="N1275" s="117"/>
      <c r="O1275" s="117"/>
      <c r="P1275" s="117"/>
      <c r="Q1275" s="117"/>
      <c r="R1275" s="117"/>
      <c r="S1275" s="117"/>
      <c r="T1275" s="117"/>
      <c r="U1275" s="117"/>
      <c r="V1275" s="117"/>
      <c r="W1275" s="117"/>
      <c r="X1275" s="117"/>
      <c r="Y1275" s="117"/>
      <c r="Z1275" s="117"/>
      <c r="AA1275" s="117"/>
      <c r="AB1275" s="117"/>
      <c r="AC1275" s="117"/>
      <c r="AD1275" s="117"/>
      <c r="AE1275" s="117"/>
      <c r="AF1275" s="117"/>
      <c r="AL1275" s="117"/>
      <c r="AM1275" s="117"/>
      <c r="AS1275" s="117"/>
      <c r="AT1275" s="117"/>
    </row>
    <row r="1276" spans="5:46" x14ac:dyDescent="0.2">
      <c r="E1276" s="117"/>
      <c r="F1276" s="117"/>
      <c r="G1276" s="117"/>
      <c r="H1276" s="117"/>
      <c r="I1276" s="117"/>
      <c r="J1276" s="117"/>
      <c r="K1276" s="117"/>
      <c r="L1276" s="117"/>
      <c r="M1276" s="117"/>
      <c r="N1276" s="117"/>
      <c r="O1276" s="117"/>
      <c r="P1276" s="117"/>
      <c r="Q1276" s="117"/>
      <c r="R1276" s="117"/>
      <c r="S1276" s="117"/>
      <c r="T1276" s="117"/>
      <c r="U1276" s="117"/>
      <c r="V1276" s="117"/>
      <c r="W1276" s="117"/>
      <c r="X1276" s="117"/>
      <c r="Y1276" s="117"/>
      <c r="Z1276" s="117"/>
      <c r="AA1276" s="117"/>
      <c r="AB1276" s="117"/>
      <c r="AC1276" s="117"/>
      <c r="AD1276" s="117"/>
      <c r="AE1276" s="117"/>
      <c r="AF1276" s="117"/>
      <c r="AL1276" s="117"/>
      <c r="AM1276" s="117"/>
      <c r="AS1276" s="117"/>
      <c r="AT1276" s="117"/>
    </row>
    <row r="1277" spans="5:46" x14ac:dyDescent="0.2">
      <c r="E1277" s="117"/>
      <c r="F1277" s="117"/>
      <c r="G1277" s="117"/>
      <c r="H1277" s="117"/>
      <c r="I1277" s="117"/>
      <c r="J1277" s="117"/>
      <c r="K1277" s="117"/>
      <c r="L1277" s="117"/>
      <c r="M1277" s="117"/>
      <c r="N1277" s="117"/>
      <c r="O1277" s="117"/>
      <c r="P1277" s="117"/>
      <c r="Q1277" s="117"/>
      <c r="R1277" s="117"/>
      <c r="S1277" s="117"/>
      <c r="T1277" s="117"/>
      <c r="U1277" s="117"/>
      <c r="V1277" s="117"/>
      <c r="W1277" s="117"/>
      <c r="X1277" s="117"/>
      <c r="Y1277" s="117"/>
      <c r="Z1277" s="117"/>
      <c r="AA1277" s="117"/>
      <c r="AB1277" s="117"/>
      <c r="AC1277" s="117"/>
      <c r="AD1277" s="117"/>
      <c r="AE1277" s="117"/>
      <c r="AF1277" s="117"/>
      <c r="AL1277" s="117"/>
      <c r="AM1277" s="117"/>
      <c r="AS1277" s="117"/>
      <c r="AT1277" s="117"/>
    </row>
    <row r="1278" spans="5:46" x14ac:dyDescent="0.2">
      <c r="E1278" s="117"/>
      <c r="F1278" s="117"/>
      <c r="G1278" s="117"/>
      <c r="H1278" s="117"/>
      <c r="I1278" s="117"/>
      <c r="J1278" s="117"/>
      <c r="K1278" s="117"/>
      <c r="L1278" s="117"/>
      <c r="M1278" s="117"/>
      <c r="N1278" s="117"/>
      <c r="O1278" s="117"/>
      <c r="P1278" s="117"/>
      <c r="Q1278" s="117"/>
      <c r="R1278" s="117"/>
      <c r="S1278" s="117"/>
      <c r="T1278" s="117"/>
      <c r="U1278" s="117"/>
      <c r="V1278" s="117"/>
      <c r="W1278" s="117"/>
      <c r="X1278" s="117"/>
      <c r="Y1278" s="117"/>
      <c r="Z1278" s="117"/>
      <c r="AA1278" s="117"/>
      <c r="AB1278" s="117"/>
      <c r="AC1278" s="117"/>
      <c r="AD1278" s="117"/>
      <c r="AE1278" s="117"/>
      <c r="AF1278" s="117"/>
      <c r="AL1278" s="117"/>
      <c r="AM1278" s="117"/>
      <c r="AS1278" s="117"/>
      <c r="AT1278" s="117"/>
    </row>
    <row r="1279" spans="5:46" x14ac:dyDescent="0.2">
      <c r="E1279" s="117"/>
      <c r="F1279" s="117"/>
      <c r="G1279" s="117"/>
      <c r="H1279" s="117"/>
      <c r="I1279" s="117"/>
      <c r="J1279" s="117"/>
      <c r="K1279" s="117"/>
      <c r="L1279" s="117"/>
      <c r="M1279" s="117"/>
      <c r="N1279" s="117"/>
      <c r="O1279" s="117"/>
      <c r="P1279" s="117"/>
      <c r="Q1279" s="117"/>
      <c r="R1279" s="117"/>
      <c r="S1279" s="117"/>
      <c r="T1279" s="117"/>
      <c r="U1279" s="117"/>
      <c r="V1279" s="117"/>
      <c r="W1279" s="117"/>
      <c r="X1279" s="117"/>
      <c r="Y1279" s="117"/>
      <c r="Z1279" s="117"/>
      <c r="AA1279" s="117"/>
      <c r="AB1279" s="117"/>
      <c r="AC1279" s="117"/>
      <c r="AD1279" s="117"/>
      <c r="AE1279" s="117"/>
      <c r="AF1279" s="117"/>
      <c r="AL1279" s="117"/>
      <c r="AM1279" s="117"/>
      <c r="AS1279" s="117"/>
      <c r="AT1279" s="117"/>
    </row>
    <row r="1280" spans="5:46" x14ac:dyDescent="0.2">
      <c r="E1280" s="117"/>
      <c r="F1280" s="117"/>
      <c r="G1280" s="117"/>
      <c r="H1280" s="117"/>
      <c r="I1280" s="117"/>
      <c r="J1280" s="117"/>
      <c r="K1280" s="117"/>
      <c r="L1280" s="117"/>
      <c r="M1280" s="117"/>
      <c r="N1280" s="117"/>
      <c r="O1280" s="117"/>
      <c r="P1280" s="117"/>
      <c r="Q1280" s="117"/>
      <c r="R1280" s="117"/>
      <c r="S1280" s="117"/>
      <c r="T1280" s="117"/>
      <c r="U1280" s="117"/>
      <c r="V1280" s="117"/>
      <c r="W1280" s="117"/>
      <c r="X1280" s="117"/>
      <c r="Y1280" s="117"/>
      <c r="Z1280" s="117"/>
      <c r="AA1280" s="117"/>
      <c r="AB1280" s="117"/>
      <c r="AC1280" s="117"/>
      <c r="AD1280" s="117"/>
      <c r="AE1280" s="117"/>
      <c r="AF1280" s="117"/>
      <c r="AL1280" s="117"/>
      <c r="AM1280" s="117"/>
      <c r="AS1280" s="117"/>
      <c r="AT1280" s="117"/>
    </row>
    <row r="1281" spans="5:46" x14ac:dyDescent="0.2">
      <c r="E1281" s="117"/>
      <c r="F1281" s="117"/>
      <c r="G1281" s="117"/>
      <c r="H1281" s="117"/>
      <c r="I1281" s="117"/>
      <c r="J1281" s="117"/>
      <c r="K1281" s="117"/>
      <c r="L1281" s="117"/>
      <c r="M1281" s="117"/>
      <c r="N1281" s="117"/>
      <c r="O1281" s="117"/>
      <c r="P1281" s="117"/>
      <c r="Q1281" s="117"/>
      <c r="R1281" s="117"/>
      <c r="S1281" s="117"/>
      <c r="T1281" s="117"/>
      <c r="U1281" s="117"/>
      <c r="V1281" s="117"/>
      <c r="W1281" s="117"/>
      <c r="X1281" s="117"/>
      <c r="Y1281" s="117"/>
      <c r="Z1281" s="117"/>
      <c r="AA1281" s="117"/>
      <c r="AB1281" s="117"/>
      <c r="AC1281" s="117"/>
      <c r="AD1281" s="117"/>
      <c r="AE1281" s="117"/>
      <c r="AF1281" s="117"/>
      <c r="AL1281" s="117"/>
      <c r="AM1281" s="117"/>
      <c r="AS1281" s="117"/>
      <c r="AT1281" s="117"/>
    </row>
    <row r="1282" spans="5:46" x14ac:dyDescent="0.2">
      <c r="E1282" s="117"/>
      <c r="F1282" s="117"/>
      <c r="G1282" s="117"/>
      <c r="H1282" s="117"/>
      <c r="I1282" s="117"/>
      <c r="J1282" s="117"/>
      <c r="K1282" s="117"/>
      <c r="L1282" s="117"/>
      <c r="M1282" s="117"/>
      <c r="N1282" s="117"/>
      <c r="O1282" s="117"/>
      <c r="P1282" s="117"/>
      <c r="Q1282" s="117"/>
      <c r="R1282" s="117"/>
      <c r="S1282" s="117"/>
      <c r="T1282" s="117"/>
      <c r="U1282" s="117"/>
      <c r="V1282" s="117"/>
      <c r="W1282" s="117"/>
      <c r="X1282" s="117"/>
      <c r="Y1282" s="117"/>
      <c r="Z1282" s="117"/>
      <c r="AA1282" s="117"/>
      <c r="AB1282" s="117"/>
      <c r="AC1282" s="117"/>
      <c r="AD1282" s="117"/>
      <c r="AE1282" s="117"/>
      <c r="AF1282" s="117"/>
      <c r="AL1282" s="117"/>
      <c r="AM1282" s="117"/>
      <c r="AS1282" s="117"/>
      <c r="AT1282" s="117"/>
    </row>
    <row r="1283" spans="5:46" x14ac:dyDescent="0.2">
      <c r="E1283" s="117"/>
      <c r="F1283" s="117"/>
      <c r="G1283" s="117"/>
      <c r="H1283" s="117"/>
      <c r="I1283" s="117"/>
      <c r="J1283" s="117"/>
      <c r="K1283" s="117"/>
      <c r="L1283" s="117"/>
      <c r="M1283" s="117"/>
      <c r="N1283" s="117"/>
      <c r="O1283" s="117"/>
      <c r="P1283" s="117"/>
      <c r="Q1283" s="117"/>
      <c r="R1283" s="117"/>
      <c r="S1283" s="117"/>
      <c r="T1283" s="117"/>
      <c r="U1283" s="117"/>
      <c r="V1283" s="117"/>
      <c r="W1283" s="117"/>
      <c r="X1283" s="117"/>
      <c r="Y1283" s="117"/>
      <c r="Z1283" s="117"/>
      <c r="AA1283" s="117"/>
      <c r="AB1283" s="117"/>
      <c r="AC1283" s="117"/>
      <c r="AD1283" s="117"/>
      <c r="AE1283" s="117"/>
      <c r="AF1283" s="117"/>
      <c r="AL1283" s="117"/>
      <c r="AM1283" s="117"/>
      <c r="AS1283" s="117"/>
      <c r="AT1283" s="117"/>
    </row>
    <row r="1284" spans="5:46" x14ac:dyDescent="0.2">
      <c r="E1284" s="117"/>
      <c r="F1284" s="117"/>
      <c r="G1284" s="117"/>
      <c r="H1284" s="117"/>
      <c r="I1284" s="117"/>
      <c r="J1284" s="117"/>
      <c r="K1284" s="117"/>
      <c r="L1284" s="117"/>
      <c r="M1284" s="117"/>
      <c r="N1284" s="117"/>
      <c r="O1284" s="117"/>
      <c r="P1284" s="117"/>
      <c r="Q1284" s="117"/>
      <c r="R1284" s="117"/>
      <c r="S1284" s="117"/>
      <c r="T1284" s="117"/>
      <c r="U1284" s="117"/>
      <c r="V1284" s="117"/>
      <c r="W1284" s="117"/>
      <c r="X1284" s="117"/>
      <c r="Y1284" s="117"/>
      <c r="Z1284" s="117"/>
      <c r="AA1284" s="117"/>
      <c r="AB1284" s="117"/>
      <c r="AC1284" s="117"/>
      <c r="AD1284" s="117"/>
      <c r="AE1284" s="117"/>
      <c r="AF1284" s="117"/>
      <c r="AL1284" s="117"/>
      <c r="AM1284" s="117"/>
      <c r="AS1284" s="117"/>
      <c r="AT1284" s="117"/>
    </row>
    <row r="1285" spans="5:46" x14ac:dyDescent="0.2">
      <c r="E1285" s="117"/>
      <c r="F1285" s="117"/>
      <c r="G1285" s="117"/>
      <c r="H1285" s="117"/>
      <c r="I1285" s="117"/>
      <c r="J1285" s="117"/>
      <c r="K1285" s="117"/>
      <c r="L1285" s="117"/>
      <c r="M1285" s="117"/>
      <c r="N1285" s="117"/>
      <c r="O1285" s="117"/>
      <c r="P1285" s="117"/>
      <c r="Q1285" s="117"/>
      <c r="R1285" s="117"/>
      <c r="S1285" s="117"/>
      <c r="T1285" s="117"/>
      <c r="U1285" s="117"/>
      <c r="V1285" s="117"/>
      <c r="W1285" s="117"/>
      <c r="X1285" s="117"/>
      <c r="Y1285" s="117"/>
      <c r="Z1285" s="117"/>
      <c r="AA1285" s="117"/>
      <c r="AB1285" s="117"/>
      <c r="AC1285" s="117"/>
      <c r="AD1285" s="117"/>
      <c r="AE1285" s="117"/>
      <c r="AF1285" s="117"/>
      <c r="AL1285" s="117"/>
      <c r="AM1285" s="117"/>
      <c r="AS1285" s="117"/>
      <c r="AT1285" s="117"/>
    </row>
    <row r="1286" spans="5:46" x14ac:dyDescent="0.2">
      <c r="E1286" s="117"/>
      <c r="F1286" s="117"/>
      <c r="G1286" s="117"/>
      <c r="H1286" s="117"/>
      <c r="I1286" s="117"/>
      <c r="J1286" s="117"/>
      <c r="K1286" s="117"/>
      <c r="L1286" s="117"/>
      <c r="M1286" s="117"/>
      <c r="N1286" s="117"/>
      <c r="O1286" s="117"/>
      <c r="P1286" s="117"/>
      <c r="Q1286" s="117"/>
      <c r="R1286" s="117"/>
      <c r="S1286" s="117"/>
      <c r="T1286" s="117"/>
      <c r="U1286" s="117"/>
      <c r="V1286" s="117"/>
      <c r="W1286" s="117"/>
      <c r="X1286" s="117"/>
      <c r="Y1286" s="117"/>
      <c r="Z1286" s="117"/>
      <c r="AA1286" s="117"/>
      <c r="AB1286" s="117"/>
      <c r="AC1286" s="117"/>
      <c r="AD1286" s="117"/>
      <c r="AE1286" s="117"/>
      <c r="AF1286" s="117"/>
      <c r="AL1286" s="117"/>
      <c r="AM1286" s="117"/>
      <c r="AS1286" s="117"/>
      <c r="AT1286" s="117"/>
    </row>
    <row r="1287" spans="5:46" x14ac:dyDescent="0.2">
      <c r="E1287" s="117"/>
      <c r="F1287" s="117"/>
      <c r="G1287" s="117"/>
      <c r="H1287" s="117"/>
      <c r="I1287" s="117"/>
      <c r="J1287" s="117"/>
      <c r="K1287" s="117"/>
      <c r="L1287" s="117"/>
      <c r="M1287" s="117"/>
      <c r="N1287" s="117"/>
      <c r="O1287" s="117"/>
      <c r="P1287" s="117"/>
      <c r="Q1287" s="117"/>
      <c r="R1287" s="117"/>
      <c r="S1287" s="117"/>
      <c r="T1287" s="117"/>
      <c r="U1287" s="117"/>
      <c r="V1287" s="117"/>
      <c r="W1287" s="117"/>
      <c r="X1287" s="117"/>
      <c r="Y1287" s="117"/>
      <c r="Z1287" s="117"/>
      <c r="AA1287" s="117"/>
      <c r="AB1287" s="117"/>
      <c r="AC1287" s="117"/>
      <c r="AD1287" s="117"/>
      <c r="AE1287" s="117"/>
      <c r="AF1287" s="117"/>
      <c r="AL1287" s="117"/>
      <c r="AM1287" s="117"/>
      <c r="AS1287" s="117"/>
      <c r="AT1287" s="117"/>
    </row>
    <row r="1288" spans="5:46" x14ac:dyDescent="0.2">
      <c r="E1288" s="117"/>
      <c r="F1288" s="117"/>
      <c r="G1288" s="117"/>
      <c r="H1288" s="117"/>
      <c r="I1288" s="117"/>
      <c r="J1288" s="117"/>
      <c r="K1288" s="117"/>
      <c r="L1288" s="117"/>
      <c r="M1288" s="117"/>
      <c r="N1288" s="117"/>
      <c r="O1288" s="117"/>
      <c r="P1288" s="117"/>
      <c r="Q1288" s="117"/>
      <c r="R1288" s="117"/>
      <c r="S1288" s="117"/>
      <c r="T1288" s="117"/>
      <c r="U1288" s="117"/>
      <c r="V1288" s="117"/>
      <c r="W1288" s="117"/>
      <c r="X1288" s="117"/>
      <c r="Y1288" s="117"/>
      <c r="Z1288" s="117"/>
      <c r="AA1288" s="117"/>
      <c r="AB1288" s="117"/>
      <c r="AC1288" s="117"/>
      <c r="AD1288" s="117"/>
      <c r="AE1288" s="117"/>
      <c r="AF1288" s="117"/>
      <c r="AL1288" s="117"/>
      <c r="AM1288" s="117"/>
      <c r="AS1288" s="117"/>
      <c r="AT1288" s="117"/>
    </row>
    <row r="1289" spans="5:46" x14ac:dyDescent="0.2">
      <c r="E1289" s="117"/>
      <c r="F1289" s="117"/>
      <c r="G1289" s="117"/>
      <c r="H1289" s="117"/>
      <c r="I1289" s="117"/>
      <c r="J1289" s="117"/>
      <c r="K1289" s="117"/>
      <c r="L1289" s="117"/>
      <c r="M1289" s="117"/>
      <c r="N1289" s="117"/>
      <c r="O1289" s="117"/>
      <c r="P1289" s="117"/>
      <c r="Q1289" s="117"/>
      <c r="R1289" s="117"/>
      <c r="S1289" s="117"/>
      <c r="T1289" s="117"/>
      <c r="U1289" s="117"/>
      <c r="V1289" s="117"/>
      <c r="W1289" s="117"/>
      <c r="X1289" s="117"/>
      <c r="Y1289" s="117"/>
      <c r="Z1289" s="117"/>
      <c r="AA1289" s="117"/>
      <c r="AB1289" s="117"/>
      <c r="AC1289" s="117"/>
      <c r="AD1289" s="117"/>
      <c r="AE1289" s="117"/>
      <c r="AF1289" s="117"/>
      <c r="AL1289" s="117"/>
      <c r="AM1289" s="117"/>
      <c r="AS1289" s="117"/>
      <c r="AT1289" s="117"/>
    </row>
    <row r="1290" spans="5:46" x14ac:dyDescent="0.2">
      <c r="E1290" s="117"/>
      <c r="F1290" s="117"/>
      <c r="G1290" s="117"/>
      <c r="H1290" s="117"/>
      <c r="I1290" s="117"/>
      <c r="J1290" s="117"/>
      <c r="K1290" s="117"/>
      <c r="L1290" s="117"/>
      <c r="M1290" s="117"/>
      <c r="N1290" s="117"/>
      <c r="O1290" s="117"/>
      <c r="P1290" s="117"/>
      <c r="Q1290" s="117"/>
      <c r="R1290" s="117"/>
      <c r="S1290" s="117"/>
      <c r="T1290" s="117"/>
      <c r="U1290" s="117"/>
      <c r="V1290" s="117"/>
      <c r="W1290" s="117"/>
      <c r="X1290" s="117"/>
      <c r="Y1290" s="117"/>
      <c r="Z1290" s="117"/>
      <c r="AA1290" s="117"/>
      <c r="AB1290" s="117"/>
      <c r="AC1290" s="117"/>
      <c r="AD1290" s="117"/>
      <c r="AE1290" s="117"/>
      <c r="AF1290" s="117"/>
      <c r="AL1290" s="117"/>
      <c r="AM1290" s="117"/>
      <c r="AS1290" s="117"/>
      <c r="AT1290" s="117"/>
    </row>
    <row r="1291" spans="5:46" x14ac:dyDescent="0.2">
      <c r="E1291" s="117"/>
      <c r="F1291" s="117"/>
      <c r="G1291" s="117"/>
      <c r="H1291" s="117"/>
      <c r="I1291" s="117"/>
      <c r="J1291" s="117"/>
      <c r="K1291" s="117"/>
      <c r="L1291" s="117"/>
      <c r="M1291" s="117"/>
      <c r="N1291" s="117"/>
      <c r="O1291" s="117"/>
      <c r="P1291" s="117"/>
      <c r="Q1291" s="117"/>
      <c r="R1291" s="117"/>
      <c r="S1291" s="117"/>
      <c r="T1291" s="117"/>
      <c r="U1291" s="117"/>
      <c r="V1291" s="117"/>
      <c r="W1291" s="117"/>
      <c r="X1291" s="117"/>
      <c r="Y1291" s="117"/>
      <c r="Z1291" s="117"/>
      <c r="AA1291" s="117"/>
      <c r="AB1291" s="117"/>
      <c r="AC1291" s="117"/>
      <c r="AD1291" s="117"/>
      <c r="AE1291" s="117"/>
      <c r="AF1291" s="117"/>
      <c r="AL1291" s="117"/>
      <c r="AM1291" s="117"/>
      <c r="AS1291" s="117"/>
      <c r="AT1291" s="117"/>
    </row>
    <row r="1292" spans="5:46" x14ac:dyDescent="0.2">
      <c r="E1292" s="117"/>
      <c r="F1292" s="117"/>
      <c r="G1292" s="117"/>
      <c r="H1292" s="117"/>
      <c r="I1292" s="117"/>
      <c r="J1292" s="117"/>
      <c r="K1292" s="117"/>
      <c r="L1292" s="117"/>
      <c r="M1292" s="117"/>
      <c r="N1292" s="117"/>
      <c r="O1292" s="117"/>
      <c r="P1292" s="117"/>
      <c r="Q1292" s="117"/>
      <c r="R1292" s="117"/>
      <c r="S1292" s="117"/>
      <c r="T1292" s="117"/>
      <c r="U1292" s="117"/>
      <c r="V1292" s="117"/>
      <c r="W1292" s="117"/>
      <c r="X1292" s="117"/>
      <c r="Y1292" s="117"/>
      <c r="Z1292" s="117"/>
      <c r="AA1292" s="117"/>
      <c r="AB1292" s="117"/>
      <c r="AC1292" s="117"/>
      <c r="AD1292" s="117"/>
      <c r="AE1292" s="117"/>
      <c r="AF1292" s="117"/>
      <c r="AL1292" s="117"/>
      <c r="AM1292" s="117"/>
      <c r="AS1292" s="117"/>
      <c r="AT1292" s="117"/>
    </row>
    <row r="1293" spans="5:46" x14ac:dyDescent="0.2">
      <c r="E1293" s="117"/>
      <c r="F1293" s="117"/>
      <c r="G1293" s="117"/>
      <c r="H1293" s="117"/>
      <c r="I1293" s="117"/>
      <c r="J1293" s="117"/>
      <c r="K1293" s="117"/>
      <c r="L1293" s="117"/>
      <c r="M1293" s="117"/>
      <c r="N1293" s="117"/>
      <c r="O1293" s="117"/>
      <c r="P1293" s="117"/>
      <c r="Q1293" s="117"/>
      <c r="R1293" s="117"/>
      <c r="S1293" s="117"/>
      <c r="T1293" s="117"/>
      <c r="U1293" s="117"/>
      <c r="V1293" s="117"/>
      <c r="W1293" s="117"/>
      <c r="X1293" s="117"/>
      <c r="Y1293" s="117"/>
      <c r="Z1293" s="117"/>
      <c r="AA1293" s="117"/>
      <c r="AB1293" s="117"/>
      <c r="AC1293" s="117"/>
      <c r="AD1293" s="117"/>
      <c r="AE1293" s="117"/>
      <c r="AF1293" s="117"/>
      <c r="AL1293" s="117"/>
      <c r="AM1293" s="117"/>
      <c r="AS1293" s="117"/>
      <c r="AT1293" s="117"/>
    </row>
    <row r="1294" spans="5:46" x14ac:dyDescent="0.2">
      <c r="E1294" s="117"/>
      <c r="F1294" s="117"/>
      <c r="G1294" s="117"/>
      <c r="H1294" s="117"/>
      <c r="I1294" s="117"/>
      <c r="J1294" s="117"/>
      <c r="K1294" s="117"/>
      <c r="L1294" s="117"/>
      <c r="M1294" s="117"/>
      <c r="N1294" s="117"/>
      <c r="O1294" s="117"/>
      <c r="P1294" s="117"/>
      <c r="Q1294" s="117"/>
      <c r="R1294" s="117"/>
      <c r="S1294" s="117"/>
      <c r="T1294" s="117"/>
      <c r="U1294" s="117"/>
      <c r="V1294" s="117"/>
      <c r="W1294" s="117"/>
      <c r="X1294" s="117"/>
      <c r="Y1294" s="117"/>
      <c r="Z1294" s="117"/>
      <c r="AA1294" s="117"/>
      <c r="AB1294" s="117"/>
      <c r="AC1294" s="117"/>
      <c r="AD1294" s="117"/>
      <c r="AE1294" s="117"/>
      <c r="AF1294" s="117"/>
      <c r="AL1294" s="117"/>
      <c r="AM1294" s="117"/>
      <c r="AS1294" s="117"/>
      <c r="AT1294" s="117"/>
    </row>
    <row r="1295" spans="5:46" x14ac:dyDescent="0.2">
      <c r="E1295" s="117"/>
      <c r="F1295" s="117"/>
      <c r="G1295" s="117"/>
      <c r="H1295" s="117"/>
      <c r="I1295" s="117"/>
      <c r="J1295" s="117"/>
      <c r="K1295" s="117"/>
      <c r="L1295" s="117"/>
      <c r="M1295" s="117"/>
      <c r="N1295" s="117"/>
      <c r="O1295" s="117"/>
      <c r="P1295" s="117"/>
      <c r="Q1295" s="117"/>
      <c r="R1295" s="117"/>
      <c r="S1295" s="117"/>
      <c r="T1295" s="117"/>
      <c r="U1295" s="117"/>
      <c r="V1295" s="117"/>
      <c r="W1295" s="117"/>
      <c r="X1295" s="117"/>
      <c r="Y1295" s="117"/>
      <c r="Z1295" s="117"/>
      <c r="AA1295" s="117"/>
      <c r="AB1295" s="117"/>
      <c r="AC1295" s="117"/>
      <c r="AD1295" s="117"/>
      <c r="AE1295" s="117"/>
      <c r="AF1295" s="117"/>
      <c r="AL1295" s="117"/>
      <c r="AM1295" s="117"/>
      <c r="AS1295" s="117"/>
      <c r="AT1295" s="117"/>
    </row>
    <row r="1296" spans="5:46" x14ac:dyDescent="0.2">
      <c r="E1296" s="117"/>
      <c r="F1296" s="117"/>
      <c r="G1296" s="117"/>
      <c r="H1296" s="117"/>
      <c r="I1296" s="117"/>
      <c r="J1296" s="117"/>
      <c r="K1296" s="117"/>
      <c r="L1296" s="117"/>
      <c r="M1296" s="117"/>
      <c r="N1296" s="117"/>
      <c r="O1296" s="117"/>
      <c r="P1296" s="117"/>
      <c r="Q1296" s="117"/>
      <c r="R1296" s="117"/>
      <c r="S1296" s="117"/>
      <c r="T1296" s="117"/>
      <c r="U1296" s="117"/>
      <c r="V1296" s="117"/>
      <c r="W1296" s="117"/>
      <c r="X1296" s="117"/>
      <c r="Y1296" s="117"/>
      <c r="Z1296" s="117"/>
      <c r="AA1296" s="117"/>
      <c r="AB1296" s="117"/>
      <c r="AC1296" s="117"/>
      <c r="AD1296" s="117"/>
      <c r="AE1296" s="117"/>
      <c r="AF1296" s="117"/>
      <c r="AL1296" s="117"/>
      <c r="AM1296" s="117"/>
      <c r="AS1296" s="117"/>
      <c r="AT1296" s="117"/>
    </row>
    <row r="1297" spans="5:46" x14ac:dyDescent="0.2">
      <c r="E1297" s="117"/>
      <c r="F1297" s="117"/>
      <c r="G1297" s="117"/>
      <c r="H1297" s="117"/>
      <c r="I1297" s="117"/>
      <c r="J1297" s="117"/>
      <c r="K1297" s="117"/>
      <c r="L1297" s="117"/>
      <c r="M1297" s="117"/>
      <c r="N1297" s="117"/>
      <c r="O1297" s="117"/>
      <c r="P1297" s="117"/>
      <c r="Q1297" s="117"/>
      <c r="R1297" s="117"/>
      <c r="S1297" s="117"/>
      <c r="T1297" s="117"/>
      <c r="U1297" s="117"/>
      <c r="V1297" s="117"/>
      <c r="W1297" s="117"/>
      <c r="X1297" s="117"/>
      <c r="Y1297" s="117"/>
      <c r="Z1297" s="117"/>
      <c r="AA1297" s="117"/>
      <c r="AB1297" s="117"/>
      <c r="AC1297" s="117"/>
      <c r="AD1297" s="117"/>
      <c r="AE1297" s="117"/>
      <c r="AF1297" s="117"/>
      <c r="AL1297" s="117"/>
      <c r="AM1297" s="117"/>
      <c r="AS1297" s="117"/>
      <c r="AT1297" s="117"/>
    </row>
    <row r="1298" spans="5:46" x14ac:dyDescent="0.2">
      <c r="E1298" s="117"/>
      <c r="F1298" s="117"/>
      <c r="G1298" s="117"/>
      <c r="H1298" s="117"/>
      <c r="I1298" s="117"/>
      <c r="J1298" s="117"/>
      <c r="K1298" s="117"/>
      <c r="L1298" s="117"/>
      <c r="M1298" s="117"/>
      <c r="N1298" s="117"/>
      <c r="O1298" s="117"/>
      <c r="P1298" s="117"/>
      <c r="Q1298" s="117"/>
      <c r="R1298" s="117"/>
      <c r="S1298" s="117"/>
      <c r="T1298" s="117"/>
      <c r="U1298" s="117"/>
      <c r="V1298" s="117"/>
      <c r="W1298" s="117"/>
      <c r="X1298" s="117"/>
      <c r="Y1298" s="117"/>
      <c r="Z1298" s="117"/>
      <c r="AA1298" s="117"/>
      <c r="AB1298" s="117"/>
      <c r="AC1298" s="117"/>
      <c r="AD1298" s="117"/>
      <c r="AE1298" s="117"/>
      <c r="AF1298" s="117"/>
      <c r="AL1298" s="117"/>
      <c r="AM1298" s="117"/>
      <c r="AS1298" s="117"/>
      <c r="AT1298" s="117"/>
    </row>
    <row r="1299" spans="5:46" x14ac:dyDescent="0.2">
      <c r="E1299" s="117"/>
      <c r="F1299" s="117"/>
      <c r="G1299" s="117"/>
      <c r="H1299" s="117"/>
      <c r="I1299" s="117"/>
      <c r="J1299" s="117"/>
      <c r="K1299" s="117"/>
      <c r="L1299" s="117"/>
      <c r="M1299" s="117"/>
      <c r="N1299" s="117"/>
      <c r="O1299" s="117"/>
      <c r="P1299" s="117"/>
      <c r="Q1299" s="117"/>
      <c r="R1299" s="117"/>
      <c r="S1299" s="117"/>
      <c r="T1299" s="117"/>
      <c r="U1299" s="117"/>
      <c r="V1299" s="117"/>
      <c r="W1299" s="117"/>
      <c r="X1299" s="117"/>
      <c r="Y1299" s="117"/>
      <c r="Z1299" s="117"/>
      <c r="AA1299" s="117"/>
      <c r="AB1299" s="117"/>
      <c r="AC1299" s="117"/>
      <c r="AD1299" s="117"/>
      <c r="AE1299" s="117"/>
      <c r="AF1299" s="117"/>
      <c r="AL1299" s="117"/>
      <c r="AM1299" s="117"/>
      <c r="AS1299" s="117"/>
      <c r="AT1299" s="117"/>
    </row>
    <row r="1300" spans="5:46" x14ac:dyDescent="0.2">
      <c r="E1300" s="117"/>
      <c r="F1300" s="117"/>
      <c r="G1300" s="117"/>
      <c r="H1300" s="117"/>
      <c r="I1300" s="117"/>
      <c r="J1300" s="117"/>
      <c r="K1300" s="117"/>
      <c r="L1300" s="117"/>
      <c r="M1300" s="117"/>
      <c r="N1300" s="117"/>
      <c r="O1300" s="117"/>
      <c r="P1300" s="117"/>
      <c r="Q1300" s="117"/>
      <c r="R1300" s="117"/>
      <c r="S1300" s="117"/>
      <c r="T1300" s="117"/>
      <c r="U1300" s="117"/>
      <c r="V1300" s="117"/>
      <c r="W1300" s="117"/>
      <c r="X1300" s="117"/>
      <c r="Y1300" s="117"/>
      <c r="Z1300" s="117"/>
      <c r="AA1300" s="117"/>
      <c r="AB1300" s="117"/>
      <c r="AC1300" s="117"/>
      <c r="AD1300" s="117"/>
      <c r="AE1300" s="117"/>
      <c r="AF1300" s="117"/>
      <c r="AL1300" s="117"/>
      <c r="AM1300" s="117"/>
      <c r="AS1300" s="117"/>
      <c r="AT1300" s="117"/>
    </row>
    <row r="1301" spans="5:46" x14ac:dyDescent="0.2">
      <c r="E1301" s="117"/>
      <c r="F1301" s="117"/>
      <c r="G1301" s="117"/>
      <c r="H1301" s="117"/>
      <c r="I1301" s="117"/>
      <c r="J1301" s="117"/>
      <c r="K1301" s="117"/>
      <c r="L1301" s="117"/>
      <c r="M1301" s="117"/>
      <c r="N1301" s="117"/>
      <c r="O1301" s="117"/>
      <c r="P1301" s="117"/>
      <c r="Q1301" s="117"/>
      <c r="R1301" s="117"/>
      <c r="S1301" s="117"/>
      <c r="T1301" s="117"/>
      <c r="U1301" s="117"/>
      <c r="V1301" s="117"/>
      <c r="W1301" s="117"/>
      <c r="X1301" s="117"/>
      <c r="Y1301" s="117"/>
      <c r="Z1301" s="117"/>
      <c r="AA1301" s="117"/>
      <c r="AB1301" s="117"/>
      <c r="AC1301" s="117"/>
      <c r="AD1301" s="117"/>
      <c r="AE1301" s="117"/>
      <c r="AF1301" s="117"/>
      <c r="AL1301" s="117"/>
      <c r="AM1301" s="117"/>
      <c r="AS1301" s="117"/>
      <c r="AT1301" s="117"/>
    </row>
    <row r="1302" spans="5:46" x14ac:dyDescent="0.2">
      <c r="E1302" s="117"/>
      <c r="F1302" s="117"/>
      <c r="G1302" s="117"/>
      <c r="H1302" s="117"/>
      <c r="I1302" s="117"/>
      <c r="J1302" s="117"/>
      <c r="K1302" s="117"/>
      <c r="L1302" s="117"/>
      <c r="M1302" s="117"/>
      <c r="N1302" s="117"/>
      <c r="O1302" s="117"/>
      <c r="P1302" s="117"/>
      <c r="Q1302" s="117"/>
      <c r="R1302" s="117"/>
      <c r="S1302" s="117"/>
      <c r="T1302" s="117"/>
      <c r="U1302" s="117"/>
      <c r="V1302" s="117"/>
      <c r="W1302" s="117"/>
      <c r="X1302" s="117"/>
      <c r="Y1302" s="117"/>
      <c r="Z1302" s="117"/>
      <c r="AA1302" s="117"/>
      <c r="AB1302" s="117"/>
      <c r="AC1302" s="117"/>
      <c r="AD1302" s="117"/>
      <c r="AE1302" s="117"/>
      <c r="AF1302" s="117"/>
      <c r="AL1302" s="117"/>
      <c r="AM1302" s="117"/>
      <c r="AS1302" s="117"/>
      <c r="AT1302" s="117"/>
    </row>
    <row r="1303" spans="5:46" x14ac:dyDescent="0.2">
      <c r="E1303" s="117"/>
      <c r="F1303" s="117"/>
      <c r="G1303" s="117"/>
      <c r="H1303" s="117"/>
      <c r="I1303" s="117"/>
      <c r="J1303" s="117"/>
      <c r="K1303" s="117"/>
      <c r="L1303" s="117"/>
      <c r="M1303" s="117"/>
      <c r="N1303" s="117"/>
      <c r="O1303" s="117"/>
      <c r="P1303" s="117"/>
      <c r="Q1303" s="117"/>
      <c r="R1303" s="117"/>
      <c r="S1303" s="117"/>
      <c r="T1303" s="117"/>
      <c r="U1303" s="117"/>
      <c r="V1303" s="117"/>
      <c r="W1303" s="117"/>
      <c r="X1303" s="117"/>
      <c r="Y1303" s="117"/>
      <c r="Z1303" s="117"/>
      <c r="AA1303" s="117"/>
      <c r="AB1303" s="117"/>
      <c r="AC1303" s="117"/>
      <c r="AD1303" s="117"/>
      <c r="AE1303" s="117"/>
      <c r="AF1303" s="117"/>
      <c r="AL1303" s="117"/>
      <c r="AM1303" s="117"/>
      <c r="AS1303" s="117"/>
      <c r="AT1303" s="117"/>
    </row>
    <row r="1304" spans="5:46" x14ac:dyDescent="0.2">
      <c r="E1304" s="117"/>
      <c r="F1304" s="117"/>
      <c r="G1304" s="117"/>
      <c r="H1304" s="117"/>
      <c r="I1304" s="117"/>
      <c r="J1304" s="117"/>
      <c r="K1304" s="117"/>
      <c r="L1304" s="117"/>
      <c r="M1304" s="117"/>
      <c r="N1304" s="117"/>
      <c r="O1304" s="117"/>
      <c r="P1304" s="117"/>
      <c r="Q1304" s="117"/>
      <c r="R1304" s="117"/>
      <c r="S1304" s="117"/>
      <c r="T1304" s="117"/>
      <c r="U1304" s="117"/>
      <c r="V1304" s="117"/>
      <c r="W1304" s="117"/>
      <c r="X1304" s="117"/>
      <c r="Y1304" s="117"/>
      <c r="Z1304" s="117"/>
      <c r="AA1304" s="117"/>
      <c r="AB1304" s="117"/>
      <c r="AC1304" s="117"/>
      <c r="AD1304" s="117"/>
      <c r="AE1304" s="117"/>
      <c r="AF1304" s="117"/>
      <c r="AL1304" s="117"/>
      <c r="AM1304" s="117"/>
      <c r="AS1304" s="117"/>
      <c r="AT1304" s="117"/>
    </row>
    <row r="1305" spans="5:46" x14ac:dyDescent="0.2">
      <c r="E1305" s="117"/>
      <c r="F1305" s="117"/>
      <c r="G1305" s="117"/>
      <c r="H1305" s="117"/>
      <c r="I1305" s="117"/>
      <c r="J1305" s="117"/>
      <c r="K1305" s="117"/>
      <c r="L1305" s="117"/>
      <c r="M1305" s="117"/>
      <c r="N1305" s="117"/>
      <c r="O1305" s="117"/>
      <c r="P1305" s="117"/>
      <c r="Q1305" s="117"/>
      <c r="R1305" s="117"/>
      <c r="S1305" s="117"/>
      <c r="T1305" s="117"/>
      <c r="U1305" s="117"/>
      <c r="V1305" s="117"/>
      <c r="W1305" s="117"/>
      <c r="X1305" s="117"/>
      <c r="Y1305" s="117"/>
      <c r="Z1305" s="117"/>
      <c r="AA1305" s="117"/>
      <c r="AB1305" s="117"/>
      <c r="AC1305" s="117"/>
      <c r="AD1305" s="117"/>
      <c r="AE1305" s="117"/>
      <c r="AF1305" s="117"/>
      <c r="AL1305" s="117"/>
      <c r="AM1305" s="117"/>
      <c r="AS1305" s="117"/>
      <c r="AT1305" s="117"/>
    </row>
    <row r="1306" spans="5:46" x14ac:dyDescent="0.2">
      <c r="E1306" s="117"/>
      <c r="F1306" s="117"/>
      <c r="G1306" s="117"/>
      <c r="H1306" s="117"/>
      <c r="I1306" s="117"/>
      <c r="J1306" s="117"/>
      <c r="K1306" s="117"/>
      <c r="L1306" s="117"/>
      <c r="M1306" s="117"/>
      <c r="N1306" s="117"/>
      <c r="O1306" s="117"/>
      <c r="P1306" s="117"/>
      <c r="Q1306" s="117"/>
      <c r="R1306" s="117"/>
      <c r="S1306" s="117"/>
      <c r="T1306" s="117"/>
      <c r="U1306" s="117"/>
      <c r="V1306" s="117"/>
      <c r="W1306" s="117"/>
      <c r="X1306" s="117"/>
      <c r="Y1306" s="117"/>
      <c r="Z1306" s="117"/>
      <c r="AA1306" s="117"/>
      <c r="AB1306" s="117"/>
      <c r="AC1306" s="117"/>
      <c r="AD1306" s="117"/>
      <c r="AE1306" s="117"/>
      <c r="AF1306" s="117"/>
      <c r="AL1306" s="117"/>
      <c r="AM1306" s="117"/>
      <c r="AS1306" s="117"/>
      <c r="AT1306" s="117"/>
    </row>
    <row r="1307" spans="5:46" x14ac:dyDescent="0.2">
      <c r="E1307" s="117"/>
      <c r="F1307" s="117"/>
      <c r="G1307" s="117"/>
      <c r="H1307" s="117"/>
      <c r="I1307" s="117"/>
      <c r="J1307" s="117"/>
      <c r="K1307" s="117"/>
      <c r="L1307" s="117"/>
      <c r="M1307" s="117"/>
      <c r="N1307" s="117"/>
      <c r="O1307" s="117"/>
      <c r="P1307" s="117"/>
      <c r="Q1307" s="117"/>
      <c r="R1307" s="117"/>
      <c r="S1307" s="117"/>
      <c r="T1307" s="117"/>
      <c r="U1307" s="117"/>
      <c r="V1307" s="117"/>
      <c r="W1307" s="117"/>
      <c r="X1307" s="117"/>
      <c r="Y1307" s="117"/>
      <c r="Z1307" s="117"/>
      <c r="AA1307" s="117"/>
      <c r="AB1307" s="117"/>
      <c r="AC1307" s="117"/>
      <c r="AD1307" s="117"/>
      <c r="AE1307" s="117"/>
      <c r="AF1307" s="117"/>
      <c r="AL1307" s="117"/>
      <c r="AM1307" s="117"/>
      <c r="AS1307" s="117"/>
      <c r="AT1307" s="117"/>
    </row>
    <row r="1308" spans="5:46" x14ac:dyDescent="0.2">
      <c r="E1308" s="117"/>
      <c r="F1308" s="117"/>
      <c r="G1308" s="117"/>
      <c r="H1308" s="117"/>
      <c r="I1308" s="117"/>
      <c r="J1308" s="117"/>
      <c r="K1308" s="117"/>
      <c r="L1308" s="117"/>
      <c r="M1308" s="117"/>
      <c r="N1308" s="117"/>
      <c r="O1308" s="117"/>
      <c r="P1308" s="117"/>
      <c r="Q1308" s="117"/>
      <c r="R1308" s="117"/>
      <c r="S1308" s="117"/>
      <c r="T1308" s="117"/>
      <c r="U1308" s="117"/>
      <c r="V1308" s="117"/>
      <c r="W1308" s="117"/>
      <c r="X1308" s="117"/>
      <c r="Y1308" s="117"/>
      <c r="Z1308" s="117"/>
      <c r="AA1308" s="117"/>
      <c r="AB1308" s="117"/>
      <c r="AC1308" s="117"/>
      <c r="AD1308" s="117"/>
      <c r="AE1308" s="117"/>
      <c r="AF1308" s="117"/>
      <c r="AL1308" s="117"/>
      <c r="AM1308" s="117"/>
      <c r="AS1308" s="117"/>
      <c r="AT1308" s="117"/>
    </row>
    <row r="1309" spans="5:46" x14ac:dyDescent="0.2">
      <c r="E1309" s="117"/>
      <c r="F1309" s="117"/>
      <c r="G1309" s="117"/>
      <c r="H1309" s="117"/>
      <c r="I1309" s="117"/>
      <c r="J1309" s="117"/>
      <c r="K1309" s="117"/>
      <c r="L1309" s="117"/>
      <c r="M1309" s="117"/>
      <c r="N1309" s="117"/>
      <c r="O1309" s="117"/>
      <c r="P1309" s="117"/>
      <c r="Q1309" s="117"/>
      <c r="R1309" s="117"/>
      <c r="S1309" s="117"/>
      <c r="T1309" s="117"/>
      <c r="U1309" s="117"/>
      <c r="V1309" s="117"/>
      <c r="W1309" s="117"/>
      <c r="X1309" s="117"/>
      <c r="Y1309" s="117"/>
      <c r="Z1309" s="117"/>
      <c r="AA1309" s="117"/>
      <c r="AB1309" s="117"/>
      <c r="AC1309" s="117"/>
      <c r="AD1309" s="117"/>
      <c r="AE1309" s="117"/>
      <c r="AF1309" s="117"/>
      <c r="AL1309" s="117"/>
      <c r="AM1309" s="117"/>
      <c r="AS1309" s="117"/>
      <c r="AT1309" s="117"/>
    </row>
    <row r="1310" spans="5:46" x14ac:dyDescent="0.2">
      <c r="E1310" s="117"/>
      <c r="F1310" s="117"/>
      <c r="G1310" s="117"/>
      <c r="H1310" s="117"/>
      <c r="I1310" s="117"/>
      <c r="J1310" s="117"/>
      <c r="K1310" s="117"/>
      <c r="L1310" s="117"/>
      <c r="M1310" s="117"/>
      <c r="N1310" s="117"/>
      <c r="O1310" s="117"/>
      <c r="P1310" s="117"/>
      <c r="Q1310" s="117"/>
      <c r="R1310" s="117"/>
      <c r="S1310" s="117"/>
      <c r="T1310" s="117"/>
      <c r="U1310" s="117"/>
      <c r="V1310" s="117"/>
      <c r="W1310" s="117"/>
      <c r="X1310" s="117"/>
      <c r="Y1310" s="117"/>
      <c r="Z1310" s="117"/>
      <c r="AA1310" s="117"/>
      <c r="AB1310" s="117"/>
      <c r="AC1310" s="117"/>
      <c r="AD1310" s="117"/>
      <c r="AE1310" s="117"/>
      <c r="AF1310" s="117"/>
      <c r="AL1310" s="117"/>
      <c r="AM1310" s="117"/>
      <c r="AS1310" s="117"/>
      <c r="AT1310" s="117"/>
    </row>
    <row r="1311" spans="5:46" x14ac:dyDescent="0.2">
      <c r="E1311" s="117"/>
      <c r="F1311" s="117"/>
      <c r="G1311" s="117"/>
      <c r="H1311" s="117"/>
      <c r="I1311" s="117"/>
      <c r="J1311" s="117"/>
      <c r="K1311" s="117"/>
      <c r="L1311" s="117"/>
      <c r="M1311" s="117"/>
      <c r="N1311" s="117"/>
      <c r="O1311" s="117"/>
      <c r="P1311" s="117"/>
      <c r="Q1311" s="117"/>
      <c r="R1311" s="117"/>
      <c r="S1311" s="117"/>
      <c r="T1311" s="117"/>
      <c r="U1311" s="117"/>
      <c r="V1311" s="117"/>
      <c r="W1311" s="117"/>
      <c r="X1311" s="117"/>
      <c r="Y1311" s="117"/>
      <c r="Z1311" s="117"/>
      <c r="AA1311" s="117"/>
      <c r="AB1311" s="117"/>
      <c r="AC1311" s="117"/>
      <c r="AD1311" s="117"/>
      <c r="AE1311" s="117"/>
      <c r="AF1311" s="117"/>
      <c r="AL1311" s="117"/>
      <c r="AM1311" s="117"/>
      <c r="AS1311" s="117"/>
      <c r="AT1311" s="117"/>
    </row>
    <row r="1312" spans="5:46" x14ac:dyDescent="0.2">
      <c r="E1312" s="117"/>
      <c r="F1312" s="117"/>
      <c r="G1312" s="117"/>
      <c r="H1312" s="117"/>
      <c r="I1312" s="117"/>
      <c r="J1312" s="117"/>
      <c r="K1312" s="117"/>
      <c r="L1312" s="117"/>
      <c r="M1312" s="117"/>
      <c r="N1312" s="117"/>
      <c r="O1312" s="117"/>
      <c r="P1312" s="117"/>
      <c r="Q1312" s="117"/>
      <c r="R1312" s="117"/>
      <c r="S1312" s="117"/>
      <c r="T1312" s="117"/>
      <c r="U1312" s="117"/>
      <c r="V1312" s="117"/>
      <c r="W1312" s="117"/>
      <c r="X1312" s="117"/>
      <c r="Y1312" s="117"/>
      <c r="Z1312" s="117"/>
      <c r="AA1312" s="117"/>
      <c r="AB1312" s="117"/>
      <c r="AC1312" s="117"/>
      <c r="AD1312" s="117"/>
      <c r="AE1312" s="117"/>
      <c r="AF1312" s="117"/>
      <c r="AL1312" s="117"/>
      <c r="AM1312" s="117"/>
      <c r="AS1312" s="117"/>
      <c r="AT1312" s="117"/>
    </row>
    <row r="1313" spans="5:46" x14ac:dyDescent="0.2">
      <c r="E1313" s="117"/>
      <c r="F1313" s="117"/>
      <c r="G1313" s="117"/>
      <c r="H1313" s="117"/>
      <c r="I1313" s="117"/>
      <c r="J1313" s="117"/>
      <c r="K1313" s="117"/>
      <c r="L1313" s="117"/>
      <c r="M1313" s="117"/>
      <c r="N1313" s="117"/>
      <c r="O1313" s="117"/>
      <c r="P1313" s="117"/>
      <c r="Q1313" s="117"/>
      <c r="R1313" s="117"/>
      <c r="S1313" s="117"/>
      <c r="T1313" s="117"/>
      <c r="U1313" s="117"/>
      <c r="V1313" s="117"/>
      <c r="W1313" s="117"/>
      <c r="X1313" s="117"/>
      <c r="Y1313" s="117"/>
      <c r="Z1313" s="117"/>
      <c r="AA1313" s="117"/>
      <c r="AB1313" s="117"/>
      <c r="AC1313" s="117"/>
      <c r="AD1313" s="117"/>
      <c r="AE1313" s="117"/>
      <c r="AF1313" s="117"/>
      <c r="AL1313" s="117"/>
      <c r="AM1313" s="117"/>
      <c r="AS1313" s="117"/>
      <c r="AT1313" s="117"/>
    </row>
    <row r="1314" spans="5:46" x14ac:dyDescent="0.2">
      <c r="E1314" s="117"/>
      <c r="F1314" s="117"/>
      <c r="G1314" s="117"/>
      <c r="H1314" s="117"/>
      <c r="I1314" s="117"/>
      <c r="J1314" s="117"/>
      <c r="K1314" s="117"/>
      <c r="L1314" s="117"/>
      <c r="M1314" s="117"/>
      <c r="N1314" s="117"/>
      <c r="O1314" s="117"/>
      <c r="P1314" s="117"/>
      <c r="Q1314" s="117"/>
      <c r="R1314" s="117"/>
      <c r="S1314" s="117"/>
      <c r="T1314" s="117"/>
      <c r="U1314" s="117"/>
      <c r="V1314" s="117"/>
      <c r="W1314" s="117"/>
      <c r="X1314" s="117"/>
      <c r="Y1314" s="117"/>
      <c r="Z1314" s="117"/>
      <c r="AA1314" s="117"/>
      <c r="AB1314" s="117"/>
      <c r="AC1314" s="117"/>
      <c r="AD1314" s="117"/>
      <c r="AE1314" s="117"/>
      <c r="AF1314" s="117"/>
      <c r="AL1314" s="117"/>
      <c r="AM1314" s="117"/>
      <c r="AS1314" s="117"/>
      <c r="AT1314" s="117"/>
    </row>
    <row r="1315" spans="5:46" x14ac:dyDescent="0.2">
      <c r="E1315" s="117"/>
      <c r="F1315" s="117"/>
      <c r="G1315" s="117"/>
      <c r="H1315" s="117"/>
      <c r="I1315" s="117"/>
      <c r="J1315" s="117"/>
      <c r="K1315" s="117"/>
      <c r="L1315" s="117"/>
      <c r="M1315" s="117"/>
      <c r="N1315" s="117"/>
      <c r="O1315" s="117"/>
      <c r="P1315" s="117"/>
      <c r="Q1315" s="117"/>
      <c r="R1315" s="117"/>
      <c r="S1315" s="117"/>
      <c r="T1315" s="117"/>
      <c r="U1315" s="117"/>
      <c r="V1315" s="117"/>
      <c r="W1315" s="117"/>
      <c r="X1315" s="117"/>
      <c r="Y1315" s="117"/>
      <c r="Z1315" s="117"/>
      <c r="AA1315" s="117"/>
      <c r="AB1315" s="117"/>
      <c r="AC1315" s="117"/>
      <c r="AD1315" s="117"/>
      <c r="AE1315" s="117"/>
      <c r="AF1315" s="117"/>
      <c r="AL1315" s="117"/>
      <c r="AM1315" s="117"/>
      <c r="AS1315" s="117"/>
      <c r="AT1315" s="117"/>
    </row>
    <row r="1316" spans="5:46" x14ac:dyDescent="0.2">
      <c r="E1316" s="117"/>
      <c r="F1316" s="117"/>
      <c r="G1316" s="117"/>
      <c r="H1316" s="117"/>
      <c r="I1316" s="117"/>
      <c r="J1316" s="117"/>
      <c r="K1316" s="117"/>
      <c r="L1316" s="117"/>
      <c r="M1316" s="117"/>
      <c r="N1316" s="117"/>
      <c r="O1316" s="117"/>
      <c r="P1316" s="117"/>
      <c r="Q1316" s="117"/>
      <c r="R1316" s="117"/>
      <c r="S1316" s="117"/>
      <c r="T1316" s="117"/>
      <c r="U1316" s="117"/>
      <c r="V1316" s="117"/>
      <c r="W1316" s="117"/>
      <c r="X1316" s="117"/>
      <c r="Y1316" s="117"/>
      <c r="Z1316" s="117"/>
      <c r="AA1316" s="117"/>
      <c r="AB1316" s="117"/>
      <c r="AC1316" s="117"/>
      <c r="AD1316" s="117"/>
      <c r="AE1316" s="117"/>
      <c r="AF1316" s="117"/>
      <c r="AL1316" s="117"/>
      <c r="AM1316" s="117"/>
      <c r="AS1316" s="117"/>
      <c r="AT1316" s="117"/>
    </row>
    <row r="1317" spans="5:46" x14ac:dyDescent="0.2">
      <c r="E1317" s="117"/>
      <c r="F1317" s="117"/>
      <c r="G1317" s="117"/>
      <c r="H1317" s="117"/>
      <c r="I1317" s="117"/>
      <c r="J1317" s="117"/>
      <c r="K1317" s="117"/>
      <c r="L1317" s="117"/>
      <c r="M1317" s="117"/>
      <c r="N1317" s="117"/>
      <c r="O1317" s="117"/>
      <c r="P1317" s="117"/>
      <c r="Q1317" s="117"/>
      <c r="R1317" s="117"/>
      <c r="S1317" s="117"/>
      <c r="T1317" s="117"/>
      <c r="U1317" s="117"/>
      <c r="V1317" s="117"/>
      <c r="W1317" s="117"/>
      <c r="X1317" s="117"/>
      <c r="Y1317" s="117"/>
      <c r="Z1317" s="117"/>
      <c r="AA1317" s="117"/>
      <c r="AB1317" s="117"/>
      <c r="AC1317" s="117"/>
      <c r="AD1317" s="117"/>
      <c r="AE1317" s="117"/>
      <c r="AF1317" s="117"/>
      <c r="AL1317" s="117"/>
      <c r="AM1317" s="117"/>
      <c r="AS1317" s="117"/>
      <c r="AT1317" s="117"/>
    </row>
    <row r="1318" spans="5:46" x14ac:dyDescent="0.2">
      <c r="E1318" s="117"/>
      <c r="F1318" s="117"/>
      <c r="G1318" s="117"/>
      <c r="H1318" s="117"/>
      <c r="I1318" s="117"/>
      <c r="J1318" s="117"/>
      <c r="K1318" s="117"/>
      <c r="L1318" s="117"/>
      <c r="M1318" s="117"/>
      <c r="N1318" s="117"/>
      <c r="O1318" s="117"/>
      <c r="P1318" s="117"/>
      <c r="Q1318" s="117"/>
      <c r="R1318" s="117"/>
      <c r="S1318" s="117"/>
      <c r="T1318" s="117"/>
      <c r="U1318" s="117"/>
      <c r="V1318" s="117"/>
      <c r="W1318" s="117"/>
      <c r="X1318" s="117"/>
      <c r="Y1318" s="117"/>
      <c r="Z1318" s="117"/>
      <c r="AA1318" s="117"/>
      <c r="AB1318" s="117"/>
      <c r="AC1318" s="117"/>
      <c r="AD1318" s="117"/>
      <c r="AE1318" s="117"/>
      <c r="AF1318" s="117"/>
      <c r="AL1318" s="117"/>
      <c r="AM1318" s="117"/>
      <c r="AS1318" s="117"/>
      <c r="AT1318" s="117"/>
    </row>
    <row r="1319" spans="5:46" x14ac:dyDescent="0.2">
      <c r="E1319" s="117"/>
      <c r="F1319" s="117"/>
      <c r="G1319" s="117"/>
      <c r="H1319" s="117"/>
      <c r="I1319" s="117"/>
      <c r="J1319" s="117"/>
      <c r="K1319" s="117"/>
      <c r="L1319" s="117"/>
      <c r="M1319" s="117"/>
      <c r="N1319" s="117"/>
      <c r="O1319" s="117"/>
      <c r="P1319" s="117"/>
      <c r="Q1319" s="117"/>
      <c r="R1319" s="117"/>
      <c r="S1319" s="117"/>
      <c r="T1319" s="117"/>
      <c r="U1319" s="117"/>
      <c r="V1319" s="117"/>
      <c r="W1319" s="117"/>
      <c r="X1319" s="117"/>
      <c r="Y1319" s="117"/>
      <c r="Z1319" s="117"/>
      <c r="AA1319" s="117"/>
      <c r="AB1319" s="117"/>
      <c r="AC1319" s="117"/>
      <c r="AD1319" s="117"/>
      <c r="AE1319" s="117"/>
      <c r="AF1319" s="117"/>
      <c r="AL1319" s="117"/>
      <c r="AM1319" s="117"/>
      <c r="AS1319" s="117"/>
      <c r="AT1319" s="117"/>
    </row>
    <row r="1320" spans="5:46" x14ac:dyDescent="0.2">
      <c r="E1320" s="117"/>
      <c r="F1320" s="117"/>
      <c r="G1320" s="117"/>
      <c r="H1320" s="117"/>
      <c r="I1320" s="117"/>
      <c r="J1320" s="117"/>
      <c r="K1320" s="117"/>
      <c r="L1320" s="117"/>
      <c r="M1320" s="117"/>
      <c r="N1320" s="117"/>
      <c r="O1320" s="117"/>
      <c r="P1320" s="117"/>
      <c r="Q1320" s="117"/>
      <c r="R1320" s="117"/>
      <c r="S1320" s="117"/>
      <c r="T1320" s="117"/>
      <c r="U1320" s="117"/>
      <c r="V1320" s="117"/>
      <c r="W1320" s="117"/>
      <c r="X1320" s="117"/>
      <c r="Y1320" s="117"/>
      <c r="Z1320" s="117"/>
      <c r="AA1320" s="117"/>
      <c r="AB1320" s="117"/>
      <c r="AC1320" s="117"/>
      <c r="AD1320" s="117"/>
      <c r="AE1320" s="117"/>
      <c r="AF1320" s="117"/>
      <c r="AL1320" s="117"/>
      <c r="AM1320" s="117"/>
      <c r="AS1320" s="117"/>
      <c r="AT1320" s="117"/>
    </row>
    <row r="1321" spans="5:46" x14ac:dyDescent="0.2">
      <c r="E1321" s="117"/>
      <c r="F1321" s="117"/>
      <c r="G1321" s="117"/>
      <c r="H1321" s="117"/>
      <c r="I1321" s="117"/>
      <c r="J1321" s="117"/>
      <c r="K1321" s="117"/>
      <c r="L1321" s="117"/>
      <c r="M1321" s="117"/>
      <c r="N1321" s="117"/>
      <c r="O1321" s="117"/>
      <c r="P1321" s="117"/>
      <c r="Q1321" s="117"/>
      <c r="R1321" s="117"/>
      <c r="S1321" s="117"/>
      <c r="T1321" s="117"/>
      <c r="U1321" s="117"/>
      <c r="V1321" s="117"/>
      <c r="W1321" s="117"/>
      <c r="X1321" s="117"/>
      <c r="Y1321" s="117"/>
      <c r="Z1321" s="117"/>
      <c r="AA1321" s="117"/>
      <c r="AB1321" s="117"/>
      <c r="AC1321" s="117"/>
      <c r="AD1321" s="117"/>
      <c r="AE1321" s="117"/>
      <c r="AF1321" s="117"/>
      <c r="AL1321" s="117"/>
      <c r="AM1321" s="117"/>
      <c r="AS1321" s="117"/>
      <c r="AT1321" s="117"/>
    </row>
    <row r="1322" spans="5:46" x14ac:dyDescent="0.2">
      <c r="E1322" s="117"/>
      <c r="F1322" s="117"/>
      <c r="G1322" s="117"/>
      <c r="H1322" s="117"/>
      <c r="I1322" s="117"/>
      <c r="J1322" s="117"/>
      <c r="K1322" s="117"/>
      <c r="L1322" s="117"/>
      <c r="M1322" s="117"/>
      <c r="N1322" s="117"/>
      <c r="O1322" s="117"/>
      <c r="P1322" s="117"/>
      <c r="Q1322" s="117"/>
      <c r="R1322" s="117"/>
      <c r="S1322" s="117"/>
      <c r="T1322" s="117"/>
      <c r="U1322" s="117"/>
      <c r="V1322" s="117"/>
      <c r="W1322" s="117"/>
      <c r="X1322" s="117"/>
      <c r="Y1322" s="117"/>
      <c r="Z1322" s="117"/>
      <c r="AA1322" s="117"/>
      <c r="AB1322" s="117"/>
      <c r="AC1322" s="117"/>
      <c r="AD1322" s="117"/>
      <c r="AE1322" s="117"/>
      <c r="AF1322" s="117"/>
      <c r="AL1322" s="117"/>
      <c r="AM1322" s="117"/>
      <c r="AS1322" s="117"/>
      <c r="AT1322" s="117"/>
    </row>
    <row r="1323" spans="5:46" x14ac:dyDescent="0.2">
      <c r="E1323" s="117"/>
      <c r="F1323" s="117"/>
      <c r="G1323" s="117"/>
      <c r="H1323" s="117"/>
      <c r="I1323" s="117"/>
      <c r="J1323" s="117"/>
      <c r="K1323" s="117"/>
      <c r="L1323" s="117"/>
      <c r="M1323" s="117"/>
      <c r="N1323" s="117"/>
      <c r="O1323" s="117"/>
      <c r="P1323" s="117"/>
      <c r="Q1323" s="117"/>
      <c r="R1323" s="117"/>
      <c r="S1323" s="117"/>
      <c r="T1323" s="117"/>
      <c r="U1323" s="117"/>
      <c r="V1323" s="117"/>
      <c r="W1323" s="117"/>
      <c r="X1323" s="117"/>
      <c r="Y1323" s="117"/>
      <c r="Z1323" s="117"/>
      <c r="AA1323" s="117"/>
      <c r="AB1323" s="117"/>
      <c r="AC1323" s="117"/>
      <c r="AD1323" s="117"/>
      <c r="AE1323" s="117"/>
      <c r="AF1323" s="117"/>
      <c r="AL1323" s="117"/>
      <c r="AM1323" s="117"/>
      <c r="AS1323" s="117"/>
      <c r="AT1323" s="117"/>
    </row>
    <row r="1324" spans="5:46" x14ac:dyDescent="0.2">
      <c r="E1324" s="117"/>
      <c r="F1324" s="117"/>
      <c r="G1324" s="117"/>
      <c r="H1324" s="117"/>
      <c r="I1324" s="117"/>
      <c r="J1324" s="117"/>
      <c r="K1324" s="117"/>
      <c r="L1324" s="117"/>
      <c r="M1324" s="117"/>
      <c r="N1324" s="117"/>
      <c r="O1324" s="117"/>
      <c r="P1324" s="117"/>
      <c r="Q1324" s="117"/>
      <c r="R1324" s="117"/>
      <c r="S1324" s="117"/>
      <c r="T1324" s="117"/>
      <c r="U1324" s="117"/>
      <c r="V1324" s="117"/>
      <c r="W1324" s="117"/>
      <c r="X1324" s="117"/>
      <c r="Y1324" s="117"/>
      <c r="Z1324" s="117"/>
      <c r="AA1324" s="117"/>
      <c r="AB1324" s="117"/>
      <c r="AC1324" s="117"/>
      <c r="AD1324" s="117"/>
      <c r="AE1324" s="117"/>
      <c r="AF1324" s="117"/>
      <c r="AL1324" s="117"/>
      <c r="AM1324" s="117"/>
      <c r="AS1324" s="117"/>
      <c r="AT1324" s="117"/>
    </row>
    <row r="1325" spans="5:46" x14ac:dyDescent="0.2">
      <c r="E1325" s="117"/>
      <c r="F1325" s="117"/>
      <c r="G1325" s="117"/>
      <c r="H1325" s="117"/>
      <c r="I1325" s="117"/>
      <c r="J1325" s="117"/>
      <c r="K1325" s="117"/>
      <c r="L1325" s="117"/>
      <c r="M1325" s="117"/>
      <c r="N1325" s="117"/>
      <c r="O1325" s="117"/>
      <c r="P1325" s="117"/>
      <c r="Q1325" s="117"/>
      <c r="R1325" s="117"/>
      <c r="S1325" s="117"/>
      <c r="T1325" s="117"/>
      <c r="U1325" s="117"/>
      <c r="V1325" s="117"/>
      <c r="W1325" s="117"/>
      <c r="X1325" s="117"/>
      <c r="Y1325" s="117"/>
      <c r="Z1325" s="117"/>
      <c r="AA1325" s="117"/>
      <c r="AB1325" s="117"/>
      <c r="AC1325" s="117"/>
      <c r="AD1325" s="117"/>
      <c r="AE1325" s="117"/>
      <c r="AF1325" s="117"/>
      <c r="AL1325" s="117"/>
      <c r="AM1325" s="117"/>
      <c r="AS1325" s="117"/>
      <c r="AT1325" s="117"/>
    </row>
    <row r="1326" spans="5:46" x14ac:dyDescent="0.2">
      <c r="E1326" s="117"/>
      <c r="F1326" s="117"/>
      <c r="G1326" s="117"/>
      <c r="H1326" s="117"/>
      <c r="I1326" s="117"/>
      <c r="J1326" s="117"/>
      <c r="K1326" s="117"/>
      <c r="L1326" s="117"/>
      <c r="M1326" s="117"/>
      <c r="N1326" s="117"/>
      <c r="O1326" s="117"/>
      <c r="P1326" s="117"/>
      <c r="Q1326" s="117"/>
      <c r="R1326" s="117"/>
      <c r="S1326" s="117"/>
      <c r="T1326" s="117"/>
      <c r="U1326" s="117"/>
      <c r="V1326" s="117"/>
      <c r="W1326" s="117"/>
      <c r="X1326" s="117"/>
      <c r="Y1326" s="117"/>
      <c r="Z1326" s="117"/>
      <c r="AA1326" s="117"/>
      <c r="AB1326" s="117"/>
      <c r="AC1326" s="117"/>
      <c r="AD1326" s="117"/>
      <c r="AE1326" s="117"/>
      <c r="AF1326" s="117"/>
      <c r="AL1326" s="117"/>
      <c r="AM1326" s="117"/>
      <c r="AS1326" s="117"/>
      <c r="AT1326" s="117"/>
    </row>
    <row r="1327" spans="5:46" x14ac:dyDescent="0.2">
      <c r="E1327" s="117"/>
      <c r="F1327" s="117"/>
      <c r="G1327" s="117"/>
      <c r="H1327" s="117"/>
      <c r="I1327" s="117"/>
      <c r="J1327" s="117"/>
      <c r="K1327" s="117"/>
      <c r="L1327" s="117"/>
      <c r="M1327" s="117"/>
      <c r="N1327" s="117"/>
      <c r="O1327" s="117"/>
      <c r="P1327" s="117"/>
      <c r="Q1327" s="117"/>
      <c r="R1327" s="117"/>
      <c r="S1327" s="117"/>
      <c r="T1327" s="117"/>
      <c r="U1327" s="117"/>
      <c r="V1327" s="117"/>
      <c r="W1327" s="117"/>
      <c r="X1327" s="117"/>
      <c r="Y1327" s="117"/>
      <c r="Z1327" s="117"/>
      <c r="AA1327" s="117"/>
      <c r="AB1327" s="117"/>
      <c r="AC1327" s="117"/>
      <c r="AD1327" s="117"/>
      <c r="AE1327" s="117"/>
      <c r="AF1327" s="117"/>
      <c r="AL1327" s="117"/>
      <c r="AM1327" s="117"/>
      <c r="AS1327" s="117"/>
      <c r="AT1327" s="117"/>
    </row>
    <row r="1328" spans="5:46" x14ac:dyDescent="0.2">
      <c r="E1328" s="117"/>
      <c r="F1328" s="117"/>
      <c r="G1328" s="117"/>
      <c r="H1328" s="117"/>
      <c r="I1328" s="117"/>
      <c r="J1328" s="117"/>
      <c r="K1328" s="117"/>
      <c r="L1328" s="117"/>
      <c r="M1328" s="117"/>
      <c r="N1328" s="117"/>
      <c r="O1328" s="117"/>
      <c r="P1328" s="117"/>
      <c r="Q1328" s="117"/>
      <c r="R1328" s="117"/>
      <c r="S1328" s="117"/>
      <c r="T1328" s="117"/>
      <c r="U1328" s="117"/>
      <c r="V1328" s="117"/>
      <c r="W1328" s="117"/>
      <c r="X1328" s="117"/>
      <c r="Y1328" s="117"/>
      <c r="Z1328" s="117"/>
      <c r="AA1328" s="117"/>
      <c r="AB1328" s="117"/>
      <c r="AC1328" s="117"/>
      <c r="AD1328" s="117"/>
      <c r="AE1328" s="117"/>
      <c r="AF1328" s="117"/>
      <c r="AL1328" s="117"/>
      <c r="AM1328" s="117"/>
      <c r="AS1328" s="117"/>
      <c r="AT1328" s="117"/>
    </row>
    <row r="1329" spans="5:46" x14ac:dyDescent="0.2">
      <c r="E1329" s="117"/>
      <c r="F1329" s="117"/>
      <c r="G1329" s="117"/>
      <c r="H1329" s="117"/>
      <c r="I1329" s="117"/>
      <c r="J1329" s="117"/>
      <c r="K1329" s="117"/>
      <c r="L1329" s="117"/>
      <c r="M1329" s="117"/>
      <c r="N1329" s="117"/>
      <c r="O1329" s="117"/>
      <c r="P1329" s="117"/>
      <c r="Q1329" s="117"/>
      <c r="R1329" s="117"/>
      <c r="S1329" s="117"/>
      <c r="T1329" s="117"/>
      <c r="U1329" s="117"/>
      <c r="V1329" s="117"/>
      <c r="W1329" s="117"/>
      <c r="X1329" s="117"/>
      <c r="Y1329" s="117"/>
      <c r="Z1329" s="117"/>
      <c r="AA1329" s="117"/>
      <c r="AB1329" s="117"/>
      <c r="AC1329" s="117"/>
      <c r="AD1329" s="117"/>
      <c r="AE1329" s="117"/>
      <c r="AF1329" s="117"/>
      <c r="AL1329" s="117"/>
      <c r="AM1329" s="117"/>
      <c r="AS1329" s="117"/>
      <c r="AT1329" s="117"/>
    </row>
    <row r="1330" spans="5:46" x14ac:dyDescent="0.2">
      <c r="E1330" s="117"/>
      <c r="F1330" s="117"/>
      <c r="G1330" s="117"/>
      <c r="H1330" s="117"/>
      <c r="I1330" s="117"/>
      <c r="J1330" s="117"/>
      <c r="K1330" s="117"/>
      <c r="L1330" s="117"/>
      <c r="M1330" s="117"/>
      <c r="N1330" s="117"/>
      <c r="O1330" s="117"/>
      <c r="P1330" s="117"/>
      <c r="Q1330" s="117"/>
      <c r="R1330" s="117"/>
      <c r="S1330" s="117"/>
      <c r="T1330" s="117"/>
      <c r="U1330" s="117"/>
      <c r="V1330" s="117"/>
      <c r="W1330" s="117"/>
      <c r="X1330" s="117"/>
      <c r="Y1330" s="117"/>
      <c r="Z1330" s="117"/>
      <c r="AA1330" s="117"/>
      <c r="AB1330" s="117"/>
      <c r="AC1330" s="117"/>
      <c r="AD1330" s="117"/>
      <c r="AE1330" s="117"/>
      <c r="AF1330" s="117"/>
      <c r="AL1330" s="117"/>
      <c r="AM1330" s="117"/>
      <c r="AS1330" s="117"/>
      <c r="AT1330" s="117"/>
    </row>
    <row r="1331" spans="5:46" x14ac:dyDescent="0.2">
      <c r="E1331" s="117"/>
      <c r="F1331" s="117"/>
      <c r="G1331" s="117"/>
      <c r="H1331" s="117"/>
      <c r="I1331" s="117"/>
      <c r="J1331" s="117"/>
      <c r="K1331" s="117"/>
      <c r="L1331" s="117"/>
      <c r="M1331" s="117"/>
      <c r="N1331" s="117"/>
      <c r="O1331" s="117"/>
      <c r="P1331" s="117"/>
      <c r="Q1331" s="117"/>
      <c r="R1331" s="117"/>
      <c r="S1331" s="117"/>
      <c r="T1331" s="117"/>
      <c r="U1331" s="117"/>
      <c r="V1331" s="117"/>
      <c r="W1331" s="117"/>
      <c r="X1331" s="117"/>
      <c r="Y1331" s="117"/>
      <c r="Z1331" s="117"/>
      <c r="AA1331" s="117"/>
      <c r="AB1331" s="117"/>
      <c r="AC1331" s="117"/>
      <c r="AD1331" s="117"/>
      <c r="AE1331" s="117"/>
      <c r="AF1331" s="117"/>
      <c r="AL1331" s="117"/>
      <c r="AM1331" s="117"/>
      <c r="AS1331" s="117"/>
      <c r="AT1331" s="117"/>
    </row>
    <row r="1332" spans="5:46" x14ac:dyDescent="0.2">
      <c r="E1332" s="117"/>
      <c r="F1332" s="117"/>
      <c r="G1332" s="117"/>
      <c r="H1332" s="117"/>
      <c r="I1332" s="117"/>
      <c r="J1332" s="117"/>
      <c r="K1332" s="117"/>
      <c r="L1332" s="117"/>
      <c r="M1332" s="117"/>
      <c r="N1332" s="117"/>
      <c r="O1332" s="117"/>
      <c r="P1332" s="117"/>
      <c r="Q1332" s="117"/>
      <c r="R1332" s="117"/>
      <c r="S1332" s="117"/>
      <c r="T1332" s="117"/>
      <c r="U1332" s="117"/>
      <c r="V1332" s="117"/>
      <c r="W1332" s="117"/>
      <c r="X1332" s="117"/>
      <c r="Y1332" s="117"/>
      <c r="Z1332" s="117"/>
      <c r="AA1332" s="117"/>
      <c r="AB1332" s="117"/>
      <c r="AC1332" s="117"/>
      <c r="AD1332" s="117"/>
      <c r="AE1332" s="117"/>
      <c r="AF1332" s="117"/>
      <c r="AL1332" s="117"/>
      <c r="AM1332" s="117"/>
      <c r="AS1332" s="117"/>
      <c r="AT1332" s="117"/>
    </row>
    <row r="1333" spans="5:46" x14ac:dyDescent="0.2">
      <c r="E1333" s="117"/>
      <c r="F1333" s="117"/>
      <c r="G1333" s="117"/>
      <c r="H1333" s="117"/>
      <c r="I1333" s="117"/>
      <c r="J1333" s="117"/>
      <c r="K1333" s="117"/>
      <c r="L1333" s="117"/>
      <c r="M1333" s="117"/>
      <c r="N1333" s="117"/>
      <c r="O1333" s="117"/>
      <c r="P1333" s="117"/>
      <c r="Q1333" s="117"/>
      <c r="R1333" s="117"/>
      <c r="S1333" s="117"/>
      <c r="T1333" s="117"/>
      <c r="U1333" s="117"/>
      <c r="V1333" s="117"/>
      <c r="W1333" s="117"/>
      <c r="X1333" s="117"/>
      <c r="Y1333" s="117"/>
      <c r="Z1333" s="117"/>
      <c r="AA1333" s="117"/>
      <c r="AB1333" s="117"/>
      <c r="AC1333" s="117"/>
      <c r="AD1333" s="117"/>
      <c r="AE1333" s="117"/>
      <c r="AF1333" s="117"/>
      <c r="AL1333" s="117"/>
      <c r="AM1333" s="117"/>
      <c r="AS1333" s="117"/>
      <c r="AT1333" s="117"/>
    </row>
    <row r="1334" spans="5:46" x14ac:dyDescent="0.2">
      <c r="E1334" s="117"/>
      <c r="F1334" s="117"/>
      <c r="G1334" s="117"/>
      <c r="H1334" s="117"/>
      <c r="I1334" s="117"/>
      <c r="J1334" s="117"/>
      <c r="K1334" s="117"/>
      <c r="L1334" s="117"/>
      <c r="M1334" s="117"/>
      <c r="N1334" s="117"/>
      <c r="O1334" s="117"/>
      <c r="P1334" s="117"/>
      <c r="Q1334" s="117"/>
      <c r="R1334" s="117"/>
      <c r="S1334" s="117"/>
      <c r="T1334" s="117"/>
      <c r="U1334" s="117"/>
      <c r="V1334" s="117"/>
      <c r="W1334" s="117"/>
      <c r="X1334" s="117"/>
      <c r="Y1334" s="117"/>
      <c r="Z1334" s="117"/>
      <c r="AA1334" s="117"/>
      <c r="AB1334" s="117"/>
      <c r="AC1334" s="117"/>
      <c r="AD1334" s="117"/>
      <c r="AE1334" s="117"/>
      <c r="AF1334" s="117"/>
      <c r="AL1334" s="117"/>
      <c r="AM1334" s="117"/>
      <c r="AS1334" s="117"/>
      <c r="AT1334" s="117"/>
    </row>
    <row r="1335" spans="5:46" x14ac:dyDescent="0.2">
      <c r="E1335" s="117"/>
      <c r="F1335" s="117"/>
      <c r="G1335" s="117"/>
      <c r="H1335" s="117"/>
      <c r="I1335" s="117"/>
      <c r="J1335" s="117"/>
      <c r="K1335" s="117"/>
      <c r="L1335" s="117"/>
      <c r="M1335" s="117"/>
      <c r="N1335" s="117"/>
      <c r="O1335" s="117"/>
      <c r="P1335" s="117"/>
      <c r="Q1335" s="117"/>
      <c r="R1335" s="117"/>
      <c r="S1335" s="117"/>
      <c r="T1335" s="117"/>
      <c r="U1335" s="117"/>
      <c r="V1335" s="117"/>
      <c r="W1335" s="117"/>
      <c r="X1335" s="117"/>
      <c r="Y1335" s="117"/>
      <c r="Z1335" s="117"/>
      <c r="AA1335" s="117"/>
      <c r="AB1335" s="117"/>
      <c r="AC1335" s="117"/>
      <c r="AD1335" s="117"/>
      <c r="AE1335" s="117"/>
      <c r="AF1335" s="117"/>
      <c r="AL1335" s="117"/>
      <c r="AM1335" s="117"/>
      <c r="AS1335" s="117"/>
      <c r="AT1335" s="117"/>
    </row>
    <row r="1336" spans="5:46" x14ac:dyDescent="0.2">
      <c r="E1336" s="117"/>
      <c r="F1336" s="117"/>
      <c r="G1336" s="117"/>
      <c r="H1336" s="117"/>
      <c r="I1336" s="117"/>
      <c r="J1336" s="117"/>
      <c r="K1336" s="117"/>
      <c r="L1336" s="117"/>
      <c r="M1336" s="117"/>
      <c r="N1336" s="117"/>
      <c r="O1336" s="117"/>
      <c r="P1336" s="117"/>
      <c r="Q1336" s="117"/>
      <c r="R1336" s="117"/>
      <c r="S1336" s="117"/>
      <c r="T1336" s="117"/>
      <c r="U1336" s="117"/>
      <c r="V1336" s="117"/>
      <c r="W1336" s="117"/>
      <c r="X1336" s="117"/>
      <c r="Y1336" s="117"/>
      <c r="Z1336" s="117"/>
      <c r="AA1336" s="117"/>
      <c r="AB1336" s="117"/>
      <c r="AC1336" s="117"/>
      <c r="AD1336" s="117"/>
      <c r="AE1336" s="117"/>
      <c r="AF1336" s="117"/>
      <c r="AL1336" s="117"/>
      <c r="AM1336" s="117"/>
      <c r="AS1336" s="117"/>
      <c r="AT1336" s="117"/>
    </row>
    <row r="1337" spans="5:46" x14ac:dyDescent="0.2">
      <c r="E1337" s="117"/>
      <c r="F1337" s="117"/>
      <c r="G1337" s="117"/>
      <c r="H1337" s="117"/>
      <c r="I1337" s="117"/>
      <c r="J1337" s="117"/>
      <c r="K1337" s="117"/>
      <c r="L1337" s="117"/>
      <c r="M1337" s="117"/>
      <c r="N1337" s="117"/>
      <c r="O1337" s="117"/>
      <c r="P1337" s="117"/>
      <c r="Q1337" s="117"/>
      <c r="R1337" s="117"/>
      <c r="S1337" s="117"/>
      <c r="T1337" s="117"/>
      <c r="U1337" s="117"/>
      <c r="V1337" s="117"/>
      <c r="W1337" s="117"/>
      <c r="X1337" s="117"/>
      <c r="Y1337" s="117"/>
      <c r="Z1337" s="117"/>
      <c r="AA1337" s="117"/>
      <c r="AB1337" s="117"/>
      <c r="AC1337" s="117"/>
      <c r="AD1337" s="117"/>
      <c r="AE1337" s="117"/>
      <c r="AF1337" s="117"/>
      <c r="AL1337" s="117"/>
      <c r="AM1337" s="117"/>
      <c r="AS1337" s="117"/>
      <c r="AT1337" s="117"/>
    </row>
    <row r="1338" spans="5:46" x14ac:dyDescent="0.2">
      <c r="E1338" s="117"/>
      <c r="F1338" s="117"/>
      <c r="G1338" s="117"/>
      <c r="H1338" s="117"/>
      <c r="I1338" s="117"/>
      <c r="J1338" s="117"/>
      <c r="K1338" s="117"/>
      <c r="L1338" s="117"/>
      <c r="M1338" s="117"/>
      <c r="N1338" s="117"/>
      <c r="O1338" s="117"/>
      <c r="P1338" s="117"/>
      <c r="Q1338" s="117"/>
      <c r="R1338" s="117"/>
      <c r="S1338" s="117"/>
      <c r="T1338" s="117"/>
      <c r="U1338" s="117"/>
      <c r="V1338" s="117"/>
      <c r="W1338" s="117"/>
      <c r="X1338" s="117"/>
      <c r="Y1338" s="117"/>
      <c r="Z1338" s="117"/>
      <c r="AA1338" s="117"/>
      <c r="AB1338" s="117"/>
      <c r="AC1338" s="117"/>
      <c r="AD1338" s="117"/>
      <c r="AE1338" s="117"/>
      <c r="AF1338" s="117"/>
      <c r="AL1338" s="117"/>
      <c r="AM1338" s="117"/>
      <c r="AS1338" s="117"/>
      <c r="AT1338" s="117"/>
    </row>
    <row r="1339" spans="5:46" x14ac:dyDescent="0.2">
      <c r="E1339" s="117"/>
      <c r="F1339" s="117"/>
      <c r="G1339" s="117"/>
      <c r="H1339" s="117"/>
      <c r="I1339" s="117"/>
      <c r="J1339" s="117"/>
      <c r="K1339" s="117"/>
      <c r="L1339" s="117"/>
      <c r="M1339" s="117"/>
      <c r="N1339" s="117"/>
      <c r="O1339" s="117"/>
      <c r="P1339" s="117"/>
      <c r="Q1339" s="117"/>
      <c r="R1339" s="117"/>
      <c r="S1339" s="117"/>
      <c r="T1339" s="117"/>
      <c r="U1339" s="117"/>
      <c r="V1339" s="117"/>
      <c r="W1339" s="117"/>
      <c r="X1339" s="117"/>
      <c r="Y1339" s="117"/>
      <c r="Z1339" s="117"/>
      <c r="AA1339" s="117"/>
      <c r="AB1339" s="117"/>
      <c r="AC1339" s="117"/>
      <c r="AD1339" s="117"/>
      <c r="AE1339" s="117"/>
      <c r="AF1339" s="117"/>
      <c r="AL1339" s="117"/>
      <c r="AM1339" s="117"/>
      <c r="AS1339" s="117"/>
      <c r="AT1339" s="117"/>
    </row>
    <row r="1340" spans="5:46" x14ac:dyDescent="0.2">
      <c r="E1340" s="117"/>
      <c r="F1340" s="117"/>
      <c r="G1340" s="117"/>
      <c r="H1340" s="117"/>
      <c r="I1340" s="117"/>
      <c r="J1340" s="117"/>
      <c r="K1340" s="117"/>
      <c r="L1340" s="117"/>
      <c r="M1340" s="117"/>
      <c r="N1340" s="117"/>
      <c r="O1340" s="117"/>
      <c r="P1340" s="117"/>
      <c r="Q1340" s="117"/>
      <c r="R1340" s="117"/>
      <c r="S1340" s="117"/>
      <c r="T1340" s="117"/>
      <c r="U1340" s="117"/>
      <c r="V1340" s="117"/>
      <c r="W1340" s="117"/>
      <c r="X1340" s="117"/>
      <c r="Y1340" s="117"/>
      <c r="Z1340" s="117"/>
      <c r="AA1340" s="117"/>
      <c r="AB1340" s="117"/>
      <c r="AC1340" s="117"/>
      <c r="AD1340" s="117"/>
      <c r="AE1340" s="117"/>
      <c r="AF1340" s="117"/>
      <c r="AL1340" s="117"/>
      <c r="AM1340" s="117"/>
      <c r="AS1340" s="117"/>
      <c r="AT1340" s="117"/>
    </row>
    <row r="1341" spans="5:46" x14ac:dyDescent="0.2">
      <c r="E1341" s="117"/>
      <c r="F1341" s="117"/>
      <c r="G1341" s="117"/>
      <c r="H1341" s="117"/>
      <c r="I1341" s="117"/>
      <c r="J1341" s="117"/>
      <c r="K1341" s="117"/>
      <c r="L1341" s="117"/>
      <c r="M1341" s="117"/>
      <c r="N1341" s="117"/>
      <c r="O1341" s="117"/>
      <c r="P1341" s="117"/>
      <c r="Q1341" s="117"/>
      <c r="R1341" s="117"/>
      <c r="S1341" s="117"/>
      <c r="T1341" s="117"/>
      <c r="U1341" s="117"/>
      <c r="V1341" s="117"/>
      <c r="W1341" s="117"/>
      <c r="X1341" s="117"/>
      <c r="Y1341" s="117"/>
      <c r="Z1341" s="117"/>
      <c r="AA1341" s="117"/>
      <c r="AB1341" s="117"/>
      <c r="AC1341" s="117"/>
      <c r="AD1341" s="117"/>
      <c r="AE1341" s="117"/>
      <c r="AF1341" s="117"/>
      <c r="AL1341" s="117"/>
      <c r="AM1341" s="117"/>
      <c r="AS1341" s="117"/>
      <c r="AT1341" s="117"/>
    </row>
    <row r="1342" spans="5:46" x14ac:dyDescent="0.2">
      <c r="E1342" s="117"/>
      <c r="F1342" s="117"/>
      <c r="G1342" s="117"/>
      <c r="H1342" s="117"/>
      <c r="I1342" s="117"/>
      <c r="J1342" s="117"/>
      <c r="K1342" s="117"/>
      <c r="L1342" s="117"/>
      <c r="M1342" s="117"/>
      <c r="N1342" s="117"/>
      <c r="O1342" s="117"/>
      <c r="P1342" s="117"/>
      <c r="Q1342" s="117"/>
      <c r="R1342" s="117"/>
      <c r="S1342" s="117"/>
      <c r="T1342" s="117"/>
      <c r="U1342" s="117"/>
      <c r="V1342" s="117"/>
      <c r="W1342" s="117"/>
      <c r="X1342" s="117"/>
      <c r="Y1342" s="117"/>
      <c r="Z1342" s="117"/>
      <c r="AA1342" s="117"/>
      <c r="AB1342" s="117"/>
      <c r="AC1342" s="117"/>
      <c r="AD1342" s="117"/>
      <c r="AE1342" s="117"/>
      <c r="AF1342" s="117"/>
      <c r="AL1342" s="117"/>
      <c r="AM1342" s="117"/>
      <c r="AS1342" s="117"/>
      <c r="AT1342" s="117"/>
    </row>
    <row r="1343" spans="5:46" x14ac:dyDescent="0.2">
      <c r="E1343" s="117"/>
      <c r="F1343" s="117"/>
      <c r="G1343" s="117"/>
      <c r="H1343" s="117"/>
      <c r="I1343" s="117"/>
      <c r="J1343" s="117"/>
      <c r="K1343" s="117"/>
      <c r="L1343" s="117"/>
      <c r="M1343" s="117"/>
      <c r="N1343" s="117"/>
      <c r="O1343" s="117"/>
      <c r="P1343" s="117"/>
      <c r="Q1343" s="117"/>
      <c r="R1343" s="117"/>
      <c r="S1343" s="117"/>
      <c r="T1343" s="117"/>
      <c r="U1343" s="117"/>
      <c r="V1343" s="117"/>
      <c r="W1343" s="117"/>
      <c r="X1343" s="117"/>
      <c r="Y1343" s="117"/>
      <c r="Z1343" s="117"/>
      <c r="AA1343" s="117"/>
      <c r="AB1343" s="117"/>
      <c r="AC1343" s="117"/>
      <c r="AD1343" s="117"/>
      <c r="AE1343" s="117"/>
      <c r="AF1343" s="117"/>
      <c r="AL1343" s="117"/>
      <c r="AM1343" s="117"/>
      <c r="AS1343" s="117"/>
      <c r="AT1343" s="117"/>
    </row>
    <row r="1344" spans="5:46" x14ac:dyDescent="0.2">
      <c r="E1344" s="117"/>
      <c r="F1344" s="117"/>
      <c r="G1344" s="117"/>
      <c r="H1344" s="117"/>
      <c r="I1344" s="117"/>
      <c r="J1344" s="117"/>
      <c r="K1344" s="117"/>
      <c r="L1344" s="117"/>
      <c r="M1344" s="117"/>
      <c r="N1344" s="117"/>
      <c r="O1344" s="117"/>
      <c r="P1344" s="117"/>
      <c r="Q1344" s="117"/>
      <c r="R1344" s="117"/>
      <c r="S1344" s="117"/>
      <c r="T1344" s="117"/>
      <c r="U1344" s="117"/>
      <c r="V1344" s="117"/>
      <c r="W1344" s="117"/>
      <c r="X1344" s="117"/>
      <c r="Y1344" s="117"/>
      <c r="Z1344" s="117"/>
      <c r="AA1344" s="117"/>
      <c r="AB1344" s="117"/>
      <c r="AC1344" s="117"/>
      <c r="AD1344" s="117"/>
      <c r="AE1344" s="117"/>
      <c r="AF1344" s="117"/>
      <c r="AL1344" s="117"/>
      <c r="AM1344" s="117"/>
      <c r="AS1344" s="117"/>
      <c r="AT1344" s="117"/>
    </row>
    <row r="1345" spans="5:46" x14ac:dyDescent="0.2">
      <c r="E1345" s="117"/>
      <c r="F1345" s="117"/>
      <c r="G1345" s="117"/>
      <c r="H1345" s="117"/>
      <c r="I1345" s="117"/>
      <c r="J1345" s="117"/>
      <c r="K1345" s="117"/>
      <c r="L1345" s="117"/>
      <c r="M1345" s="117"/>
      <c r="N1345" s="117"/>
      <c r="O1345" s="117"/>
      <c r="P1345" s="117"/>
      <c r="Q1345" s="117"/>
      <c r="R1345" s="117"/>
      <c r="S1345" s="117"/>
      <c r="T1345" s="117"/>
      <c r="U1345" s="117"/>
      <c r="V1345" s="117"/>
      <c r="W1345" s="117"/>
      <c r="X1345" s="117"/>
      <c r="Y1345" s="117"/>
      <c r="Z1345" s="117"/>
      <c r="AA1345" s="117"/>
      <c r="AB1345" s="117"/>
      <c r="AC1345" s="117"/>
      <c r="AD1345" s="117"/>
      <c r="AE1345" s="117"/>
      <c r="AF1345" s="117"/>
      <c r="AL1345" s="117"/>
      <c r="AM1345" s="117"/>
      <c r="AS1345" s="117"/>
      <c r="AT1345" s="117"/>
    </row>
    <row r="1346" spans="5:46" x14ac:dyDescent="0.2">
      <c r="E1346" s="117"/>
      <c r="F1346" s="117"/>
      <c r="G1346" s="117"/>
      <c r="H1346" s="117"/>
      <c r="I1346" s="117"/>
      <c r="J1346" s="117"/>
      <c r="K1346" s="117"/>
      <c r="L1346" s="117"/>
      <c r="M1346" s="117"/>
      <c r="N1346" s="117"/>
      <c r="O1346" s="117"/>
      <c r="P1346" s="117"/>
      <c r="Q1346" s="117"/>
      <c r="R1346" s="117"/>
      <c r="S1346" s="117"/>
      <c r="T1346" s="117"/>
      <c r="U1346" s="117"/>
      <c r="V1346" s="117"/>
      <c r="W1346" s="117"/>
      <c r="X1346" s="117"/>
      <c r="Y1346" s="117"/>
      <c r="Z1346" s="117"/>
      <c r="AA1346" s="117"/>
      <c r="AB1346" s="117"/>
      <c r="AC1346" s="117"/>
      <c r="AD1346" s="117"/>
      <c r="AE1346" s="117"/>
      <c r="AF1346" s="117"/>
      <c r="AL1346" s="117"/>
      <c r="AM1346" s="117"/>
      <c r="AS1346" s="117"/>
      <c r="AT1346" s="117"/>
    </row>
    <row r="1347" spans="5:46" x14ac:dyDescent="0.2">
      <c r="E1347" s="117"/>
      <c r="F1347" s="117"/>
      <c r="G1347" s="117"/>
      <c r="H1347" s="117"/>
      <c r="I1347" s="117"/>
      <c r="J1347" s="117"/>
      <c r="K1347" s="117"/>
      <c r="L1347" s="117"/>
      <c r="M1347" s="117"/>
      <c r="N1347" s="117"/>
      <c r="O1347" s="117"/>
      <c r="P1347" s="117"/>
      <c r="Q1347" s="117"/>
      <c r="R1347" s="117"/>
      <c r="S1347" s="117"/>
      <c r="T1347" s="117"/>
      <c r="U1347" s="117"/>
      <c r="V1347" s="117"/>
      <c r="W1347" s="117"/>
      <c r="X1347" s="117"/>
      <c r="Y1347" s="117"/>
      <c r="Z1347" s="117"/>
      <c r="AA1347" s="117"/>
      <c r="AB1347" s="117"/>
      <c r="AC1347" s="117"/>
      <c r="AD1347" s="117"/>
      <c r="AE1347" s="117"/>
      <c r="AF1347" s="117"/>
      <c r="AL1347" s="117"/>
      <c r="AM1347" s="117"/>
      <c r="AS1347" s="117"/>
      <c r="AT1347" s="117"/>
    </row>
  </sheetData>
  <mergeCells count="19">
    <mergeCell ref="Z7:AD7"/>
    <mergeCell ref="L7:R7"/>
    <mergeCell ref="C36:AU36"/>
    <mergeCell ref="AU7:AU8"/>
    <mergeCell ref="AU16:AU19"/>
    <mergeCell ref="C32:AU32"/>
    <mergeCell ref="C33:AU33"/>
    <mergeCell ref="C35:AU35"/>
    <mergeCell ref="AN7:AR7"/>
    <mergeCell ref="AG7:AK7"/>
    <mergeCell ref="S7:Y7"/>
    <mergeCell ref="C31:Y31"/>
    <mergeCell ref="A3:Y3"/>
    <mergeCell ref="A4:Y4"/>
    <mergeCell ref="X6:Y6"/>
    <mergeCell ref="A7:A8"/>
    <mergeCell ref="B7:B8"/>
    <mergeCell ref="C7:C8"/>
    <mergeCell ref="E7:I7"/>
  </mergeCells>
  <phoneticPr fontId="29" type="noConversion"/>
  <pageMargins left="0.17" right="0.17" top="0.47" bottom="0.3" header="0.3" footer="0.2"/>
  <pageSetup paperSize="9" scale="65"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338"/>
  <sheetViews>
    <sheetView workbookViewId="0">
      <pane xSplit="7" ySplit="7" topLeftCell="H1085" activePane="bottomRight" state="frozen"/>
      <selection pane="topRight" activeCell="H1" sqref="H1"/>
      <selection pane="bottomLeft" activeCell="A8" sqref="A8"/>
      <selection pane="bottomRight" activeCell="J657" sqref="J657"/>
    </sheetView>
  </sheetViews>
  <sheetFormatPr defaultRowHeight="15.75" x14ac:dyDescent="0.2"/>
  <cols>
    <col min="1" max="1" width="6.42578125" style="2" customWidth="1"/>
    <col min="2" max="3" width="6.140625" style="3" hidden="1" customWidth="1"/>
    <col min="4" max="4" width="15.5703125" style="3" customWidth="1"/>
    <col min="5" max="5" width="14.28515625" style="14" hidden="1" customWidth="1"/>
    <col min="6" max="6" width="13.28515625" style="14" hidden="1" customWidth="1"/>
    <col min="7" max="7" width="33" style="3" customWidth="1"/>
    <col min="8" max="9" width="12.140625" style="26" customWidth="1"/>
    <col min="10" max="10" width="10" style="26" customWidth="1"/>
    <col min="11" max="11" width="11.7109375" style="83" customWidth="1"/>
    <col min="12" max="12" width="11.85546875" style="26" customWidth="1"/>
    <col min="13" max="13" width="11.28515625" style="26" hidden="1" customWidth="1"/>
    <col min="14" max="15" width="11.42578125" style="26" hidden="1" customWidth="1"/>
    <col min="16" max="16" width="13" style="26" hidden="1" customWidth="1"/>
    <col min="17" max="17" width="11" style="26" hidden="1" customWidth="1"/>
    <col min="18" max="18" width="14.28515625" style="26" hidden="1" customWidth="1"/>
    <col min="19" max="19" width="11.28515625" style="26" hidden="1" customWidth="1"/>
    <col min="20" max="20" width="11" style="26" hidden="1" customWidth="1"/>
    <col min="21" max="22" width="11.28515625" style="26" hidden="1" customWidth="1"/>
    <col min="23" max="23" width="11" style="26" hidden="1" customWidth="1"/>
    <col min="24" max="24" width="11.28515625" style="26" hidden="1" customWidth="1"/>
    <col min="25" max="25" width="11.28515625" style="3" hidden="1" customWidth="1"/>
    <col min="26" max="26" width="10.42578125" style="3" hidden="1" customWidth="1"/>
    <col min="27" max="28" width="11.140625" style="3" hidden="1" customWidth="1"/>
    <col min="29" max="29" width="10.42578125" style="3" hidden="1" customWidth="1"/>
    <col min="30" max="30" width="11.140625" style="3" hidden="1" customWidth="1"/>
    <col min="31" max="31" width="9.85546875" style="3" hidden="1" customWidth="1"/>
    <col min="32" max="32" width="10.42578125" style="3" hidden="1" customWidth="1"/>
    <col min="33" max="33" width="10.28515625" style="3" hidden="1" customWidth="1"/>
    <col min="34" max="34" width="9.85546875" style="3" hidden="1" customWidth="1"/>
    <col min="35" max="35" width="10.42578125" style="3" hidden="1" customWidth="1"/>
    <col min="36" max="36" width="0.5703125" style="3" hidden="1" customWidth="1"/>
    <col min="37" max="37" width="10.85546875" style="26" hidden="1" customWidth="1"/>
    <col min="38" max="38" width="23.5703125" style="27" customWidth="1"/>
    <col min="39" max="39" width="29.42578125" style="27" hidden="1" customWidth="1"/>
    <col min="40" max="171" width="9.140625" style="64"/>
    <col min="172" max="172" width="5.42578125" style="64" customWidth="1"/>
    <col min="173" max="173" width="6.28515625" style="64" customWidth="1"/>
    <col min="174" max="174" width="7" style="64" customWidth="1"/>
    <col min="175" max="175" width="53.28515625" style="64" customWidth="1"/>
    <col min="176" max="183" width="9.140625" style="64"/>
    <col min="184" max="184" width="40" style="64" customWidth="1"/>
    <col min="185" max="185" width="12.140625" style="64" customWidth="1"/>
    <col min="186" max="186" width="11.28515625" style="64" customWidth="1"/>
    <col min="187" max="187" width="12" style="64" customWidth="1"/>
    <col min="188" max="188" width="7.7109375" style="64" customWidth="1"/>
    <col min="189" max="189" width="7.140625" style="64" customWidth="1"/>
    <col min="190" max="192" width="9.140625" style="64"/>
    <col min="193" max="193" width="12.5703125" style="64" customWidth="1"/>
    <col min="194" max="194" width="11" style="64" customWidth="1"/>
    <col min="195" max="195" width="13.28515625" style="64" customWidth="1"/>
    <col min="196" max="196" width="8.5703125" style="64" customWidth="1"/>
    <col min="197" max="197" width="7.140625" style="64" customWidth="1"/>
    <col min="198" max="198" width="13" style="64" customWidth="1"/>
    <col min="199" max="199" width="11" style="64" customWidth="1"/>
    <col min="200" max="200" width="12.85546875" style="64" customWidth="1"/>
    <col min="201" max="201" width="7.42578125" style="64" customWidth="1"/>
    <col min="202" max="202" width="7.7109375" style="64" customWidth="1"/>
    <col min="203" max="203" width="13.140625" style="64" customWidth="1"/>
    <col min="204" max="204" width="11.140625" style="64" customWidth="1"/>
    <col min="205" max="205" width="11.85546875" style="64" customWidth="1"/>
    <col min="206" max="206" width="10.140625" style="64" customWidth="1"/>
    <col min="207" max="207" width="9.7109375" style="64" customWidth="1"/>
    <col min="208" max="213" width="9.140625" style="64"/>
    <col min="214" max="214" width="27.28515625" style="64" customWidth="1"/>
    <col min="215" max="215" width="27.42578125" style="64" customWidth="1"/>
    <col min="216" max="16384" width="9.140625" style="64"/>
  </cols>
  <sheetData>
    <row r="1" spans="1:39" s="66" customFormat="1" ht="18.75" x14ac:dyDescent="0.3">
      <c r="A1" s="93" t="s">
        <v>451</v>
      </c>
      <c r="B1" s="94" t="s">
        <v>451</v>
      </c>
      <c r="C1" s="94"/>
      <c r="D1" s="94"/>
      <c r="E1" s="95"/>
      <c r="F1" s="96"/>
      <c r="G1" s="67"/>
      <c r="K1" s="97"/>
      <c r="M1" s="88"/>
      <c r="S1" s="67"/>
      <c r="T1" s="67"/>
      <c r="U1" s="67"/>
      <c r="V1" s="67"/>
      <c r="W1" s="67"/>
      <c r="X1" s="67"/>
      <c r="AE1" s="68"/>
      <c r="AF1" s="68"/>
      <c r="AG1" s="68"/>
      <c r="AH1" s="68"/>
      <c r="AI1" s="68"/>
      <c r="AJ1" s="68"/>
      <c r="AL1" s="98" t="s">
        <v>1587</v>
      </c>
      <c r="AM1" s="98"/>
    </row>
    <row r="2" spans="1:39" s="1" customFormat="1" ht="36" customHeight="1" x14ac:dyDescent="0.25">
      <c r="A2" s="352" t="s">
        <v>452</v>
      </c>
      <c r="B2" s="352"/>
      <c r="C2" s="352"/>
      <c r="D2" s="352"/>
      <c r="E2" s="352"/>
      <c r="F2" s="352"/>
      <c r="G2" s="352"/>
      <c r="H2" s="352"/>
      <c r="I2" s="352"/>
      <c r="J2" s="352"/>
      <c r="K2" s="352"/>
      <c r="L2" s="352"/>
      <c r="M2" s="352"/>
      <c r="N2" s="352"/>
      <c r="O2" s="352"/>
      <c r="P2" s="113"/>
      <c r="Q2" s="113"/>
      <c r="R2" s="113"/>
      <c r="S2" s="111"/>
      <c r="T2" s="111"/>
      <c r="U2" s="111"/>
      <c r="V2" s="111"/>
      <c r="W2" s="111"/>
      <c r="X2" s="111"/>
      <c r="Y2" s="111"/>
      <c r="Z2" s="111"/>
      <c r="AA2" s="111"/>
      <c r="AB2" s="111"/>
      <c r="AC2" s="111"/>
      <c r="AD2" s="111"/>
      <c r="AE2" s="111"/>
      <c r="AF2" s="111"/>
      <c r="AG2" s="111"/>
      <c r="AH2" s="111"/>
      <c r="AI2" s="111"/>
      <c r="AJ2" s="111"/>
      <c r="AK2" s="111"/>
      <c r="AL2" s="111"/>
      <c r="AM2" s="99"/>
    </row>
    <row r="3" spans="1:39" s="1" customFormat="1" ht="21" customHeight="1" x14ac:dyDescent="0.2">
      <c r="A3" s="353" t="s">
        <v>1245</v>
      </c>
      <c r="B3" s="353"/>
      <c r="C3" s="353"/>
      <c r="D3" s="353"/>
      <c r="E3" s="353"/>
      <c r="F3" s="353"/>
      <c r="G3" s="353"/>
      <c r="H3" s="353"/>
      <c r="I3" s="353"/>
      <c r="J3" s="353"/>
      <c r="K3" s="353"/>
      <c r="L3" s="353"/>
      <c r="M3" s="353"/>
      <c r="N3" s="353"/>
      <c r="O3" s="353"/>
      <c r="P3" s="111"/>
      <c r="Q3" s="111"/>
      <c r="R3" s="111"/>
      <c r="S3" s="111"/>
      <c r="T3" s="111"/>
      <c r="U3" s="111"/>
      <c r="V3" s="111"/>
      <c r="W3" s="111"/>
      <c r="X3" s="111"/>
      <c r="Y3" s="111"/>
      <c r="Z3" s="111"/>
      <c r="AA3" s="111"/>
      <c r="AB3" s="111"/>
      <c r="AC3" s="111"/>
      <c r="AD3" s="111"/>
      <c r="AE3" s="111"/>
      <c r="AF3" s="111"/>
      <c r="AG3" s="111"/>
      <c r="AH3" s="111"/>
      <c r="AI3" s="111"/>
      <c r="AJ3" s="111"/>
      <c r="AK3" s="111"/>
      <c r="AL3" s="111"/>
      <c r="AM3" s="111"/>
    </row>
    <row r="4" spans="1:39" s="86" customFormat="1" x14ac:dyDescent="0.2">
      <c r="A4" s="85"/>
      <c r="E4" s="87"/>
      <c r="F4" s="87"/>
      <c r="H4" s="91"/>
      <c r="I4" s="91"/>
      <c r="J4" s="91"/>
      <c r="K4" s="109"/>
      <c r="L4" s="91">
        <v>114888</v>
      </c>
      <c r="M4" s="91"/>
      <c r="N4" s="91"/>
      <c r="O4" s="91"/>
      <c r="P4" s="91">
        <v>28722</v>
      </c>
      <c r="Q4" s="91">
        <v>57444</v>
      </c>
      <c r="R4" s="91">
        <v>114888</v>
      </c>
      <c r="S4" s="88"/>
      <c r="T4" s="88"/>
      <c r="U4" s="88"/>
      <c r="V4" s="88">
        <v>27277</v>
      </c>
      <c r="W4" s="88">
        <v>54554</v>
      </c>
      <c r="X4" s="88">
        <v>83376</v>
      </c>
      <c r="AB4" s="86">
        <v>27756</v>
      </c>
      <c r="AC4" s="86">
        <v>55512</v>
      </c>
      <c r="AD4" s="86">
        <v>84775</v>
      </c>
      <c r="AH4" s="86">
        <v>26958</v>
      </c>
      <c r="AI4" s="86">
        <v>53916</v>
      </c>
      <c r="AJ4" s="86">
        <v>82292</v>
      </c>
      <c r="AK4" s="88"/>
      <c r="AL4" s="89" t="s">
        <v>453</v>
      </c>
      <c r="AM4" s="100"/>
    </row>
    <row r="5" spans="1:39" s="1" customFormat="1" ht="22.5" customHeight="1" x14ac:dyDescent="0.2">
      <c r="A5" s="355" t="s">
        <v>459</v>
      </c>
      <c r="B5" s="114"/>
      <c r="C5" s="114"/>
      <c r="D5" s="348" t="s">
        <v>1307</v>
      </c>
      <c r="E5" s="114"/>
      <c r="F5" s="114"/>
      <c r="G5" s="354" t="s">
        <v>2777</v>
      </c>
      <c r="H5" s="348" t="s">
        <v>2035</v>
      </c>
      <c r="I5" s="348" t="s">
        <v>1368</v>
      </c>
      <c r="J5" s="348" t="s">
        <v>2768</v>
      </c>
      <c r="K5" s="350" t="s">
        <v>3350</v>
      </c>
      <c r="L5" s="350" t="s">
        <v>2795</v>
      </c>
      <c r="M5" s="348" t="s">
        <v>2035</v>
      </c>
      <c r="N5" s="348" t="s">
        <v>1368</v>
      </c>
      <c r="O5" s="348" t="s">
        <v>1369</v>
      </c>
      <c r="P5" s="348" t="s">
        <v>2035</v>
      </c>
      <c r="Q5" s="348" t="s">
        <v>1368</v>
      </c>
      <c r="R5" s="348" t="s">
        <v>1369</v>
      </c>
      <c r="S5" s="348" t="s">
        <v>2035</v>
      </c>
      <c r="T5" s="348" t="s">
        <v>1368</v>
      </c>
      <c r="U5" s="348" t="s">
        <v>1369</v>
      </c>
      <c r="V5" s="348" t="s">
        <v>2035</v>
      </c>
      <c r="W5" s="348" t="s">
        <v>1368</v>
      </c>
      <c r="X5" s="348" t="s">
        <v>1369</v>
      </c>
      <c r="Y5" s="348" t="s">
        <v>2035</v>
      </c>
      <c r="Z5" s="348" t="s">
        <v>1368</v>
      </c>
      <c r="AA5" s="348" t="s">
        <v>1369</v>
      </c>
      <c r="AB5" s="348" t="s">
        <v>2035</v>
      </c>
      <c r="AC5" s="348" t="s">
        <v>1368</v>
      </c>
      <c r="AD5" s="348" t="s">
        <v>1369</v>
      </c>
      <c r="AE5" s="348" t="s">
        <v>2035</v>
      </c>
      <c r="AF5" s="348" t="s">
        <v>1368</v>
      </c>
      <c r="AG5" s="348" t="s">
        <v>1369</v>
      </c>
      <c r="AH5" s="348" t="s">
        <v>2035</v>
      </c>
      <c r="AI5" s="348" t="s">
        <v>1368</v>
      </c>
      <c r="AJ5" s="348" t="s">
        <v>1369</v>
      </c>
      <c r="AK5" s="348" t="s">
        <v>2774</v>
      </c>
      <c r="AL5" s="348" t="s">
        <v>458</v>
      </c>
      <c r="AM5" s="348" t="s">
        <v>2775</v>
      </c>
    </row>
    <row r="6" spans="1:39" s="101" customFormat="1" ht="78.75" customHeight="1" x14ac:dyDescent="0.2">
      <c r="A6" s="356"/>
      <c r="B6" s="115" t="s">
        <v>459</v>
      </c>
      <c r="C6" s="115" t="s">
        <v>459</v>
      </c>
      <c r="D6" s="349"/>
      <c r="E6" s="65" t="s">
        <v>460</v>
      </c>
      <c r="F6" s="65" t="s">
        <v>461</v>
      </c>
      <c r="G6" s="354"/>
      <c r="H6" s="349">
        <v>33000</v>
      </c>
      <c r="I6" s="349" t="e">
        <f>H6/1000*#REF!</f>
        <v>#REF!</v>
      </c>
      <c r="J6" s="349" t="e">
        <f>I6/1000*#REF!</f>
        <v>#REF!</v>
      </c>
      <c r="K6" s="351" t="e">
        <f>J6/1000*H6</f>
        <v>#REF!</v>
      </c>
      <c r="L6" s="351" t="e">
        <f>H6+#REF!+#REF!+#REF!</f>
        <v>#REF!</v>
      </c>
      <c r="M6" s="349">
        <v>33000</v>
      </c>
      <c r="N6" s="349" t="e">
        <f>M6/1000*#REF!</f>
        <v>#REF!</v>
      </c>
      <c r="O6" s="349" t="e">
        <f>M6+N6+#REF!+#REF!</f>
        <v>#REF!</v>
      </c>
      <c r="P6" s="349">
        <v>33000</v>
      </c>
      <c r="Q6" s="349" t="e">
        <f>P6/1000*#REF!</f>
        <v>#REF!</v>
      </c>
      <c r="R6" s="349" t="e">
        <f>P6+Q6+#REF!+#REF!</f>
        <v>#REF!</v>
      </c>
      <c r="S6" s="349">
        <v>33000</v>
      </c>
      <c r="T6" s="349" t="e">
        <f>S6/1000*#REF!</f>
        <v>#REF!</v>
      </c>
      <c r="U6" s="349" t="e">
        <f>S6+T6+#REF!+#REF!</f>
        <v>#REF!</v>
      </c>
      <c r="V6" s="349">
        <v>33000</v>
      </c>
      <c r="W6" s="349" t="e">
        <f>V6/1000*#REF!</f>
        <v>#REF!</v>
      </c>
      <c r="X6" s="349" t="e">
        <f>V6+W6+#REF!+#REF!</f>
        <v>#REF!</v>
      </c>
      <c r="Y6" s="349">
        <v>33000</v>
      </c>
      <c r="Z6" s="349" t="e">
        <f>Y6/1000*#REF!</f>
        <v>#REF!</v>
      </c>
      <c r="AA6" s="349" t="e">
        <f>Y6+Z6+#REF!+#REF!</f>
        <v>#REF!</v>
      </c>
      <c r="AB6" s="349">
        <v>33000</v>
      </c>
      <c r="AC6" s="349" t="e">
        <f>AB6/1000*#REF!</f>
        <v>#REF!</v>
      </c>
      <c r="AD6" s="349" t="e">
        <f>AB6+AC6+#REF!+#REF!</f>
        <v>#REF!</v>
      </c>
      <c r="AE6" s="349">
        <v>33000</v>
      </c>
      <c r="AF6" s="349" t="e">
        <f>AE6/1000*#REF!</f>
        <v>#REF!</v>
      </c>
      <c r="AG6" s="349" t="e">
        <f>AE6+AF6+#REF!+#REF!</f>
        <v>#REF!</v>
      </c>
      <c r="AH6" s="349">
        <v>33000</v>
      </c>
      <c r="AI6" s="349" t="e">
        <f>AH6/1000*#REF!</f>
        <v>#REF!</v>
      </c>
      <c r="AJ6" s="349" t="e">
        <f>AH6+AI6+#REF!+#REF!</f>
        <v>#REF!</v>
      </c>
      <c r="AK6" s="349"/>
      <c r="AL6" s="349"/>
      <c r="AM6" s="349"/>
    </row>
    <row r="7" spans="1:39" s="73" customFormat="1" ht="12" customHeight="1" x14ac:dyDescent="0.2">
      <c r="A7" s="74" t="s">
        <v>1366</v>
      </c>
      <c r="B7" s="75"/>
      <c r="C7" s="75"/>
      <c r="D7" s="77" t="s">
        <v>1367</v>
      </c>
      <c r="E7" s="74">
        <v>2</v>
      </c>
      <c r="F7" s="74">
        <v>3</v>
      </c>
      <c r="G7" s="74" t="s">
        <v>1370</v>
      </c>
      <c r="H7" s="76">
        <v>1</v>
      </c>
      <c r="I7" s="76">
        <v>2</v>
      </c>
      <c r="J7" s="76">
        <v>3</v>
      </c>
      <c r="K7" s="110" t="s">
        <v>2778</v>
      </c>
      <c r="L7" s="110" t="s">
        <v>2779</v>
      </c>
      <c r="M7" s="76" t="e">
        <f>#REF!+1</f>
        <v>#REF!</v>
      </c>
      <c r="N7" s="76" t="e">
        <f>M7+1</f>
        <v>#REF!</v>
      </c>
      <c r="O7" s="76">
        <v>7</v>
      </c>
      <c r="P7" s="76" t="e">
        <f>L7+1</f>
        <v>#VALUE!</v>
      </c>
      <c r="Q7" s="76" t="e">
        <f>P7+1</f>
        <v>#VALUE!</v>
      </c>
      <c r="R7" s="76">
        <v>7</v>
      </c>
      <c r="S7" s="76">
        <f>O7+1</f>
        <v>8</v>
      </c>
      <c r="T7" s="76">
        <f>S7+1</f>
        <v>9</v>
      </c>
      <c r="U7" s="76">
        <v>10</v>
      </c>
      <c r="V7" s="76">
        <f>R7+1</f>
        <v>8</v>
      </c>
      <c r="W7" s="76">
        <f>V7+1</f>
        <v>9</v>
      </c>
      <c r="X7" s="76">
        <v>10</v>
      </c>
      <c r="Y7" s="76">
        <f>U7+1</f>
        <v>11</v>
      </c>
      <c r="Z7" s="76">
        <f>Y7+1</f>
        <v>12</v>
      </c>
      <c r="AA7" s="76">
        <v>13</v>
      </c>
      <c r="AB7" s="76">
        <f>X7+1</f>
        <v>11</v>
      </c>
      <c r="AC7" s="76">
        <f>AB7+1</f>
        <v>12</v>
      </c>
      <c r="AD7" s="76">
        <v>13</v>
      </c>
      <c r="AE7" s="76">
        <f>AA7+1</f>
        <v>14</v>
      </c>
      <c r="AF7" s="76">
        <f>AE7+1</f>
        <v>15</v>
      </c>
      <c r="AG7" s="76">
        <v>16</v>
      </c>
      <c r="AH7" s="76">
        <f>AD7+1</f>
        <v>14</v>
      </c>
      <c r="AI7" s="76">
        <f>AH7+1</f>
        <v>15</v>
      </c>
      <c r="AJ7" s="76">
        <v>16</v>
      </c>
      <c r="AK7" s="76">
        <v>5</v>
      </c>
      <c r="AL7" s="74">
        <v>6</v>
      </c>
      <c r="AM7" s="74"/>
    </row>
    <row r="8" spans="1:39" ht="31.5" x14ac:dyDescent="0.2">
      <c r="A8" s="69" t="s">
        <v>462</v>
      </c>
      <c r="B8" s="69"/>
      <c r="C8" s="69"/>
      <c r="D8" s="69"/>
      <c r="E8" s="69" t="s">
        <v>462</v>
      </c>
      <c r="F8" s="180"/>
      <c r="G8" s="70" t="s">
        <v>463</v>
      </c>
      <c r="H8" s="33"/>
      <c r="I8" s="80"/>
      <c r="J8" s="80"/>
      <c r="K8" s="80"/>
      <c r="L8" s="82"/>
      <c r="M8" s="33"/>
      <c r="N8" s="33"/>
      <c r="O8" s="33"/>
      <c r="P8" s="33"/>
      <c r="Q8" s="33"/>
      <c r="R8" s="33"/>
      <c r="S8" s="33"/>
      <c r="T8" s="33"/>
      <c r="U8" s="33"/>
      <c r="V8" s="33"/>
      <c r="W8" s="33"/>
      <c r="X8" s="33"/>
      <c r="Y8" s="33"/>
      <c r="Z8" s="33"/>
      <c r="AA8" s="33"/>
      <c r="AB8" s="33"/>
      <c r="AC8" s="33"/>
      <c r="AD8" s="33"/>
      <c r="AE8" s="17"/>
      <c r="AF8" s="17"/>
      <c r="AG8" s="17"/>
      <c r="AH8" s="17"/>
      <c r="AI8" s="17"/>
      <c r="AJ8" s="17"/>
      <c r="AK8" s="71"/>
      <c r="AL8" s="72"/>
      <c r="AM8" s="72"/>
    </row>
    <row r="9" spans="1:39" x14ac:dyDescent="0.2">
      <c r="A9" s="16" t="s">
        <v>1246</v>
      </c>
      <c r="B9" s="16"/>
      <c r="C9" s="16"/>
      <c r="D9" s="16"/>
      <c r="E9" s="16" t="s">
        <v>1246</v>
      </c>
      <c r="F9" s="16" t="s">
        <v>1247</v>
      </c>
      <c r="G9" s="41" t="s">
        <v>464</v>
      </c>
      <c r="H9" s="6"/>
      <c r="I9" s="6"/>
      <c r="J9" s="6"/>
      <c r="K9" s="81"/>
      <c r="L9" s="81"/>
      <c r="M9" s="6"/>
      <c r="N9" s="6"/>
      <c r="O9" s="6"/>
      <c r="P9" s="6"/>
      <c r="Q9" s="6"/>
      <c r="R9" s="6"/>
      <c r="S9" s="6"/>
      <c r="T9" s="6"/>
      <c r="U9" s="6"/>
      <c r="V9" s="6"/>
      <c r="W9" s="6"/>
      <c r="X9" s="6"/>
      <c r="Y9" s="6"/>
      <c r="Z9" s="6"/>
      <c r="AA9" s="6"/>
      <c r="AB9" s="6"/>
      <c r="AC9" s="6"/>
      <c r="AD9" s="6"/>
      <c r="AE9" s="6"/>
      <c r="AF9" s="6"/>
      <c r="AG9" s="6"/>
      <c r="AH9" s="6"/>
      <c r="AI9" s="6"/>
      <c r="AJ9" s="6"/>
      <c r="AK9" s="28"/>
      <c r="AL9" s="42"/>
      <c r="AM9" s="42"/>
    </row>
    <row r="10" spans="1:39" x14ac:dyDescent="0.2">
      <c r="A10" s="5">
        <v>8</v>
      </c>
      <c r="B10" s="5">
        <v>15</v>
      </c>
      <c r="C10" s="5">
        <v>15</v>
      </c>
      <c r="D10" s="5" t="s">
        <v>465</v>
      </c>
      <c r="E10" s="15" t="s">
        <v>465</v>
      </c>
      <c r="F10" s="15"/>
      <c r="G10" s="43" t="s">
        <v>466</v>
      </c>
      <c r="H10" s="6">
        <v>35000</v>
      </c>
      <c r="I10" s="6">
        <v>23357</v>
      </c>
      <c r="J10" s="6"/>
      <c r="K10" s="81">
        <f t="shared" ref="K10:K19" si="0">H10+J10</f>
        <v>35000</v>
      </c>
      <c r="L10" s="81">
        <f t="shared" ref="L10:L19" si="1">ROUND((SUM(H10:J10)),-2)</f>
        <v>58400</v>
      </c>
      <c r="M10" s="6">
        <v>33000</v>
      </c>
      <c r="N10" s="6" t="e">
        <f>M10/1000*#REF!</f>
        <v>#REF!</v>
      </c>
      <c r="O10" s="81" t="e">
        <f t="shared" ref="O10:O19" si="2">SUM(M10:N10)</f>
        <v>#REF!</v>
      </c>
      <c r="P10" s="6">
        <v>33000</v>
      </c>
      <c r="Q10" s="6" t="e">
        <f>IF(#REF!="SA1",(P$4),IF(#REF!="SA2",(Q$4),(R$4)))</f>
        <v>#REF!</v>
      </c>
      <c r="R10" s="81" t="e">
        <f t="shared" ref="R10:R19" si="3">SUM(P10:Q10)</f>
        <v>#REF!</v>
      </c>
      <c r="S10" s="6">
        <v>33000</v>
      </c>
      <c r="T10" s="6" t="e">
        <f>S10/1000*#REF!</f>
        <v>#REF!</v>
      </c>
      <c r="U10" s="81" t="e">
        <f t="shared" ref="U10:U19" si="4">SUM(S10:T10)</f>
        <v>#REF!</v>
      </c>
      <c r="V10" s="6">
        <v>33000</v>
      </c>
      <c r="W10" s="6" t="e">
        <f>IF(#REF!="SA1",(V$4),IF(#REF!="SA2",(W$4),(X$4)))</f>
        <v>#REF!</v>
      </c>
      <c r="X10" s="81" t="e">
        <f t="shared" ref="X10:X19" si="5">SUM(V10:W10)</f>
        <v>#REF!</v>
      </c>
      <c r="Y10" s="6">
        <v>33000</v>
      </c>
      <c r="Z10" s="6" t="e">
        <f>Y10/1000*#REF!</f>
        <v>#REF!</v>
      </c>
      <c r="AA10" s="81" t="e">
        <f t="shared" ref="AA10:AA19" si="6">SUM(Y10:Z10)</f>
        <v>#REF!</v>
      </c>
      <c r="AB10" s="6">
        <v>33000</v>
      </c>
      <c r="AC10" s="6" t="e">
        <f>IF(#REF!="SA1",(AB$4),IF(#REF!="SA2",(AC$4),(AD$4)))</f>
        <v>#REF!</v>
      </c>
      <c r="AD10" s="81" t="e">
        <f t="shared" ref="AD10:AD19" si="7">SUM(AB10:AC10)</f>
        <v>#REF!</v>
      </c>
      <c r="AE10" s="6">
        <v>33000</v>
      </c>
      <c r="AF10" s="6" t="e">
        <f>AE10/1000*#REF!</f>
        <v>#REF!</v>
      </c>
      <c r="AG10" s="81" t="e">
        <f t="shared" ref="AG10:AG19" si="8">SUM(AE10:AF10)</f>
        <v>#REF!</v>
      </c>
      <c r="AH10" s="6">
        <v>33000</v>
      </c>
      <c r="AI10" s="6" t="e">
        <f>IF(#REF!="SA1",(AH$4),IF(#REF!="SA2",(AI$4),(AJ$4)))</f>
        <v>#REF!</v>
      </c>
      <c r="AJ10" s="81" t="e">
        <f t="shared" ref="AJ10:AJ19" si="9">SUM(AH10:AI10)</f>
        <v>#REF!</v>
      </c>
      <c r="AK10" s="6">
        <v>33000</v>
      </c>
      <c r="AL10" s="44"/>
      <c r="AM10" s="44"/>
    </row>
    <row r="11" spans="1:39" x14ac:dyDescent="0.2">
      <c r="A11" s="5">
        <f t="shared" ref="A11:A19" si="10">A10+1</f>
        <v>9</v>
      </c>
      <c r="B11" s="5">
        <v>21</v>
      </c>
      <c r="C11" s="5">
        <v>21</v>
      </c>
      <c r="D11" s="5" t="s">
        <v>467</v>
      </c>
      <c r="E11" s="15"/>
      <c r="F11" s="15" t="s">
        <v>467</v>
      </c>
      <c r="G11" s="45" t="s">
        <v>468</v>
      </c>
      <c r="H11" s="6">
        <v>30000</v>
      </c>
      <c r="I11" s="6">
        <v>23357</v>
      </c>
      <c r="J11" s="6">
        <v>21500</v>
      </c>
      <c r="K11" s="81">
        <f t="shared" si="0"/>
        <v>51500</v>
      </c>
      <c r="L11" s="81">
        <f t="shared" si="1"/>
        <v>74900</v>
      </c>
      <c r="M11" s="6">
        <v>30000</v>
      </c>
      <c r="N11" s="6" t="e">
        <f>M11/1000*#REF!</f>
        <v>#REF!</v>
      </c>
      <c r="O11" s="81" t="e">
        <f t="shared" si="2"/>
        <v>#REF!</v>
      </c>
      <c r="P11" s="6">
        <v>30000</v>
      </c>
      <c r="Q11" s="6" t="e">
        <f>IF(#REF!="SA1",(P$4),IF(#REF!="SA2",(Q$4),(R$4)))</f>
        <v>#REF!</v>
      </c>
      <c r="R11" s="81" t="e">
        <f t="shared" si="3"/>
        <v>#REF!</v>
      </c>
      <c r="S11" s="6">
        <v>30000</v>
      </c>
      <c r="T11" s="6" t="e">
        <f>S11/1000*#REF!</f>
        <v>#REF!</v>
      </c>
      <c r="U11" s="81" t="e">
        <f t="shared" si="4"/>
        <v>#REF!</v>
      </c>
      <c r="V11" s="6">
        <v>30000</v>
      </c>
      <c r="W11" s="6" t="e">
        <f>IF(#REF!="SA1",(V$4),IF(#REF!="SA2",(W$4),(X$4)))</f>
        <v>#REF!</v>
      </c>
      <c r="X11" s="81" t="e">
        <f t="shared" si="5"/>
        <v>#REF!</v>
      </c>
      <c r="Y11" s="6">
        <v>30000</v>
      </c>
      <c r="Z11" s="6" t="e">
        <f>Y11/1000*#REF!</f>
        <v>#REF!</v>
      </c>
      <c r="AA11" s="81" t="e">
        <f t="shared" si="6"/>
        <v>#REF!</v>
      </c>
      <c r="AB11" s="6">
        <v>30000</v>
      </c>
      <c r="AC11" s="6" t="e">
        <f>IF(#REF!="SA1",(AB$4),IF(#REF!="SA2",(AC$4),(AD$4)))</f>
        <v>#REF!</v>
      </c>
      <c r="AD11" s="81" t="e">
        <f t="shared" si="7"/>
        <v>#REF!</v>
      </c>
      <c r="AE11" s="32">
        <v>28000</v>
      </c>
      <c r="AF11" s="6" t="e">
        <f>AE11/1000*#REF!</f>
        <v>#REF!</v>
      </c>
      <c r="AG11" s="81" t="e">
        <f t="shared" si="8"/>
        <v>#REF!</v>
      </c>
      <c r="AH11" s="32">
        <v>28000</v>
      </c>
      <c r="AI11" s="6" t="e">
        <f>IF(#REF!="SA1",(AH$4),IF(#REF!="SA2",(AI$4),(AJ$4)))</f>
        <v>#REF!</v>
      </c>
      <c r="AJ11" s="81" t="e">
        <f t="shared" si="9"/>
        <v>#REF!</v>
      </c>
      <c r="AK11" s="32"/>
      <c r="AL11" s="35"/>
      <c r="AM11" s="35"/>
    </row>
    <row r="12" spans="1:39" ht="30" x14ac:dyDescent="0.2">
      <c r="A12" s="5">
        <f t="shared" si="10"/>
        <v>10</v>
      </c>
      <c r="B12" s="5">
        <v>16</v>
      </c>
      <c r="C12" s="5">
        <v>16</v>
      </c>
      <c r="D12" s="5" t="s">
        <v>1299</v>
      </c>
      <c r="E12" s="15"/>
      <c r="F12" s="15"/>
      <c r="G12" s="43" t="s">
        <v>469</v>
      </c>
      <c r="H12" s="6">
        <v>120000</v>
      </c>
      <c r="I12" s="6">
        <v>23357</v>
      </c>
      <c r="J12" s="6">
        <v>37200</v>
      </c>
      <c r="K12" s="81">
        <f t="shared" si="0"/>
        <v>157200</v>
      </c>
      <c r="L12" s="81">
        <f t="shared" si="1"/>
        <v>180600</v>
      </c>
      <c r="M12" s="6">
        <v>120000</v>
      </c>
      <c r="N12" s="6" t="e">
        <f>M12/1000*#REF!</f>
        <v>#REF!</v>
      </c>
      <c r="O12" s="81" t="e">
        <f t="shared" si="2"/>
        <v>#REF!</v>
      </c>
      <c r="P12" s="6">
        <v>120000</v>
      </c>
      <c r="Q12" s="6" t="e">
        <f>IF(#REF!="SA1",(P$4),IF(#REF!="SA2",(Q$4),(R$4)))</f>
        <v>#REF!</v>
      </c>
      <c r="R12" s="81" t="e">
        <f t="shared" si="3"/>
        <v>#REF!</v>
      </c>
      <c r="S12" s="6">
        <v>120000</v>
      </c>
      <c r="T12" s="6" t="e">
        <f>S12/1000*#REF!</f>
        <v>#REF!</v>
      </c>
      <c r="U12" s="81" t="e">
        <f t="shared" si="4"/>
        <v>#REF!</v>
      </c>
      <c r="V12" s="6">
        <v>120000</v>
      </c>
      <c r="W12" s="6" t="e">
        <f>IF(#REF!="SA1",(V$4),IF(#REF!="SA2",(W$4),(X$4)))</f>
        <v>#REF!</v>
      </c>
      <c r="X12" s="81" t="e">
        <f t="shared" si="5"/>
        <v>#REF!</v>
      </c>
      <c r="Y12" s="6">
        <v>120000</v>
      </c>
      <c r="Z12" s="6" t="e">
        <f>Y12/1000*#REF!</f>
        <v>#REF!</v>
      </c>
      <c r="AA12" s="81" t="e">
        <f t="shared" si="6"/>
        <v>#REF!</v>
      </c>
      <c r="AB12" s="6">
        <v>120000</v>
      </c>
      <c r="AC12" s="6" t="e">
        <f>IF(#REF!="SA1",(AB$4),IF(#REF!="SA2",(AC$4),(AD$4)))</f>
        <v>#REF!</v>
      </c>
      <c r="AD12" s="81" t="e">
        <f t="shared" si="7"/>
        <v>#REF!</v>
      </c>
      <c r="AE12" s="6">
        <v>120000</v>
      </c>
      <c r="AF12" s="6" t="e">
        <f>AE12/1000*#REF!</f>
        <v>#REF!</v>
      </c>
      <c r="AG12" s="81" t="e">
        <f t="shared" si="8"/>
        <v>#REF!</v>
      </c>
      <c r="AH12" s="6">
        <v>120000</v>
      </c>
      <c r="AI12" s="6" t="e">
        <f>IF(#REF!="SA1",(AH$4),IF(#REF!="SA2",(AI$4),(AJ$4)))</f>
        <v>#REF!</v>
      </c>
      <c r="AJ12" s="81" t="e">
        <f t="shared" si="9"/>
        <v>#REF!</v>
      </c>
      <c r="AK12" s="6"/>
      <c r="AL12" s="44"/>
      <c r="AM12" s="78" t="s">
        <v>1588</v>
      </c>
    </row>
    <row r="13" spans="1:39" ht="30" x14ac:dyDescent="0.2">
      <c r="A13" s="5">
        <f t="shared" si="10"/>
        <v>11</v>
      </c>
      <c r="B13" s="5">
        <v>20</v>
      </c>
      <c r="C13" s="5">
        <v>20</v>
      </c>
      <c r="D13" s="5" t="s">
        <v>470</v>
      </c>
      <c r="E13" s="15"/>
      <c r="F13" s="15" t="s">
        <v>470</v>
      </c>
      <c r="G13" s="45" t="s">
        <v>471</v>
      </c>
      <c r="H13" s="6">
        <v>150000</v>
      </c>
      <c r="I13" s="6">
        <v>46713</v>
      </c>
      <c r="J13" s="6">
        <v>21500</v>
      </c>
      <c r="K13" s="81">
        <f t="shared" si="0"/>
        <v>171500</v>
      </c>
      <c r="L13" s="81">
        <f t="shared" si="1"/>
        <v>218200</v>
      </c>
      <c r="M13" s="6">
        <v>150000</v>
      </c>
      <c r="N13" s="6" t="e">
        <f>M13/1000*#REF!</f>
        <v>#REF!</v>
      </c>
      <c r="O13" s="81" t="e">
        <f t="shared" si="2"/>
        <v>#REF!</v>
      </c>
      <c r="P13" s="6">
        <v>150000</v>
      </c>
      <c r="Q13" s="6" t="e">
        <f>IF(#REF!="SA1",(P$4),IF(#REF!="SA2",(Q$4),(R$4)))</f>
        <v>#REF!</v>
      </c>
      <c r="R13" s="81" t="e">
        <f t="shared" si="3"/>
        <v>#REF!</v>
      </c>
      <c r="S13" s="6">
        <v>150000</v>
      </c>
      <c r="T13" s="6" t="e">
        <f>S13/1000*#REF!</f>
        <v>#REF!</v>
      </c>
      <c r="U13" s="81" t="e">
        <f t="shared" si="4"/>
        <v>#REF!</v>
      </c>
      <c r="V13" s="6">
        <v>150000</v>
      </c>
      <c r="W13" s="6" t="e">
        <f>IF(#REF!="SA1",(V$4),IF(#REF!="SA2",(W$4),(X$4)))</f>
        <v>#REF!</v>
      </c>
      <c r="X13" s="81" t="e">
        <f t="shared" si="5"/>
        <v>#REF!</v>
      </c>
      <c r="Y13" s="6">
        <v>150000</v>
      </c>
      <c r="Z13" s="6" t="e">
        <f>Y13/1000*#REF!</f>
        <v>#REF!</v>
      </c>
      <c r="AA13" s="81" t="e">
        <f t="shared" si="6"/>
        <v>#REF!</v>
      </c>
      <c r="AB13" s="6">
        <v>150000</v>
      </c>
      <c r="AC13" s="6" t="e">
        <f>IF(#REF!="SA1",(AB$4),IF(#REF!="SA2",(AC$4),(AD$4)))</f>
        <v>#REF!</v>
      </c>
      <c r="AD13" s="81" t="e">
        <f t="shared" si="7"/>
        <v>#REF!</v>
      </c>
      <c r="AE13" s="32">
        <v>142000</v>
      </c>
      <c r="AF13" s="6" t="e">
        <f>AE13/1000*#REF!</f>
        <v>#REF!</v>
      </c>
      <c r="AG13" s="81" t="e">
        <f t="shared" si="8"/>
        <v>#REF!</v>
      </c>
      <c r="AH13" s="32">
        <v>142000</v>
      </c>
      <c r="AI13" s="6" t="e">
        <f>IF(#REF!="SA1",(AH$4),IF(#REF!="SA2",(AI$4),(AJ$4)))</f>
        <v>#REF!</v>
      </c>
      <c r="AJ13" s="81" t="e">
        <f t="shared" si="9"/>
        <v>#REF!</v>
      </c>
      <c r="AK13" s="32"/>
      <c r="AL13" s="35" t="s">
        <v>2799</v>
      </c>
      <c r="AM13" s="35" t="str">
        <f>'[1]dm XIN Y KIEN'!$AU$9</f>
        <v>Chưa bao gồm thuốc cản âm chuyên dụng</v>
      </c>
    </row>
    <row r="14" spans="1:39" x14ac:dyDescent="0.2">
      <c r="A14" s="5">
        <f t="shared" si="10"/>
        <v>12</v>
      </c>
      <c r="B14" s="5">
        <v>23</v>
      </c>
      <c r="C14" s="5">
        <v>23</v>
      </c>
      <c r="D14" s="5" t="s">
        <v>472</v>
      </c>
      <c r="E14" s="15"/>
      <c r="F14" s="15" t="s">
        <v>472</v>
      </c>
      <c r="G14" s="45" t="s">
        <v>473</v>
      </c>
      <c r="H14" s="6">
        <v>170000</v>
      </c>
      <c r="I14" s="6">
        <v>46713</v>
      </c>
      <c r="J14" s="6">
        <v>37200</v>
      </c>
      <c r="K14" s="81">
        <f t="shared" si="0"/>
        <v>207200</v>
      </c>
      <c r="L14" s="81">
        <f t="shared" si="1"/>
        <v>253900</v>
      </c>
      <c r="M14" s="6">
        <v>170000</v>
      </c>
      <c r="N14" s="6" t="e">
        <f>M14/1000*#REF!</f>
        <v>#REF!</v>
      </c>
      <c r="O14" s="81" t="e">
        <f t="shared" si="2"/>
        <v>#REF!</v>
      </c>
      <c r="P14" s="6">
        <v>170000</v>
      </c>
      <c r="Q14" s="6" t="e">
        <f>IF(#REF!="SA1",(P$4),IF(#REF!="SA2",(Q$4),(R$4)))</f>
        <v>#REF!</v>
      </c>
      <c r="R14" s="81" t="e">
        <f t="shared" si="3"/>
        <v>#REF!</v>
      </c>
      <c r="S14" s="6">
        <v>170000</v>
      </c>
      <c r="T14" s="6" t="e">
        <f>S14/1000*#REF!</f>
        <v>#REF!</v>
      </c>
      <c r="U14" s="81" t="e">
        <f t="shared" si="4"/>
        <v>#REF!</v>
      </c>
      <c r="V14" s="6">
        <v>170000</v>
      </c>
      <c r="W14" s="6" t="e">
        <f>IF(#REF!="SA1",(V$4),IF(#REF!="SA2",(W$4),(X$4)))</f>
        <v>#REF!</v>
      </c>
      <c r="X14" s="81" t="e">
        <f t="shared" si="5"/>
        <v>#REF!</v>
      </c>
      <c r="Y14" s="6">
        <v>170000</v>
      </c>
      <c r="Z14" s="6" t="e">
        <f>Y14/1000*#REF!</f>
        <v>#REF!</v>
      </c>
      <c r="AA14" s="81" t="e">
        <f t="shared" si="6"/>
        <v>#REF!</v>
      </c>
      <c r="AB14" s="6">
        <v>170000</v>
      </c>
      <c r="AC14" s="6" t="e">
        <f>IF(#REF!="SA1",(AB$4),IF(#REF!="SA2",(AC$4),(AD$4)))</f>
        <v>#REF!</v>
      </c>
      <c r="AD14" s="81" t="e">
        <f t="shared" si="7"/>
        <v>#REF!</v>
      </c>
      <c r="AE14" s="32">
        <v>161000</v>
      </c>
      <c r="AF14" s="6" t="e">
        <f>AE14/1000*#REF!</f>
        <v>#REF!</v>
      </c>
      <c r="AG14" s="81" t="e">
        <f t="shared" si="8"/>
        <v>#REF!</v>
      </c>
      <c r="AH14" s="32">
        <v>161000</v>
      </c>
      <c r="AI14" s="6" t="e">
        <f>IF(#REF!="SA1",(AH$4),IF(#REF!="SA2",(AI$4),(AJ$4)))</f>
        <v>#REF!</v>
      </c>
      <c r="AJ14" s="81" t="e">
        <f t="shared" si="9"/>
        <v>#REF!</v>
      </c>
      <c r="AK14" s="32"/>
      <c r="AL14" s="35"/>
      <c r="AM14" s="35"/>
    </row>
    <row r="15" spans="1:39" x14ac:dyDescent="0.2">
      <c r="A15" s="5">
        <f t="shared" si="10"/>
        <v>13</v>
      </c>
      <c r="B15" s="5">
        <v>22</v>
      </c>
      <c r="C15" s="5">
        <v>22</v>
      </c>
      <c r="D15" s="5" t="s">
        <v>474</v>
      </c>
      <c r="E15" s="15"/>
      <c r="F15" s="15" t="s">
        <v>474</v>
      </c>
      <c r="G15" s="45" t="s">
        <v>475</v>
      </c>
      <c r="H15" s="6">
        <v>500000</v>
      </c>
      <c r="I15" s="6">
        <v>46713</v>
      </c>
      <c r="J15" s="6">
        <v>37200</v>
      </c>
      <c r="K15" s="81">
        <f t="shared" si="0"/>
        <v>537200</v>
      </c>
      <c r="L15" s="81">
        <f t="shared" si="1"/>
        <v>583900</v>
      </c>
      <c r="M15" s="6">
        <v>500000</v>
      </c>
      <c r="N15" s="6" t="e">
        <f>M15/1000*#REF!</f>
        <v>#REF!</v>
      </c>
      <c r="O15" s="81" t="e">
        <f t="shared" si="2"/>
        <v>#REF!</v>
      </c>
      <c r="P15" s="6">
        <v>500000</v>
      </c>
      <c r="Q15" s="6" t="e">
        <f>IF(#REF!="SA1",(P$4),IF(#REF!="SA2",(Q$4),(R$4)))</f>
        <v>#REF!</v>
      </c>
      <c r="R15" s="81" t="e">
        <f t="shared" si="3"/>
        <v>#REF!</v>
      </c>
      <c r="S15" s="6">
        <v>475000</v>
      </c>
      <c r="T15" s="6" t="e">
        <f>S15/1000*#REF!</f>
        <v>#REF!</v>
      </c>
      <c r="U15" s="81" t="e">
        <f t="shared" si="4"/>
        <v>#REF!</v>
      </c>
      <c r="V15" s="6">
        <v>475000</v>
      </c>
      <c r="W15" s="6" t="e">
        <f>IF(#REF!="SA1",(V$4),IF(#REF!="SA2",(W$4),(X$4)))</f>
        <v>#REF!</v>
      </c>
      <c r="X15" s="81" t="e">
        <f t="shared" si="5"/>
        <v>#REF!</v>
      </c>
      <c r="Y15" s="6">
        <v>475000</v>
      </c>
      <c r="Z15" s="6" t="e">
        <f>Y15/1000*#REF!</f>
        <v>#REF!</v>
      </c>
      <c r="AA15" s="81" t="e">
        <f t="shared" si="6"/>
        <v>#REF!</v>
      </c>
      <c r="AB15" s="6">
        <v>475000</v>
      </c>
      <c r="AC15" s="6" t="e">
        <f>IF(#REF!="SA1",(AB$4),IF(#REF!="SA2",(AC$4),(AD$4)))</f>
        <v>#REF!</v>
      </c>
      <c r="AD15" s="81" t="e">
        <f t="shared" si="7"/>
        <v>#REF!</v>
      </c>
      <c r="AE15" s="32">
        <v>475000</v>
      </c>
      <c r="AF15" s="6" t="e">
        <f>AE15/1000*#REF!</f>
        <v>#REF!</v>
      </c>
      <c r="AG15" s="81" t="e">
        <f t="shared" si="8"/>
        <v>#REF!</v>
      </c>
      <c r="AH15" s="32">
        <v>475000</v>
      </c>
      <c r="AI15" s="6" t="e">
        <f>IF(#REF!="SA1",(AH$4),IF(#REF!="SA2",(AI$4),(AJ$4)))</f>
        <v>#REF!</v>
      </c>
      <c r="AJ15" s="81" t="e">
        <f t="shared" si="9"/>
        <v>#REF!</v>
      </c>
      <c r="AK15" s="32"/>
      <c r="AL15" s="35"/>
      <c r="AM15" s="35"/>
    </row>
    <row r="16" spans="1:39" ht="31.5" x14ac:dyDescent="0.2">
      <c r="A16" s="5">
        <f t="shared" si="10"/>
        <v>14</v>
      </c>
      <c r="B16" s="5">
        <v>17</v>
      </c>
      <c r="C16" s="5">
        <v>17</v>
      </c>
      <c r="D16" s="5" t="s">
        <v>476</v>
      </c>
      <c r="E16" s="15" t="s">
        <v>476</v>
      </c>
      <c r="F16" s="15"/>
      <c r="G16" s="30" t="s">
        <v>477</v>
      </c>
      <c r="H16" s="6">
        <v>370000</v>
      </c>
      <c r="I16" s="6">
        <v>46713</v>
      </c>
      <c r="J16" s="6">
        <v>37200</v>
      </c>
      <c r="K16" s="81">
        <f t="shared" si="0"/>
        <v>407200</v>
      </c>
      <c r="L16" s="81">
        <f t="shared" si="1"/>
        <v>453900</v>
      </c>
      <c r="M16" s="6">
        <v>352000</v>
      </c>
      <c r="N16" s="6" t="e">
        <f>M16/1000*#REF!</f>
        <v>#REF!</v>
      </c>
      <c r="O16" s="81" t="e">
        <f t="shared" si="2"/>
        <v>#REF!</v>
      </c>
      <c r="P16" s="6">
        <v>352000</v>
      </c>
      <c r="Q16" s="6" t="e">
        <f>IF(#REF!="SA1",(P$4),IF(#REF!="SA2",(Q$4),(R$4)))</f>
        <v>#REF!</v>
      </c>
      <c r="R16" s="81" t="e">
        <f t="shared" si="3"/>
        <v>#REF!</v>
      </c>
      <c r="S16" s="6">
        <v>333000</v>
      </c>
      <c r="T16" s="6" t="e">
        <f>S16/1000*#REF!</f>
        <v>#REF!</v>
      </c>
      <c r="U16" s="81" t="e">
        <f t="shared" si="4"/>
        <v>#REF!</v>
      </c>
      <c r="V16" s="6">
        <v>333000</v>
      </c>
      <c r="W16" s="6" t="e">
        <f>IF(#REF!="SA1",(V$4),IF(#REF!="SA2",(W$4),(X$4)))</f>
        <v>#REF!</v>
      </c>
      <c r="X16" s="81" t="e">
        <f t="shared" si="5"/>
        <v>#REF!</v>
      </c>
      <c r="Y16" s="6">
        <v>315000</v>
      </c>
      <c r="Z16" s="6" t="e">
        <f>Y16/1000*#REF!</f>
        <v>#REF!</v>
      </c>
      <c r="AA16" s="81" t="e">
        <f t="shared" si="6"/>
        <v>#REF!</v>
      </c>
      <c r="AB16" s="6">
        <v>315000</v>
      </c>
      <c r="AC16" s="6" t="e">
        <f>IF(#REF!="SA1",(AB$4),IF(#REF!="SA2",(AC$4),(AD$4)))</f>
        <v>#REF!</v>
      </c>
      <c r="AD16" s="81" t="e">
        <f t="shared" si="7"/>
        <v>#REF!</v>
      </c>
      <c r="AE16" s="6">
        <v>296000</v>
      </c>
      <c r="AF16" s="6" t="e">
        <f>AE16/1000*#REF!</f>
        <v>#REF!</v>
      </c>
      <c r="AG16" s="81" t="e">
        <f t="shared" si="8"/>
        <v>#REF!</v>
      </c>
      <c r="AH16" s="6">
        <v>296000</v>
      </c>
      <c r="AI16" s="6" t="e">
        <f>IF(#REF!="SA1",(AH$4),IF(#REF!="SA2",(AI$4),(AJ$4)))</f>
        <v>#REF!</v>
      </c>
      <c r="AJ16" s="81" t="e">
        <f t="shared" si="9"/>
        <v>#REF!</v>
      </c>
      <c r="AK16" s="6"/>
      <c r="AL16" s="44"/>
      <c r="AM16" s="44"/>
    </row>
    <row r="17" spans="1:39" ht="31.5" x14ac:dyDescent="0.2">
      <c r="A17" s="5">
        <f t="shared" si="10"/>
        <v>15</v>
      </c>
      <c r="B17" s="5">
        <v>18</v>
      </c>
      <c r="C17" s="5">
        <v>18</v>
      </c>
      <c r="D17" s="5" t="s">
        <v>478</v>
      </c>
      <c r="E17" s="15" t="s">
        <v>478</v>
      </c>
      <c r="F17" s="15"/>
      <c r="G17" s="30" t="s">
        <v>479</v>
      </c>
      <c r="H17" s="6">
        <v>680000</v>
      </c>
      <c r="I17" s="6">
        <v>46713</v>
      </c>
      <c r="J17" s="6">
        <v>75000</v>
      </c>
      <c r="K17" s="81">
        <f t="shared" si="0"/>
        <v>755000</v>
      </c>
      <c r="L17" s="81">
        <f t="shared" si="1"/>
        <v>801700</v>
      </c>
      <c r="M17" s="6">
        <v>646000</v>
      </c>
      <c r="N17" s="6" t="e">
        <f>M17/1000*#REF!</f>
        <v>#REF!</v>
      </c>
      <c r="O17" s="81" t="e">
        <f t="shared" si="2"/>
        <v>#REF!</v>
      </c>
      <c r="P17" s="6">
        <v>646000</v>
      </c>
      <c r="Q17" s="6" t="e">
        <f>IF(#REF!="SA1",(P$4),IF(#REF!="SA2",(Q$4),(R$4)))</f>
        <v>#REF!</v>
      </c>
      <c r="R17" s="81" t="e">
        <f t="shared" si="3"/>
        <v>#REF!</v>
      </c>
      <c r="S17" s="6">
        <v>612000</v>
      </c>
      <c r="T17" s="6" t="e">
        <f>S17/1000*#REF!</f>
        <v>#REF!</v>
      </c>
      <c r="U17" s="81" t="e">
        <f t="shared" si="4"/>
        <v>#REF!</v>
      </c>
      <c r="V17" s="6">
        <v>612000</v>
      </c>
      <c r="W17" s="6" t="e">
        <f>IF(#REF!="SA1",(V$4),IF(#REF!="SA2",(W$4),(X$4)))</f>
        <v>#REF!</v>
      </c>
      <c r="X17" s="81" t="e">
        <f t="shared" si="5"/>
        <v>#REF!</v>
      </c>
      <c r="Y17" s="6">
        <v>578000</v>
      </c>
      <c r="Z17" s="6" t="e">
        <f>Y17/1000*#REF!</f>
        <v>#REF!</v>
      </c>
      <c r="AA17" s="81" t="e">
        <f t="shared" si="6"/>
        <v>#REF!</v>
      </c>
      <c r="AB17" s="6">
        <v>578000</v>
      </c>
      <c r="AC17" s="6" t="e">
        <f>IF(#REF!="SA1",(AB$4),IF(#REF!="SA2",(AC$4),(AD$4)))</f>
        <v>#REF!</v>
      </c>
      <c r="AD17" s="81" t="e">
        <f t="shared" si="7"/>
        <v>#REF!</v>
      </c>
      <c r="AE17" s="6">
        <v>544000</v>
      </c>
      <c r="AF17" s="6" t="e">
        <f>AE17/1000*#REF!</f>
        <v>#REF!</v>
      </c>
      <c r="AG17" s="81" t="e">
        <f t="shared" si="8"/>
        <v>#REF!</v>
      </c>
      <c r="AH17" s="6">
        <v>544000</v>
      </c>
      <c r="AI17" s="6" t="e">
        <f>IF(#REF!="SA1",(AH$4),IF(#REF!="SA2",(AI$4),(AJ$4)))</f>
        <v>#REF!</v>
      </c>
      <c r="AJ17" s="81" t="e">
        <f t="shared" si="9"/>
        <v>#REF!</v>
      </c>
      <c r="AK17" s="6"/>
      <c r="AL17" s="44"/>
      <c r="AM17" s="44"/>
    </row>
    <row r="18" spans="1:39" ht="75" x14ac:dyDescent="0.2">
      <c r="A18" s="5">
        <f t="shared" si="10"/>
        <v>16</v>
      </c>
      <c r="B18" s="5">
        <v>19</v>
      </c>
      <c r="C18" s="5">
        <v>19</v>
      </c>
      <c r="D18" s="5" t="s">
        <v>480</v>
      </c>
      <c r="E18" s="15" t="s">
        <v>480</v>
      </c>
      <c r="F18" s="15"/>
      <c r="G18" s="30" t="s">
        <v>481</v>
      </c>
      <c r="H18" s="6">
        <v>2050000</v>
      </c>
      <c r="I18" s="6">
        <v>93427</v>
      </c>
      <c r="J18" s="6">
        <v>75000</v>
      </c>
      <c r="K18" s="81">
        <f t="shared" si="0"/>
        <v>2125000</v>
      </c>
      <c r="L18" s="81">
        <f t="shared" si="1"/>
        <v>2218400</v>
      </c>
      <c r="M18" s="6">
        <v>1900000</v>
      </c>
      <c r="N18" s="6" t="e">
        <f>M18/1000*#REF!</f>
        <v>#REF!</v>
      </c>
      <c r="O18" s="81" t="e">
        <f t="shared" si="2"/>
        <v>#REF!</v>
      </c>
      <c r="P18" s="6">
        <v>1900000</v>
      </c>
      <c r="Q18" s="6" t="e">
        <f>IF(#REF!="SA1",(P$4),IF(#REF!="SA2",(Q$4),(R$4)))</f>
        <v>#REF!</v>
      </c>
      <c r="R18" s="81" t="e">
        <f t="shared" si="3"/>
        <v>#REF!</v>
      </c>
      <c r="S18" s="6">
        <v>1800000</v>
      </c>
      <c r="T18" s="6" t="e">
        <f>S18/1000*#REF!</f>
        <v>#REF!</v>
      </c>
      <c r="U18" s="81" t="e">
        <f t="shared" si="4"/>
        <v>#REF!</v>
      </c>
      <c r="V18" s="6">
        <v>1800000</v>
      </c>
      <c r="W18" s="6" t="e">
        <f>IF(#REF!="SA1",(V$4),IF(#REF!="SA2",(W$4),(X$4)))</f>
        <v>#REF!</v>
      </c>
      <c r="X18" s="81" t="e">
        <f t="shared" si="5"/>
        <v>#REF!</v>
      </c>
      <c r="Y18" s="6">
        <v>1700000</v>
      </c>
      <c r="Z18" s="6" t="e">
        <f>Y18/1000*#REF!</f>
        <v>#REF!</v>
      </c>
      <c r="AA18" s="81" t="e">
        <f t="shared" si="6"/>
        <v>#REF!</v>
      </c>
      <c r="AB18" s="6">
        <v>1700000</v>
      </c>
      <c r="AC18" s="6" t="e">
        <f>IF(#REF!="SA1",(AB$4),IF(#REF!="SA2",(AC$4),(AD$4)))</f>
        <v>#REF!</v>
      </c>
      <c r="AD18" s="81" t="e">
        <f t="shared" si="7"/>
        <v>#REF!</v>
      </c>
      <c r="AE18" s="6">
        <v>1600000</v>
      </c>
      <c r="AF18" s="6" t="e">
        <f>AE18/1000*#REF!</f>
        <v>#REF!</v>
      </c>
      <c r="AG18" s="81" t="e">
        <f t="shared" si="8"/>
        <v>#REF!</v>
      </c>
      <c r="AH18" s="6">
        <v>1600000</v>
      </c>
      <c r="AI18" s="6" t="e">
        <f>IF(#REF!="SA1",(AH$4),IF(#REF!="SA2",(AI$4),(AJ$4)))</f>
        <v>#REF!</v>
      </c>
      <c r="AJ18" s="81" t="e">
        <f t="shared" si="9"/>
        <v>#REF!</v>
      </c>
      <c r="AK18" s="6"/>
      <c r="AL18" s="35" t="s">
        <v>482</v>
      </c>
      <c r="AM18" s="35"/>
    </row>
    <row r="19" spans="1:39" ht="60" x14ac:dyDescent="0.2">
      <c r="A19" s="5">
        <f t="shared" si="10"/>
        <v>17</v>
      </c>
      <c r="B19" s="5">
        <v>24</v>
      </c>
      <c r="C19" s="5">
        <v>24</v>
      </c>
      <c r="D19" s="5" t="s">
        <v>483</v>
      </c>
      <c r="E19" s="15"/>
      <c r="F19" s="15" t="s">
        <v>483</v>
      </c>
      <c r="G19" s="45" t="s">
        <v>484</v>
      </c>
      <c r="H19" s="6">
        <v>500000</v>
      </c>
      <c r="I19" s="6">
        <v>46713</v>
      </c>
      <c r="J19" s="6">
        <v>75000</v>
      </c>
      <c r="K19" s="81">
        <f t="shared" si="0"/>
        <v>575000</v>
      </c>
      <c r="L19" s="81">
        <f t="shared" si="1"/>
        <v>621700</v>
      </c>
      <c r="M19" s="6">
        <v>500000</v>
      </c>
      <c r="N19" s="6" t="e">
        <f>M19/1000*#REF!</f>
        <v>#REF!</v>
      </c>
      <c r="O19" s="81" t="e">
        <f t="shared" si="2"/>
        <v>#REF!</v>
      </c>
      <c r="P19" s="6">
        <v>500000</v>
      </c>
      <c r="Q19" s="6" t="e">
        <f>IF(#REF!="SA1",(P$4),IF(#REF!="SA2",(Q$4),(R$4)))</f>
        <v>#REF!</v>
      </c>
      <c r="R19" s="81" t="e">
        <f t="shared" si="3"/>
        <v>#REF!</v>
      </c>
      <c r="S19" s="6">
        <v>475000</v>
      </c>
      <c r="T19" s="6" t="e">
        <f>S19/1000*#REF!</f>
        <v>#REF!</v>
      </c>
      <c r="U19" s="81" t="e">
        <f t="shared" si="4"/>
        <v>#REF!</v>
      </c>
      <c r="V19" s="6">
        <v>475000</v>
      </c>
      <c r="W19" s="6" t="e">
        <f>IF(#REF!="SA1",(V$4),IF(#REF!="SA2",(W$4),(X$4)))</f>
        <v>#REF!</v>
      </c>
      <c r="X19" s="81" t="e">
        <f t="shared" si="5"/>
        <v>#REF!</v>
      </c>
      <c r="Y19" s="6">
        <v>475000</v>
      </c>
      <c r="Z19" s="6" t="e">
        <f>Y19/1000*#REF!</f>
        <v>#REF!</v>
      </c>
      <c r="AA19" s="81" t="e">
        <f t="shared" si="6"/>
        <v>#REF!</v>
      </c>
      <c r="AB19" s="6">
        <v>475000</v>
      </c>
      <c r="AC19" s="6" t="e">
        <f>IF(#REF!="SA1",(AB$4),IF(#REF!="SA2",(AC$4),(AD$4)))</f>
        <v>#REF!</v>
      </c>
      <c r="AD19" s="81" t="e">
        <f t="shared" si="7"/>
        <v>#REF!</v>
      </c>
      <c r="AE19" s="32">
        <v>475000</v>
      </c>
      <c r="AF19" s="6" t="e">
        <f>AE19/1000*#REF!</f>
        <v>#REF!</v>
      </c>
      <c r="AG19" s="81" t="e">
        <f t="shared" si="8"/>
        <v>#REF!</v>
      </c>
      <c r="AH19" s="32">
        <v>475000</v>
      </c>
      <c r="AI19" s="6" t="e">
        <f>IF(#REF!="SA1",(AH$4),IF(#REF!="SA2",(AI$4),(AJ$4)))</f>
        <v>#REF!</v>
      </c>
      <c r="AJ19" s="81" t="e">
        <f t="shared" si="9"/>
        <v>#REF!</v>
      </c>
      <c r="AK19" s="32"/>
      <c r="AL19" s="35" t="s">
        <v>2800</v>
      </c>
      <c r="AM19" s="35" t="str">
        <f>'[1]dm XIN Y KIEN'!$AU$10</f>
        <v>Chưa bao gồm dụng cụ chọc tế bào, dụng cụ dẫn lưu và stent dẫn lưu, bóng ở đầu dây siêu âm nội soi</v>
      </c>
    </row>
    <row r="20" spans="1:39" s="105" customFormat="1" x14ac:dyDescent="0.2">
      <c r="A20" s="5"/>
      <c r="B20" s="5"/>
      <c r="C20" s="5"/>
      <c r="D20" s="5"/>
      <c r="E20" s="15"/>
      <c r="F20" s="15"/>
      <c r="G20" s="45"/>
      <c r="H20" s="92">
        <v>15571</v>
      </c>
      <c r="I20" s="92"/>
      <c r="J20" s="92"/>
      <c r="K20" s="81"/>
      <c r="L20" s="81"/>
      <c r="M20" s="92"/>
      <c r="N20" s="92"/>
      <c r="O20" s="102"/>
      <c r="P20" s="92">
        <v>19148</v>
      </c>
      <c r="Q20" s="92">
        <v>81773</v>
      </c>
      <c r="R20" s="102"/>
      <c r="S20" s="92"/>
      <c r="T20" s="92"/>
      <c r="U20" s="102"/>
      <c r="V20" s="92">
        <v>18185</v>
      </c>
      <c r="W20" s="92">
        <v>77611</v>
      </c>
      <c r="X20" s="102"/>
      <c r="Y20" s="92"/>
      <c r="Z20" s="92"/>
      <c r="AA20" s="102"/>
      <c r="AB20" s="92">
        <v>18504</v>
      </c>
      <c r="AC20" s="92">
        <v>78922</v>
      </c>
      <c r="AD20" s="102"/>
      <c r="AE20" s="103"/>
      <c r="AF20" s="92"/>
      <c r="AG20" s="102"/>
      <c r="AH20" s="103">
        <v>17972</v>
      </c>
      <c r="AI20" s="92">
        <v>76617</v>
      </c>
      <c r="AJ20" s="102"/>
      <c r="AK20" s="103"/>
      <c r="AL20" s="35"/>
      <c r="AM20" s="104"/>
    </row>
    <row r="21" spans="1:39" ht="31.5" x14ac:dyDescent="0.2">
      <c r="A21" s="16" t="s">
        <v>1248</v>
      </c>
      <c r="B21" s="28"/>
      <c r="C21" s="5"/>
      <c r="D21" s="5"/>
      <c r="E21" s="16" t="s">
        <v>1248</v>
      </c>
      <c r="F21" s="16" t="s">
        <v>1249</v>
      </c>
      <c r="G21" s="46" t="s">
        <v>485</v>
      </c>
      <c r="H21" s="6"/>
      <c r="I21" s="6"/>
      <c r="J21" s="6"/>
      <c r="K21" s="81"/>
      <c r="L21" s="81"/>
      <c r="M21" s="6"/>
      <c r="N21" s="6"/>
      <c r="O21" s="81"/>
      <c r="P21" s="6"/>
      <c r="Q21" s="6"/>
      <c r="R21" s="81"/>
      <c r="S21" s="6"/>
      <c r="T21" s="6"/>
      <c r="U21" s="81"/>
      <c r="V21" s="6"/>
      <c r="W21" s="6"/>
      <c r="X21" s="81"/>
      <c r="Y21" s="6"/>
      <c r="Z21" s="6"/>
      <c r="AA21" s="81"/>
      <c r="AB21" s="6"/>
      <c r="AC21" s="6"/>
      <c r="AD21" s="81"/>
      <c r="AE21" s="6"/>
      <c r="AF21" s="6"/>
      <c r="AG21" s="81"/>
      <c r="AH21" s="6"/>
      <c r="AI21" s="6"/>
      <c r="AJ21" s="81"/>
      <c r="AK21" s="6"/>
      <c r="AL21" s="44"/>
      <c r="AM21" s="44"/>
    </row>
    <row r="22" spans="1:39" x14ac:dyDescent="0.2">
      <c r="A22" s="5">
        <f>A19+1</f>
        <v>18</v>
      </c>
      <c r="B22" s="5">
        <v>25</v>
      </c>
      <c r="C22" s="5">
        <v>25</v>
      </c>
      <c r="D22" s="5" t="s">
        <v>486</v>
      </c>
      <c r="E22" s="15" t="s">
        <v>486</v>
      </c>
      <c r="F22" s="15"/>
      <c r="G22" s="30" t="s">
        <v>2439</v>
      </c>
      <c r="H22" s="6">
        <v>36000</v>
      </c>
      <c r="I22" s="6">
        <v>15571</v>
      </c>
      <c r="J22" s="6"/>
      <c r="K22" s="81">
        <f t="shared" ref="K22:K53" si="11">H22+J22</f>
        <v>36000</v>
      </c>
      <c r="L22" s="81">
        <f t="shared" ref="L22:L53" si="12">ROUND((SUM(H22:J22)),-2)</f>
        <v>51600</v>
      </c>
      <c r="M22" s="6">
        <v>33000</v>
      </c>
      <c r="N22" s="6" t="e">
        <f>M22/1000*#REF!</f>
        <v>#REF!</v>
      </c>
      <c r="O22" s="81" t="e">
        <f t="shared" ref="O22:O74" si="13">SUM(M22:N22)</f>
        <v>#REF!</v>
      </c>
      <c r="P22" s="6">
        <v>33000</v>
      </c>
      <c r="Q22" s="6" t="e">
        <f>IF(#REF!="XQ1",(P$20),(Q$20))</f>
        <v>#REF!</v>
      </c>
      <c r="R22" s="81" t="e">
        <f t="shared" ref="R22:R53" si="14">SUM(P22:Q22)</f>
        <v>#REF!</v>
      </c>
      <c r="S22" s="6">
        <v>33000</v>
      </c>
      <c r="T22" s="6" t="e">
        <f>S22/1000*#REF!</f>
        <v>#REF!</v>
      </c>
      <c r="U22" s="81" t="e">
        <f t="shared" ref="U22:U74" si="15">SUM(S22:T22)</f>
        <v>#REF!</v>
      </c>
      <c r="V22" s="6">
        <v>33000</v>
      </c>
      <c r="W22" s="6" t="e">
        <f>IF(#REF!="XQ1",(V$20),(W$20))</f>
        <v>#REF!</v>
      </c>
      <c r="X22" s="81" t="e">
        <f t="shared" ref="X22:X53" si="16">SUM(V22:W22)</f>
        <v>#REF!</v>
      </c>
      <c r="Y22" s="6">
        <v>33000</v>
      </c>
      <c r="Z22" s="6" t="e">
        <f>Y22/1000*#REF!</f>
        <v>#REF!</v>
      </c>
      <c r="AA22" s="81" t="e">
        <f t="shared" ref="AA22:AA74" si="17">SUM(Y22:Z22)</f>
        <v>#REF!</v>
      </c>
      <c r="AB22" s="6">
        <v>33000</v>
      </c>
      <c r="AC22" s="6" t="e">
        <f>IF(#REF!="XQ1",(AB$20),(AC$20))</f>
        <v>#REF!</v>
      </c>
      <c r="AD22" s="81" t="e">
        <f t="shared" ref="AD22:AD53" si="18">SUM(AB22:AC22)</f>
        <v>#REF!</v>
      </c>
      <c r="AE22" s="6">
        <v>33000</v>
      </c>
      <c r="AF22" s="6" t="e">
        <f>AE22/1000*#REF!</f>
        <v>#REF!</v>
      </c>
      <c r="AG22" s="81" t="e">
        <f t="shared" ref="AG22:AG74" si="19">SUM(AE22:AF22)</f>
        <v>#REF!</v>
      </c>
      <c r="AH22" s="6">
        <v>33000</v>
      </c>
      <c r="AI22" s="6" t="e">
        <f>IF(#REF!="XQ1",(AH$20),(AI$20))</f>
        <v>#REF!</v>
      </c>
      <c r="AJ22" s="81" t="e">
        <f t="shared" ref="AJ22:AJ53" si="20">SUM(AH22:AI22)</f>
        <v>#REF!</v>
      </c>
      <c r="AK22" s="6">
        <v>33000</v>
      </c>
      <c r="AL22" s="44"/>
      <c r="AM22" s="44"/>
    </row>
    <row r="23" spans="1:39" ht="63" x14ac:dyDescent="0.2">
      <c r="A23" s="5">
        <f t="shared" ref="A23:A74" si="21">A22+1</f>
        <v>19</v>
      </c>
      <c r="B23" s="5">
        <v>26</v>
      </c>
      <c r="C23" s="5">
        <v>26</v>
      </c>
      <c r="D23" s="5" t="s">
        <v>2440</v>
      </c>
      <c r="E23" s="15" t="s">
        <v>2440</v>
      </c>
      <c r="F23" s="15"/>
      <c r="G23" s="30" t="s">
        <v>2441</v>
      </c>
      <c r="H23" s="6">
        <v>36000</v>
      </c>
      <c r="I23" s="6">
        <v>15571</v>
      </c>
      <c r="J23" s="6"/>
      <c r="K23" s="81">
        <f t="shared" si="11"/>
        <v>36000</v>
      </c>
      <c r="L23" s="81">
        <f t="shared" si="12"/>
        <v>51600</v>
      </c>
      <c r="M23" s="6">
        <v>33000</v>
      </c>
      <c r="N23" s="6" t="e">
        <f>M23/1000*#REF!</f>
        <v>#REF!</v>
      </c>
      <c r="O23" s="81" t="e">
        <f t="shared" si="13"/>
        <v>#REF!</v>
      </c>
      <c r="P23" s="6">
        <v>33000</v>
      </c>
      <c r="Q23" s="6" t="e">
        <f>IF(#REF!="XQ1",(P$20),(Q$20))</f>
        <v>#REF!</v>
      </c>
      <c r="R23" s="81" t="e">
        <f t="shared" si="14"/>
        <v>#REF!</v>
      </c>
      <c r="S23" s="6">
        <v>33000</v>
      </c>
      <c r="T23" s="6" t="e">
        <f>S23/1000*#REF!</f>
        <v>#REF!</v>
      </c>
      <c r="U23" s="81" t="e">
        <f t="shared" si="15"/>
        <v>#REF!</v>
      </c>
      <c r="V23" s="6">
        <v>33000</v>
      </c>
      <c r="W23" s="6" t="e">
        <f>IF(#REF!="XQ1",(V$20),(W$20))</f>
        <v>#REF!</v>
      </c>
      <c r="X23" s="81" t="e">
        <f t="shared" si="16"/>
        <v>#REF!</v>
      </c>
      <c r="Y23" s="6">
        <v>33000</v>
      </c>
      <c r="Z23" s="6" t="e">
        <f>Y23/1000*#REF!</f>
        <v>#REF!</v>
      </c>
      <c r="AA23" s="81" t="e">
        <f t="shared" si="17"/>
        <v>#REF!</v>
      </c>
      <c r="AB23" s="6">
        <v>33000</v>
      </c>
      <c r="AC23" s="6" t="e">
        <f>IF(#REF!="XQ1",(AB$20),(AC$20))</f>
        <v>#REF!</v>
      </c>
      <c r="AD23" s="81" t="e">
        <f t="shared" si="18"/>
        <v>#REF!</v>
      </c>
      <c r="AE23" s="6">
        <v>33000</v>
      </c>
      <c r="AF23" s="6" t="e">
        <f>AE23/1000*#REF!</f>
        <v>#REF!</v>
      </c>
      <c r="AG23" s="81" t="e">
        <f t="shared" si="19"/>
        <v>#REF!</v>
      </c>
      <c r="AH23" s="6">
        <v>33000</v>
      </c>
      <c r="AI23" s="6" t="e">
        <f>IF(#REF!="XQ1",(AH$20),(AI$20))</f>
        <v>#REF!</v>
      </c>
      <c r="AJ23" s="81" t="e">
        <f t="shared" si="20"/>
        <v>#REF!</v>
      </c>
      <c r="AK23" s="6">
        <v>33000</v>
      </c>
      <c r="AL23" s="44"/>
      <c r="AM23" s="44"/>
    </row>
    <row r="24" spans="1:39" ht="63" x14ac:dyDescent="0.2">
      <c r="A24" s="5">
        <f t="shared" si="21"/>
        <v>20</v>
      </c>
      <c r="B24" s="5">
        <v>27</v>
      </c>
      <c r="C24" s="5">
        <v>27</v>
      </c>
      <c r="D24" s="5" t="s">
        <v>2442</v>
      </c>
      <c r="E24" s="15" t="s">
        <v>2442</v>
      </c>
      <c r="F24" s="15"/>
      <c r="G24" s="30" t="s">
        <v>2443</v>
      </c>
      <c r="H24" s="6">
        <v>42000</v>
      </c>
      <c r="I24" s="6">
        <v>15571</v>
      </c>
      <c r="J24" s="6"/>
      <c r="K24" s="81">
        <f t="shared" si="11"/>
        <v>42000</v>
      </c>
      <c r="L24" s="81">
        <f t="shared" si="12"/>
        <v>57600</v>
      </c>
      <c r="M24" s="6">
        <v>40000</v>
      </c>
      <c r="N24" s="6" t="e">
        <f>M24/1000*#REF!</f>
        <v>#REF!</v>
      </c>
      <c r="O24" s="81" t="e">
        <f t="shared" si="13"/>
        <v>#REF!</v>
      </c>
      <c r="P24" s="6">
        <v>40000</v>
      </c>
      <c r="Q24" s="6" t="e">
        <f>IF(#REF!="XQ1",(P$20),(Q$20))</f>
        <v>#REF!</v>
      </c>
      <c r="R24" s="81" t="e">
        <f t="shared" si="14"/>
        <v>#REF!</v>
      </c>
      <c r="S24" s="6">
        <v>40000</v>
      </c>
      <c r="T24" s="6" t="e">
        <f>S24/1000*#REF!</f>
        <v>#REF!</v>
      </c>
      <c r="U24" s="81" t="e">
        <f t="shared" si="15"/>
        <v>#REF!</v>
      </c>
      <c r="V24" s="6">
        <v>40000</v>
      </c>
      <c r="W24" s="6" t="e">
        <f>IF(#REF!="XQ1",(V$20),(W$20))</f>
        <v>#REF!</v>
      </c>
      <c r="X24" s="81" t="e">
        <f t="shared" si="16"/>
        <v>#REF!</v>
      </c>
      <c r="Y24" s="6">
        <v>40000</v>
      </c>
      <c r="Z24" s="6" t="e">
        <f>Y24/1000*#REF!</f>
        <v>#REF!</v>
      </c>
      <c r="AA24" s="81" t="e">
        <f t="shared" si="17"/>
        <v>#REF!</v>
      </c>
      <c r="AB24" s="6">
        <v>40000</v>
      </c>
      <c r="AC24" s="6" t="e">
        <f>IF(#REF!="XQ1",(AB$20),(AC$20))</f>
        <v>#REF!</v>
      </c>
      <c r="AD24" s="81" t="e">
        <f t="shared" si="18"/>
        <v>#REF!</v>
      </c>
      <c r="AE24" s="6">
        <v>40000</v>
      </c>
      <c r="AF24" s="6" t="e">
        <f>AE24/1000*#REF!</f>
        <v>#REF!</v>
      </c>
      <c r="AG24" s="81" t="e">
        <f t="shared" si="19"/>
        <v>#REF!</v>
      </c>
      <c r="AH24" s="6">
        <v>40000</v>
      </c>
      <c r="AI24" s="6" t="e">
        <f>IF(#REF!="XQ1",(AH$20),(AI$20))</f>
        <v>#REF!</v>
      </c>
      <c r="AJ24" s="81" t="e">
        <f t="shared" si="20"/>
        <v>#REF!</v>
      </c>
      <c r="AK24" s="6">
        <v>40000</v>
      </c>
      <c r="AL24" s="44"/>
      <c r="AM24" s="44"/>
    </row>
    <row r="25" spans="1:39" ht="31.5" x14ac:dyDescent="0.2">
      <c r="A25" s="5">
        <f t="shared" si="21"/>
        <v>21</v>
      </c>
      <c r="B25" s="5">
        <v>28</v>
      </c>
      <c r="C25" s="5">
        <v>28</v>
      </c>
      <c r="D25" s="5" t="s">
        <v>2444</v>
      </c>
      <c r="E25" s="15" t="s">
        <v>2444</v>
      </c>
      <c r="F25" s="15"/>
      <c r="G25" s="30" t="s">
        <v>2445</v>
      </c>
      <c r="H25" s="6">
        <v>36000</v>
      </c>
      <c r="I25" s="6">
        <v>15571</v>
      </c>
      <c r="J25" s="6"/>
      <c r="K25" s="81">
        <f t="shared" si="11"/>
        <v>36000</v>
      </c>
      <c r="L25" s="81">
        <f t="shared" si="12"/>
        <v>51600</v>
      </c>
      <c r="M25" s="6">
        <v>33000</v>
      </c>
      <c r="N25" s="6" t="e">
        <f>M25/1000*#REF!</f>
        <v>#REF!</v>
      </c>
      <c r="O25" s="81" t="e">
        <f t="shared" si="13"/>
        <v>#REF!</v>
      </c>
      <c r="P25" s="6">
        <v>33000</v>
      </c>
      <c r="Q25" s="6" t="e">
        <f>IF(#REF!="XQ1",(P$20),(Q$20))</f>
        <v>#REF!</v>
      </c>
      <c r="R25" s="81" t="e">
        <f t="shared" si="14"/>
        <v>#REF!</v>
      </c>
      <c r="S25" s="6">
        <v>33000</v>
      </c>
      <c r="T25" s="6" t="e">
        <f>S25/1000*#REF!</f>
        <v>#REF!</v>
      </c>
      <c r="U25" s="81" t="e">
        <f t="shared" si="15"/>
        <v>#REF!</v>
      </c>
      <c r="V25" s="6">
        <v>33000</v>
      </c>
      <c r="W25" s="6" t="e">
        <f>IF(#REF!="XQ1",(V$20),(W$20))</f>
        <v>#REF!</v>
      </c>
      <c r="X25" s="81" t="e">
        <f t="shared" si="16"/>
        <v>#REF!</v>
      </c>
      <c r="Y25" s="6">
        <v>33000</v>
      </c>
      <c r="Z25" s="6" t="e">
        <f>Y25/1000*#REF!</f>
        <v>#REF!</v>
      </c>
      <c r="AA25" s="81" t="e">
        <f t="shared" si="17"/>
        <v>#REF!</v>
      </c>
      <c r="AB25" s="6">
        <v>33000</v>
      </c>
      <c r="AC25" s="6" t="e">
        <f>IF(#REF!="XQ1",(AB$20),(AC$20))</f>
        <v>#REF!</v>
      </c>
      <c r="AD25" s="81" t="e">
        <f t="shared" si="18"/>
        <v>#REF!</v>
      </c>
      <c r="AE25" s="6">
        <v>33000</v>
      </c>
      <c r="AF25" s="6" t="e">
        <f>AE25/1000*#REF!</f>
        <v>#REF!</v>
      </c>
      <c r="AG25" s="81" t="e">
        <f t="shared" si="19"/>
        <v>#REF!</v>
      </c>
      <c r="AH25" s="6">
        <v>33000</v>
      </c>
      <c r="AI25" s="6" t="e">
        <f>IF(#REF!="XQ1",(AH$20),(AI$20))</f>
        <v>#REF!</v>
      </c>
      <c r="AJ25" s="81" t="e">
        <f t="shared" si="20"/>
        <v>#REF!</v>
      </c>
      <c r="AK25" s="6">
        <v>33000</v>
      </c>
      <c r="AL25" s="44"/>
      <c r="AM25" s="44"/>
    </row>
    <row r="26" spans="1:39" ht="31.5" x14ac:dyDescent="0.2">
      <c r="A26" s="5">
        <f t="shared" si="21"/>
        <v>22</v>
      </c>
      <c r="B26" s="5">
        <v>29</v>
      </c>
      <c r="C26" s="5">
        <v>29</v>
      </c>
      <c r="D26" s="5" t="s">
        <v>2446</v>
      </c>
      <c r="E26" s="15" t="s">
        <v>2446</v>
      </c>
      <c r="F26" s="15"/>
      <c r="G26" s="30" t="s">
        <v>2447</v>
      </c>
      <c r="H26" s="6">
        <v>42000</v>
      </c>
      <c r="I26" s="6">
        <v>15571</v>
      </c>
      <c r="J26" s="6"/>
      <c r="K26" s="81">
        <f t="shared" si="11"/>
        <v>42000</v>
      </c>
      <c r="L26" s="81">
        <f t="shared" si="12"/>
        <v>57600</v>
      </c>
      <c r="M26" s="6">
        <v>40000</v>
      </c>
      <c r="N26" s="6" t="e">
        <f>M26/1000*#REF!</f>
        <v>#REF!</v>
      </c>
      <c r="O26" s="81" t="e">
        <f t="shared" si="13"/>
        <v>#REF!</v>
      </c>
      <c r="P26" s="6">
        <v>40000</v>
      </c>
      <c r="Q26" s="6" t="e">
        <f>IF(#REF!="XQ1",(P$20),(Q$20))</f>
        <v>#REF!</v>
      </c>
      <c r="R26" s="81" t="e">
        <f t="shared" si="14"/>
        <v>#REF!</v>
      </c>
      <c r="S26" s="6">
        <v>40000</v>
      </c>
      <c r="T26" s="6" t="e">
        <f>S26/1000*#REF!</f>
        <v>#REF!</v>
      </c>
      <c r="U26" s="81" t="e">
        <f t="shared" si="15"/>
        <v>#REF!</v>
      </c>
      <c r="V26" s="6">
        <v>40000</v>
      </c>
      <c r="W26" s="6" t="e">
        <f>IF(#REF!="XQ1",(V$20),(W$20))</f>
        <v>#REF!</v>
      </c>
      <c r="X26" s="81" t="e">
        <f t="shared" si="16"/>
        <v>#REF!</v>
      </c>
      <c r="Y26" s="6">
        <v>40000</v>
      </c>
      <c r="Z26" s="6" t="e">
        <f>Y26/1000*#REF!</f>
        <v>#REF!</v>
      </c>
      <c r="AA26" s="81" t="e">
        <f t="shared" si="17"/>
        <v>#REF!</v>
      </c>
      <c r="AB26" s="6">
        <v>40000</v>
      </c>
      <c r="AC26" s="6" t="e">
        <f>IF(#REF!="XQ1",(AB$20),(AC$20))</f>
        <v>#REF!</v>
      </c>
      <c r="AD26" s="81" t="e">
        <f t="shared" si="18"/>
        <v>#REF!</v>
      </c>
      <c r="AE26" s="6">
        <v>40000</v>
      </c>
      <c r="AF26" s="6" t="e">
        <f>AE26/1000*#REF!</f>
        <v>#REF!</v>
      </c>
      <c r="AG26" s="81" t="e">
        <f t="shared" si="19"/>
        <v>#REF!</v>
      </c>
      <c r="AH26" s="6">
        <v>40000</v>
      </c>
      <c r="AI26" s="6" t="e">
        <f>IF(#REF!="XQ1",(AH$20),(AI$20))</f>
        <v>#REF!</v>
      </c>
      <c r="AJ26" s="81" t="e">
        <f t="shared" si="20"/>
        <v>#REF!</v>
      </c>
      <c r="AK26" s="6">
        <v>40000</v>
      </c>
      <c r="AL26" s="44"/>
      <c r="AM26" s="44"/>
    </row>
    <row r="27" spans="1:39" ht="47.25" x14ac:dyDescent="0.2">
      <c r="A27" s="5">
        <f t="shared" si="21"/>
        <v>23</v>
      </c>
      <c r="B27" s="5">
        <v>30</v>
      </c>
      <c r="C27" s="5">
        <v>30</v>
      </c>
      <c r="D27" s="5" t="s">
        <v>2448</v>
      </c>
      <c r="E27" s="15" t="s">
        <v>2448</v>
      </c>
      <c r="F27" s="15"/>
      <c r="G27" s="30" t="s">
        <v>2449</v>
      </c>
      <c r="H27" s="6">
        <v>42000</v>
      </c>
      <c r="I27" s="6">
        <v>15571</v>
      </c>
      <c r="J27" s="6"/>
      <c r="K27" s="81">
        <f t="shared" si="11"/>
        <v>42000</v>
      </c>
      <c r="L27" s="81">
        <f t="shared" si="12"/>
        <v>57600</v>
      </c>
      <c r="M27" s="6">
        <v>40000</v>
      </c>
      <c r="N27" s="6" t="e">
        <f>M27/1000*#REF!</f>
        <v>#REF!</v>
      </c>
      <c r="O27" s="81" t="e">
        <f t="shared" si="13"/>
        <v>#REF!</v>
      </c>
      <c r="P27" s="6">
        <v>40000</v>
      </c>
      <c r="Q27" s="6" t="e">
        <f>IF(#REF!="XQ1",(P$20),(Q$20))</f>
        <v>#REF!</v>
      </c>
      <c r="R27" s="81" t="e">
        <f t="shared" si="14"/>
        <v>#REF!</v>
      </c>
      <c r="S27" s="6">
        <v>40000</v>
      </c>
      <c r="T27" s="6" t="e">
        <f>S27/1000*#REF!</f>
        <v>#REF!</v>
      </c>
      <c r="U27" s="81" t="e">
        <f t="shared" si="15"/>
        <v>#REF!</v>
      </c>
      <c r="V27" s="6">
        <v>40000</v>
      </c>
      <c r="W27" s="6" t="e">
        <f>IF(#REF!="XQ1",(V$20),(W$20))</f>
        <v>#REF!</v>
      </c>
      <c r="X27" s="81" t="e">
        <f t="shared" si="16"/>
        <v>#REF!</v>
      </c>
      <c r="Y27" s="6">
        <v>40000</v>
      </c>
      <c r="Z27" s="6" t="e">
        <f>Y27/1000*#REF!</f>
        <v>#REF!</v>
      </c>
      <c r="AA27" s="81" t="e">
        <f t="shared" si="17"/>
        <v>#REF!</v>
      </c>
      <c r="AB27" s="6">
        <v>40000</v>
      </c>
      <c r="AC27" s="6" t="e">
        <f>IF(#REF!="XQ1",(AB$20),(AC$20))</f>
        <v>#REF!</v>
      </c>
      <c r="AD27" s="81" t="e">
        <f t="shared" si="18"/>
        <v>#REF!</v>
      </c>
      <c r="AE27" s="6">
        <v>40000</v>
      </c>
      <c r="AF27" s="6" t="e">
        <f>AE27/1000*#REF!</f>
        <v>#REF!</v>
      </c>
      <c r="AG27" s="81" t="e">
        <f t="shared" si="19"/>
        <v>#REF!</v>
      </c>
      <c r="AH27" s="6">
        <v>40000</v>
      </c>
      <c r="AI27" s="6" t="e">
        <f>IF(#REF!="XQ1",(AH$20),(AI$20))</f>
        <v>#REF!</v>
      </c>
      <c r="AJ27" s="81" t="e">
        <f t="shared" si="20"/>
        <v>#REF!</v>
      </c>
      <c r="AK27" s="6">
        <v>40000</v>
      </c>
      <c r="AL27" s="44"/>
      <c r="AM27" s="44"/>
    </row>
    <row r="28" spans="1:39" ht="47.25" x14ac:dyDescent="0.2">
      <c r="A28" s="5">
        <f t="shared" si="21"/>
        <v>24</v>
      </c>
      <c r="B28" s="5">
        <v>31</v>
      </c>
      <c r="C28" s="5">
        <v>31</v>
      </c>
      <c r="D28" s="5" t="s">
        <v>2450</v>
      </c>
      <c r="E28" s="15" t="s">
        <v>2450</v>
      </c>
      <c r="F28" s="15"/>
      <c r="G28" s="30" t="s">
        <v>2451</v>
      </c>
      <c r="H28" s="6">
        <v>42000</v>
      </c>
      <c r="I28" s="6">
        <v>15571</v>
      </c>
      <c r="J28" s="6"/>
      <c r="K28" s="81">
        <f t="shared" si="11"/>
        <v>42000</v>
      </c>
      <c r="L28" s="81">
        <f t="shared" si="12"/>
        <v>57600</v>
      </c>
      <c r="M28" s="6">
        <v>40000</v>
      </c>
      <c r="N28" s="6" t="e">
        <f>M28/1000*#REF!</f>
        <v>#REF!</v>
      </c>
      <c r="O28" s="81" t="e">
        <f t="shared" si="13"/>
        <v>#REF!</v>
      </c>
      <c r="P28" s="6">
        <v>40000</v>
      </c>
      <c r="Q28" s="6" t="e">
        <f>IF(#REF!="XQ1",(P$20),(Q$20))</f>
        <v>#REF!</v>
      </c>
      <c r="R28" s="81" t="e">
        <f t="shared" si="14"/>
        <v>#REF!</v>
      </c>
      <c r="S28" s="6">
        <v>40000</v>
      </c>
      <c r="T28" s="6" t="e">
        <f>S28/1000*#REF!</f>
        <v>#REF!</v>
      </c>
      <c r="U28" s="81" t="e">
        <f t="shared" si="15"/>
        <v>#REF!</v>
      </c>
      <c r="V28" s="6">
        <v>40000</v>
      </c>
      <c r="W28" s="6" t="e">
        <f>IF(#REF!="XQ1",(V$20),(W$20))</f>
        <v>#REF!</v>
      </c>
      <c r="X28" s="81" t="e">
        <f t="shared" si="16"/>
        <v>#REF!</v>
      </c>
      <c r="Y28" s="6">
        <v>40000</v>
      </c>
      <c r="Z28" s="6" t="e">
        <f>Y28/1000*#REF!</f>
        <v>#REF!</v>
      </c>
      <c r="AA28" s="81" t="e">
        <f t="shared" si="17"/>
        <v>#REF!</v>
      </c>
      <c r="AB28" s="6">
        <v>40000</v>
      </c>
      <c r="AC28" s="6" t="e">
        <f>IF(#REF!="XQ1",(AB$20),(AC$20))</f>
        <v>#REF!</v>
      </c>
      <c r="AD28" s="81" t="e">
        <f t="shared" si="18"/>
        <v>#REF!</v>
      </c>
      <c r="AE28" s="6">
        <v>40000</v>
      </c>
      <c r="AF28" s="6" t="e">
        <f>AE28/1000*#REF!</f>
        <v>#REF!</v>
      </c>
      <c r="AG28" s="81" t="e">
        <f t="shared" si="19"/>
        <v>#REF!</v>
      </c>
      <c r="AH28" s="6">
        <v>40000</v>
      </c>
      <c r="AI28" s="6" t="e">
        <f>IF(#REF!="XQ1",(AH$20),(AI$20))</f>
        <v>#REF!</v>
      </c>
      <c r="AJ28" s="81" t="e">
        <f t="shared" si="20"/>
        <v>#REF!</v>
      </c>
      <c r="AK28" s="6">
        <v>40000</v>
      </c>
      <c r="AL28" s="44"/>
      <c r="AM28" s="44"/>
    </row>
    <row r="29" spans="1:39" x14ac:dyDescent="0.2">
      <c r="A29" s="5">
        <f t="shared" si="21"/>
        <v>25</v>
      </c>
      <c r="B29" s="5">
        <v>32</v>
      </c>
      <c r="C29" s="5">
        <v>32</v>
      </c>
      <c r="D29" s="5" t="s">
        <v>2452</v>
      </c>
      <c r="E29" s="15" t="s">
        <v>2452</v>
      </c>
      <c r="F29" s="15"/>
      <c r="G29" s="30" t="s">
        <v>2453</v>
      </c>
      <c r="H29" s="6">
        <v>42000</v>
      </c>
      <c r="I29" s="6">
        <v>15571</v>
      </c>
      <c r="J29" s="6"/>
      <c r="K29" s="81">
        <f t="shared" si="11"/>
        <v>42000</v>
      </c>
      <c r="L29" s="81">
        <f t="shared" si="12"/>
        <v>57600</v>
      </c>
      <c r="M29" s="6">
        <v>40000</v>
      </c>
      <c r="N29" s="6" t="e">
        <f>M29/1000*#REF!</f>
        <v>#REF!</v>
      </c>
      <c r="O29" s="81" t="e">
        <f t="shared" si="13"/>
        <v>#REF!</v>
      </c>
      <c r="P29" s="6">
        <v>40000</v>
      </c>
      <c r="Q29" s="6" t="e">
        <f>IF(#REF!="XQ1",(P$20),(Q$20))</f>
        <v>#REF!</v>
      </c>
      <c r="R29" s="81" t="e">
        <f t="shared" si="14"/>
        <v>#REF!</v>
      </c>
      <c r="S29" s="6">
        <v>40000</v>
      </c>
      <c r="T29" s="6" t="e">
        <f>S29/1000*#REF!</f>
        <v>#REF!</v>
      </c>
      <c r="U29" s="81" t="e">
        <f t="shared" si="15"/>
        <v>#REF!</v>
      </c>
      <c r="V29" s="6">
        <v>40000</v>
      </c>
      <c r="W29" s="6" t="e">
        <f>IF(#REF!="XQ1",(V$20),(W$20))</f>
        <v>#REF!</v>
      </c>
      <c r="X29" s="81" t="e">
        <f t="shared" si="16"/>
        <v>#REF!</v>
      </c>
      <c r="Y29" s="6">
        <v>40000</v>
      </c>
      <c r="Z29" s="6" t="e">
        <f>Y29/1000*#REF!</f>
        <v>#REF!</v>
      </c>
      <c r="AA29" s="81" t="e">
        <f t="shared" si="17"/>
        <v>#REF!</v>
      </c>
      <c r="AB29" s="6">
        <v>40000</v>
      </c>
      <c r="AC29" s="6" t="e">
        <f>IF(#REF!="XQ1",(AB$20),(AC$20))</f>
        <v>#REF!</v>
      </c>
      <c r="AD29" s="81" t="e">
        <f t="shared" si="18"/>
        <v>#REF!</v>
      </c>
      <c r="AE29" s="6">
        <v>40000</v>
      </c>
      <c r="AF29" s="6" t="e">
        <f>AE29/1000*#REF!</f>
        <v>#REF!</v>
      </c>
      <c r="AG29" s="81" t="e">
        <f t="shared" si="19"/>
        <v>#REF!</v>
      </c>
      <c r="AH29" s="6">
        <v>40000</v>
      </c>
      <c r="AI29" s="6" t="e">
        <f>IF(#REF!="XQ1",(AH$20),(AI$20))</f>
        <v>#REF!</v>
      </c>
      <c r="AJ29" s="81" t="e">
        <f t="shared" si="20"/>
        <v>#REF!</v>
      </c>
      <c r="AK29" s="6">
        <v>40000</v>
      </c>
      <c r="AL29" s="44"/>
      <c r="AM29" s="44"/>
    </row>
    <row r="30" spans="1:39" x14ac:dyDescent="0.2">
      <c r="A30" s="5">
        <f t="shared" si="21"/>
        <v>26</v>
      </c>
      <c r="B30" s="5">
        <v>33</v>
      </c>
      <c r="C30" s="5">
        <v>33</v>
      </c>
      <c r="D30" s="5" t="s">
        <v>2454</v>
      </c>
      <c r="E30" s="15" t="s">
        <v>2454</v>
      </c>
      <c r="F30" s="15"/>
      <c r="G30" s="43" t="s">
        <v>2455</v>
      </c>
      <c r="H30" s="6">
        <v>36000</v>
      </c>
      <c r="I30" s="6">
        <v>15571</v>
      </c>
      <c r="J30" s="6"/>
      <c r="K30" s="81">
        <f t="shared" si="11"/>
        <v>36000</v>
      </c>
      <c r="L30" s="81">
        <f t="shared" si="12"/>
        <v>51600</v>
      </c>
      <c r="M30" s="6">
        <v>33000</v>
      </c>
      <c r="N30" s="6" t="e">
        <f>M30/1000*#REF!</f>
        <v>#REF!</v>
      </c>
      <c r="O30" s="81" t="e">
        <f t="shared" si="13"/>
        <v>#REF!</v>
      </c>
      <c r="P30" s="6">
        <v>33000</v>
      </c>
      <c r="Q30" s="6" t="e">
        <f>IF(#REF!="XQ1",(P$20),(Q$20))</f>
        <v>#REF!</v>
      </c>
      <c r="R30" s="81" t="e">
        <f t="shared" si="14"/>
        <v>#REF!</v>
      </c>
      <c r="S30" s="6">
        <v>33000</v>
      </c>
      <c r="T30" s="6" t="e">
        <f>S30/1000*#REF!</f>
        <v>#REF!</v>
      </c>
      <c r="U30" s="81" t="e">
        <f t="shared" si="15"/>
        <v>#REF!</v>
      </c>
      <c r="V30" s="6">
        <v>33000</v>
      </c>
      <c r="W30" s="6" t="e">
        <f>IF(#REF!="XQ1",(V$20),(W$20))</f>
        <v>#REF!</v>
      </c>
      <c r="X30" s="81" t="e">
        <f t="shared" si="16"/>
        <v>#REF!</v>
      </c>
      <c r="Y30" s="6">
        <v>33000</v>
      </c>
      <c r="Z30" s="6" t="e">
        <f>Y30/1000*#REF!</f>
        <v>#REF!</v>
      </c>
      <c r="AA30" s="81" t="e">
        <f t="shared" si="17"/>
        <v>#REF!</v>
      </c>
      <c r="AB30" s="6">
        <v>33000</v>
      </c>
      <c r="AC30" s="6" t="e">
        <f>IF(#REF!="XQ1",(AB$20),(AC$20))</f>
        <v>#REF!</v>
      </c>
      <c r="AD30" s="81" t="e">
        <f t="shared" si="18"/>
        <v>#REF!</v>
      </c>
      <c r="AE30" s="6">
        <v>33000</v>
      </c>
      <c r="AF30" s="6" t="e">
        <f>AE30/1000*#REF!</f>
        <v>#REF!</v>
      </c>
      <c r="AG30" s="81" t="e">
        <f t="shared" si="19"/>
        <v>#REF!</v>
      </c>
      <c r="AH30" s="6">
        <v>33000</v>
      </c>
      <c r="AI30" s="6" t="e">
        <f>IF(#REF!="XQ1",(AH$20),(AI$20))</f>
        <v>#REF!</v>
      </c>
      <c r="AJ30" s="81" t="e">
        <f t="shared" si="20"/>
        <v>#REF!</v>
      </c>
      <c r="AK30" s="6">
        <v>33000</v>
      </c>
      <c r="AL30" s="47"/>
      <c r="AM30" s="47"/>
    </row>
    <row r="31" spans="1:39" x14ac:dyDescent="0.2">
      <c r="A31" s="5">
        <f t="shared" si="21"/>
        <v>27</v>
      </c>
      <c r="B31" s="5">
        <v>34</v>
      </c>
      <c r="C31" s="5">
        <v>34</v>
      </c>
      <c r="D31" s="5" t="s">
        <v>2456</v>
      </c>
      <c r="E31" s="15" t="s">
        <v>2456</v>
      </c>
      <c r="F31" s="15"/>
      <c r="G31" s="30" t="s">
        <v>2457</v>
      </c>
      <c r="H31" s="6">
        <v>36000</v>
      </c>
      <c r="I31" s="6">
        <v>15571</v>
      </c>
      <c r="J31" s="6"/>
      <c r="K31" s="81">
        <f t="shared" si="11"/>
        <v>36000</v>
      </c>
      <c r="L31" s="81">
        <f t="shared" si="12"/>
        <v>51600</v>
      </c>
      <c r="M31" s="6">
        <v>33000</v>
      </c>
      <c r="N31" s="6" t="e">
        <f>M31/1000*#REF!</f>
        <v>#REF!</v>
      </c>
      <c r="O31" s="81" t="e">
        <f t="shared" si="13"/>
        <v>#REF!</v>
      </c>
      <c r="P31" s="6">
        <v>33000</v>
      </c>
      <c r="Q31" s="6" t="e">
        <f>IF(#REF!="XQ1",(P$20),(Q$20))</f>
        <v>#REF!</v>
      </c>
      <c r="R31" s="81" t="e">
        <f t="shared" si="14"/>
        <v>#REF!</v>
      </c>
      <c r="S31" s="6">
        <v>33000</v>
      </c>
      <c r="T31" s="6" t="e">
        <f>S31/1000*#REF!</f>
        <v>#REF!</v>
      </c>
      <c r="U31" s="81" t="e">
        <f t="shared" si="15"/>
        <v>#REF!</v>
      </c>
      <c r="V31" s="6">
        <v>33000</v>
      </c>
      <c r="W31" s="6" t="e">
        <f>IF(#REF!="XQ1",(V$20),(W$20))</f>
        <v>#REF!</v>
      </c>
      <c r="X31" s="81" t="e">
        <f t="shared" si="16"/>
        <v>#REF!</v>
      </c>
      <c r="Y31" s="6">
        <v>33000</v>
      </c>
      <c r="Z31" s="6" t="e">
        <f>Y31/1000*#REF!</f>
        <v>#REF!</v>
      </c>
      <c r="AA31" s="81" t="e">
        <f t="shared" si="17"/>
        <v>#REF!</v>
      </c>
      <c r="AB31" s="6">
        <v>33000</v>
      </c>
      <c r="AC31" s="6" t="e">
        <f>IF(#REF!="XQ1",(AB$20),(AC$20))</f>
        <v>#REF!</v>
      </c>
      <c r="AD31" s="81" t="e">
        <f t="shared" si="18"/>
        <v>#REF!</v>
      </c>
      <c r="AE31" s="6">
        <v>33000</v>
      </c>
      <c r="AF31" s="6" t="e">
        <f>AE31/1000*#REF!</f>
        <v>#REF!</v>
      </c>
      <c r="AG31" s="81" t="e">
        <f t="shared" si="19"/>
        <v>#REF!</v>
      </c>
      <c r="AH31" s="6">
        <v>33000</v>
      </c>
      <c r="AI31" s="6" t="e">
        <f>IF(#REF!="XQ1",(AH$20),(AI$20))</f>
        <v>#REF!</v>
      </c>
      <c r="AJ31" s="81" t="e">
        <f t="shared" si="20"/>
        <v>#REF!</v>
      </c>
      <c r="AK31" s="6">
        <v>33000</v>
      </c>
      <c r="AL31" s="47"/>
      <c r="AM31" s="47"/>
    </row>
    <row r="32" spans="1:39" x14ac:dyDescent="0.2">
      <c r="A32" s="5">
        <f t="shared" si="21"/>
        <v>28</v>
      </c>
      <c r="B32" s="5">
        <v>35</v>
      </c>
      <c r="C32" s="5">
        <v>35</v>
      </c>
      <c r="D32" s="5" t="s">
        <v>2458</v>
      </c>
      <c r="E32" s="15" t="s">
        <v>2458</v>
      </c>
      <c r="F32" s="15"/>
      <c r="G32" s="30" t="s">
        <v>2459</v>
      </c>
      <c r="H32" s="6">
        <v>36000</v>
      </c>
      <c r="I32" s="6">
        <v>15571</v>
      </c>
      <c r="J32" s="6"/>
      <c r="K32" s="81">
        <f t="shared" si="11"/>
        <v>36000</v>
      </c>
      <c r="L32" s="81">
        <f t="shared" si="12"/>
        <v>51600</v>
      </c>
      <c r="M32" s="6">
        <v>33000</v>
      </c>
      <c r="N32" s="6" t="e">
        <f>M32/1000*#REF!</f>
        <v>#REF!</v>
      </c>
      <c r="O32" s="81" t="e">
        <f t="shared" si="13"/>
        <v>#REF!</v>
      </c>
      <c r="P32" s="6">
        <v>33000</v>
      </c>
      <c r="Q32" s="6" t="e">
        <f>IF(#REF!="XQ1",(P$20),(Q$20))</f>
        <v>#REF!</v>
      </c>
      <c r="R32" s="81" t="e">
        <f t="shared" si="14"/>
        <v>#REF!</v>
      </c>
      <c r="S32" s="6">
        <v>33000</v>
      </c>
      <c r="T32" s="6" t="e">
        <f>S32/1000*#REF!</f>
        <v>#REF!</v>
      </c>
      <c r="U32" s="81" t="e">
        <f t="shared" si="15"/>
        <v>#REF!</v>
      </c>
      <c r="V32" s="6">
        <v>33000</v>
      </c>
      <c r="W32" s="6" t="e">
        <f>IF(#REF!="XQ1",(V$20),(W$20))</f>
        <v>#REF!</v>
      </c>
      <c r="X32" s="81" t="e">
        <f t="shared" si="16"/>
        <v>#REF!</v>
      </c>
      <c r="Y32" s="6">
        <v>33000</v>
      </c>
      <c r="Z32" s="6" t="e">
        <f>Y32/1000*#REF!</f>
        <v>#REF!</v>
      </c>
      <c r="AA32" s="81" t="e">
        <f t="shared" si="17"/>
        <v>#REF!</v>
      </c>
      <c r="AB32" s="6">
        <v>33000</v>
      </c>
      <c r="AC32" s="6" t="e">
        <f>IF(#REF!="XQ1",(AB$20),(AC$20))</f>
        <v>#REF!</v>
      </c>
      <c r="AD32" s="81" t="e">
        <f t="shared" si="18"/>
        <v>#REF!</v>
      </c>
      <c r="AE32" s="6">
        <v>33000</v>
      </c>
      <c r="AF32" s="6" t="e">
        <f>AE32/1000*#REF!</f>
        <v>#REF!</v>
      </c>
      <c r="AG32" s="81" t="e">
        <f t="shared" si="19"/>
        <v>#REF!</v>
      </c>
      <c r="AH32" s="6">
        <v>33000</v>
      </c>
      <c r="AI32" s="6" t="e">
        <f>IF(#REF!="XQ1",(AH$20),(AI$20))</f>
        <v>#REF!</v>
      </c>
      <c r="AJ32" s="81" t="e">
        <f t="shared" si="20"/>
        <v>#REF!</v>
      </c>
      <c r="AK32" s="6">
        <v>33000</v>
      </c>
      <c r="AL32" s="47"/>
      <c r="AM32" s="47"/>
    </row>
    <row r="33" spans="1:39" x14ac:dyDescent="0.2">
      <c r="A33" s="5">
        <f t="shared" si="21"/>
        <v>29</v>
      </c>
      <c r="B33" s="5">
        <v>36</v>
      </c>
      <c r="C33" s="5">
        <v>36</v>
      </c>
      <c r="D33" s="5" t="s">
        <v>2460</v>
      </c>
      <c r="E33" s="15" t="s">
        <v>2460</v>
      </c>
      <c r="F33" s="15"/>
      <c r="G33" s="30" t="s">
        <v>2461</v>
      </c>
      <c r="H33" s="6">
        <v>36000</v>
      </c>
      <c r="I33" s="6">
        <v>15571</v>
      </c>
      <c r="J33" s="6"/>
      <c r="K33" s="81">
        <f t="shared" si="11"/>
        <v>36000</v>
      </c>
      <c r="L33" s="81">
        <f t="shared" si="12"/>
        <v>51600</v>
      </c>
      <c r="M33" s="6">
        <v>33000</v>
      </c>
      <c r="N33" s="6" t="e">
        <f>M33/1000*#REF!</f>
        <v>#REF!</v>
      </c>
      <c r="O33" s="81" t="e">
        <f t="shared" si="13"/>
        <v>#REF!</v>
      </c>
      <c r="P33" s="6">
        <v>33000</v>
      </c>
      <c r="Q33" s="6" t="e">
        <f>IF(#REF!="XQ1",(P$20),(Q$20))</f>
        <v>#REF!</v>
      </c>
      <c r="R33" s="81" t="e">
        <f t="shared" si="14"/>
        <v>#REF!</v>
      </c>
      <c r="S33" s="6">
        <v>33000</v>
      </c>
      <c r="T33" s="6" t="e">
        <f>S33/1000*#REF!</f>
        <v>#REF!</v>
      </c>
      <c r="U33" s="81" t="e">
        <f t="shared" si="15"/>
        <v>#REF!</v>
      </c>
      <c r="V33" s="6">
        <v>33000</v>
      </c>
      <c r="W33" s="6" t="e">
        <f>IF(#REF!="XQ1",(V$20),(W$20))</f>
        <v>#REF!</v>
      </c>
      <c r="X33" s="81" t="e">
        <f t="shared" si="16"/>
        <v>#REF!</v>
      </c>
      <c r="Y33" s="6">
        <v>33000</v>
      </c>
      <c r="Z33" s="6" t="e">
        <f>Y33/1000*#REF!</f>
        <v>#REF!</v>
      </c>
      <c r="AA33" s="81" t="e">
        <f t="shared" si="17"/>
        <v>#REF!</v>
      </c>
      <c r="AB33" s="6">
        <v>33000</v>
      </c>
      <c r="AC33" s="6" t="e">
        <f>IF(#REF!="XQ1",(AB$20),(AC$20))</f>
        <v>#REF!</v>
      </c>
      <c r="AD33" s="81" t="e">
        <f t="shared" si="18"/>
        <v>#REF!</v>
      </c>
      <c r="AE33" s="6">
        <v>33000</v>
      </c>
      <c r="AF33" s="6" t="e">
        <f>AE33/1000*#REF!</f>
        <v>#REF!</v>
      </c>
      <c r="AG33" s="81" t="e">
        <f t="shared" si="19"/>
        <v>#REF!</v>
      </c>
      <c r="AH33" s="6">
        <v>33000</v>
      </c>
      <c r="AI33" s="6" t="e">
        <f>IF(#REF!="XQ1",(AH$20),(AI$20))</f>
        <v>#REF!</v>
      </c>
      <c r="AJ33" s="81" t="e">
        <f t="shared" si="20"/>
        <v>#REF!</v>
      </c>
      <c r="AK33" s="6">
        <v>33000</v>
      </c>
      <c r="AL33" s="47"/>
      <c r="AM33" s="47"/>
    </row>
    <row r="34" spans="1:39" x14ac:dyDescent="0.2">
      <c r="A34" s="5">
        <f t="shared" si="21"/>
        <v>30</v>
      </c>
      <c r="B34" s="5">
        <v>45</v>
      </c>
      <c r="C34" s="5">
        <v>45</v>
      </c>
      <c r="D34" s="5" t="s">
        <v>2462</v>
      </c>
      <c r="E34" s="15"/>
      <c r="F34" s="15" t="s">
        <v>2462</v>
      </c>
      <c r="G34" s="45" t="s">
        <v>2463</v>
      </c>
      <c r="H34" s="6">
        <v>15000</v>
      </c>
      <c r="I34" s="6">
        <v>15571</v>
      </c>
      <c r="J34" s="6"/>
      <c r="K34" s="81">
        <f t="shared" si="11"/>
        <v>15000</v>
      </c>
      <c r="L34" s="81">
        <f t="shared" si="12"/>
        <v>30600</v>
      </c>
      <c r="M34" s="6">
        <v>15000</v>
      </c>
      <c r="N34" s="6" t="e">
        <f>M34/1000*#REF!</f>
        <v>#REF!</v>
      </c>
      <c r="O34" s="81" t="e">
        <f t="shared" si="13"/>
        <v>#REF!</v>
      </c>
      <c r="P34" s="6">
        <v>15000</v>
      </c>
      <c r="Q34" s="6" t="e">
        <f>IF(#REF!="XQ1",(P$20),(Q$20))</f>
        <v>#REF!</v>
      </c>
      <c r="R34" s="81" t="e">
        <f t="shared" si="14"/>
        <v>#REF!</v>
      </c>
      <c r="S34" s="6">
        <v>15000</v>
      </c>
      <c r="T34" s="6" t="e">
        <f>S34/1000*#REF!</f>
        <v>#REF!</v>
      </c>
      <c r="U34" s="81" t="e">
        <f t="shared" si="15"/>
        <v>#REF!</v>
      </c>
      <c r="V34" s="6">
        <v>15000</v>
      </c>
      <c r="W34" s="6" t="e">
        <f>IF(#REF!="XQ1",(V$20),(W$20))</f>
        <v>#REF!</v>
      </c>
      <c r="X34" s="81" t="e">
        <f t="shared" si="16"/>
        <v>#REF!</v>
      </c>
      <c r="Y34" s="6">
        <v>15000</v>
      </c>
      <c r="Z34" s="6" t="e">
        <f>Y34/1000*#REF!</f>
        <v>#REF!</v>
      </c>
      <c r="AA34" s="81" t="e">
        <f t="shared" si="17"/>
        <v>#REF!</v>
      </c>
      <c r="AB34" s="6">
        <v>15000</v>
      </c>
      <c r="AC34" s="6" t="e">
        <f>IF(#REF!="XQ1",(AB$20),(AC$20))</f>
        <v>#REF!</v>
      </c>
      <c r="AD34" s="81" t="e">
        <f t="shared" si="18"/>
        <v>#REF!</v>
      </c>
      <c r="AE34" s="32">
        <v>15000</v>
      </c>
      <c r="AF34" s="6" t="e">
        <f>AE34/1000*#REF!</f>
        <v>#REF!</v>
      </c>
      <c r="AG34" s="81" t="e">
        <f t="shared" si="19"/>
        <v>#REF!</v>
      </c>
      <c r="AH34" s="32">
        <v>15000</v>
      </c>
      <c r="AI34" s="6" t="e">
        <f>IF(#REF!="XQ1",(AH$20),(AI$20))</f>
        <v>#REF!</v>
      </c>
      <c r="AJ34" s="81" t="e">
        <f t="shared" si="20"/>
        <v>#REF!</v>
      </c>
      <c r="AK34" s="32">
        <v>15000</v>
      </c>
      <c r="AL34" s="47"/>
      <c r="AM34" s="47"/>
    </row>
    <row r="35" spans="1:39" x14ac:dyDescent="0.2">
      <c r="A35" s="5">
        <f t="shared" si="21"/>
        <v>31</v>
      </c>
      <c r="B35" s="5">
        <v>37</v>
      </c>
      <c r="C35" s="5">
        <v>37</v>
      </c>
      <c r="D35" s="5" t="s">
        <v>2464</v>
      </c>
      <c r="E35" s="15" t="s">
        <v>2464</v>
      </c>
      <c r="F35" s="15"/>
      <c r="G35" s="43" t="s">
        <v>2465</v>
      </c>
      <c r="H35" s="6">
        <v>36000</v>
      </c>
      <c r="I35" s="6">
        <v>15571</v>
      </c>
      <c r="J35" s="6"/>
      <c r="K35" s="81">
        <f t="shared" si="11"/>
        <v>36000</v>
      </c>
      <c r="L35" s="81">
        <f t="shared" si="12"/>
        <v>51600</v>
      </c>
      <c r="M35" s="6">
        <v>33000</v>
      </c>
      <c r="N35" s="6" t="e">
        <f>M35/1000*#REF!</f>
        <v>#REF!</v>
      </c>
      <c r="O35" s="81" t="e">
        <f t="shared" si="13"/>
        <v>#REF!</v>
      </c>
      <c r="P35" s="6">
        <v>33000</v>
      </c>
      <c r="Q35" s="6" t="e">
        <f>IF(#REF!="XQ1",(P$20),(Q$20))</f>
        <v>#REF!</v>
      </c>
      <c r="R35" s="81" t="e">
        <f t="shared" si="14"/>
        <v>#REF!</v>
      </c>
      <c r="S35" s="6">
        <v>33000</v>
      </c>
      <c r="T35" s="6" t="e">
        <f>S35/1000*#REF!</f>
        <v>#REF!</v>
      </c>
      <c r="U35" s="81" t="e">
        <f t="shared" si="15"/>
        <v>#REF!</v>
      </c>
      <c r="V35" s="6">
        <v>33000</v>
      </c>
      <c r="W35" s="6" t="e">
        <f>IF(#REF!="XQ1",(V$20),(W$20))</f>
        <v>#REF!</v>
      </c>
      <c r="X35" s="81" t="e">
        <f t="shared" si="16"/>
        <v>#REF!</v>
      </c>
      <c r="Y35" s="6">
        <v>33000</v>
      </c>
      <c r="Z35" s="6" t="e">
        <f>Y35/1000*#REF!</f>
        <v>#REF!</v>
      </c>
      <c r="AA35" s="81" t="e">
        <f t="shared" si="17"/>
        <v>#REF!</v>
      </c>
      <c r="AB35" s="6">
        <v>33000</v>
      </c>
      <c r="AC35" s="6" t="e">
        <f>IF(#REF!="XQ1",(AB$20),(AC$20))</f>
        <v>#REF!</v>
      </c>
      <c r="AD35" s="81" t="e">
        <f t="shared" si="18"/>
        <v>#REF!</v>
      </c>
      <c r="AE35" s="6">
        <v>33000</v>
      </c>
      <c r="AF35" s="6" t="e">
        <f>AE35/1000*#REF!</f>
        <v>#REF!</v>
      </c>
      <c r="AG35" s="81" t="e">
        <f t="shared" si="19"/>
        <v>#REF!</v>
      </c>
      <c r="AH35" s="6">
        <v>33000</v>
      </c>
      <c r="AI35" s="6" t="e">
        <f>IF(#REF!="XQ1",(AH$20),(AI$20))</f>
        <v>#REF!</v>
      </c>
      <c r="AJ35" s="81" t="e">
        <f t="shared" si="20"/>
        <v>#REF!</v>
      </c>
      <c r="AK35" s="6">
        <v>33000</v>
      </c>
      <c r="AL35" s="47"/>
      <c r="AM35" s="47"/>
    </row>
    <row r="36" spans="1:39" ht="47.25" x14ac:dyDescent="0.2">
      <c r="A36" s="5">
        <f t="shared" si="21"/>
        <v>32</v>
      </c>
      <c r="B36" s="5">
        <v>46</v>
      </c>
      <c r="C36" s="5">
        <v>46</v>
      </c>
      <c r="D36" s="5" t="s">
        <v>2466</v>
      </c>
      <c r="E36" s="13"/>
      <c r="F36" s="15" t="s">
        <v>2466</v>
      </c>
      <c r="G36" s="30" t="s">
        <v>2467</v>
      </c>
      <c r="H36" s="6">
        <v>50000</v>
      </c>
      <c r="I36" s="6">
        <v>15571</v>
      </c>
      <c r="J36" s="6"/>
      <c r="K36" s="81">
        <f t="shared" si="11"/>
        <v>50000</v>
      </c>
      <c r="L36" s="81">
        <f t="shared" si="12"/>
        <v>65600</v>
      </c>
      <c r="M36" s="6">
        <v>50000</v>
      </c>
      <c r="N36" s="6" t="e">
        <f>M36/1000*#REF!</f>
        <v>#REF!</v>
      </c>
      <c r="O36" s="81" t="e">
        <f t="shared" si="13"/>
        <v>#REF!</v>
      </c>
      <c r="P36" s="6">
        <v>50000</v>
      </c>
      <c r="Q36" s="6" t="e">
        <f>IF(#REF!="XQ1",(P$20),(Q$20))</f>
        <v>#REF!</v>
      </c>
      <c r="R36" s="81" t="e">
        <f t="shared" si="14"/>
        <v>#REF!</v>
      </c>
      <c r="S36" s="6">
        <v>50000</v>
      </c>
      <c r="T36" s="6" t="e">
        <f>S36/1000*#REF!</f>
        <v>#REF!</v>
      </c>
      <c r="U36" s="81" t="e">
        <f t="shared" si="15"/>
        <v>#REF!</v>
      </c>
      <c r="V36" s="6">
        <v>50000</v>
      </c>
      <c r="W36" s="6" t="e">
        <f>IF(#REF!="XQ1",(V$20),(W$20))</f>
        <v>#REF!</v>
      </c>
      <c r="X36" s="81" t="e">
        <f t="shared" si="16"/>
        <v>#REF!</v>
      </c>
      <c r="Y36" s="6">
        <v>50000</v>
      </c>
      <c r="Z36" s="6" t="e">
        <f>Y36/1000*#REF!</f>
        <v>#REF!</v>
      </c>
      <c r="AA36" s="81" t="e">
        <f t="shared" si="17"/>
        <v>#REF!</v>
      </c>
      <c r="AB36" s="6">
        <v>50000</v>
      </c>
      <c r="AC36" s="6" t="e">
        <f>IF(#REF!="XQ1",(AB$20),(AC$20))</f>
        <v>#REF!</v>
      </c>
      <c r="AD36" s="81" t="e">
        <f t="shared" si="18"/>
        <v>#REF!</v>
      </c>
      <c r="AE36" s="32">
        <v>47000</v>
      </c>
      <c r="AF36" s="6" t="e">
        <f>AE36/1000*#REF!</f>
        <v>#REF!</v>
      </c>
      <c r="AG36" s="81" t="e">
        <f t="shared" si="19"/>
        <v>#REF!</v>
      </c>
      <c r="AH36" s="32">
        <v>47000</v>
      </c>
      <c r="AI36" s="6" t="e">
        <f>IF(#REF!="XQ1",(AH$20),(AI$20))</f>
        <v>#REF!</v>
      </c>
      <c r="AJ36" s="81" t="e">
        <f t="shared" si="20"/>
        <v>#REF!</v>
      </c>
      <c r="AK36" s="32">
        <v>47000</v>
      </c>
      <c r="AL36" s="47"/>
      <c r="AM36" s="47"/>
    </row>
    <row r="37" spans="1:39" x14ac:dyDescent="0.2">
      <c r="A37" s="5">
        <f t="shared" si="21"/>
        <v>33</v>
      </c>
      <c r="B37" s="5">
        <v>77</v>
      </c>
      <c r="C37" s="5">
        <v>77</v>
      </c>
      <c r="D37" s="5" t="s">
        <v>2468</v>
      </c>
      <c r="E37" s="15"/>
      <c r="F37" s="15" t="s">
        <v>2468</v>
      </c>
      <c r="G37" s="45" t="s">
        <v>2469</v>
      </c>
      <c r="H37" s="6">
        <v>40000</v>
      </c>
      <c r="I37" s="6">
        <v>15571</v>
      </c>
      <c r="J37" s="6"/>
      <c r="K37" s="81">
        <f t="shared" si="11"/>
        <v>40000</v>
      </c>
      <c r="L37" s="81">
        <f t="shared" si="12"/>
        <v>55600</v>
      </c>
      <c r="M37" s="6">
        <v>40000</v>
      </c>
      <c r="N37" s="6" t="e">
        <f>M37/1000*#REF!</f>
        <v>#REF!</v>
      </c>
      <c r="O37" s="81" t="e">
        <f t="shared" si="13"/>
        <v>#REF!</v>
      </c>
      <c r="P37" s="6">
        <v>40000</v>
      </c>
      <c r="Q37" s="6" t="e">
        <f>IF(#REF!="XQ1",(P$20),(Q$20))</f>
        <v>#REF!</v>
      </c>
      <c r="R37" s="81" t="e">
        <f t="shared" si="14"/>
        <v>#REF!</v>
      </c>
      <c r="S37" s="6">
        <v>40000</v>
      </c>
      <c r="T37" s="6" t="e">
        <f>S37/1000*#REF!</f>
        <v>#REF!</v>
      </c>
      <c r="U37" s="81" t="e">
        <f t="shared" si="15"/>
        <v>#REF!</v>
      </c>
      <c r="V37" s="6">
        <v>40000</v>
      </c>
      <c r="W37" s="6" t="e">
        <f>IF(#REF!="XQ1",(V$20),(W$20))</f>
        <v>#REF!</v>
      </c>
      <c r="X37" s="81" t="e">
        <f t="shared" si="16"/>
        <v>#REF!</v>
      </c>
      <c r="Y37" s="6">
        <v>40000</v>
      </c>
      <c r="Z37" s="6" t="e">
        <f>Y37/1000*#REF!</f>
        <v>#REF!</v>
      </c>
      <c r="AA37" s="81" t="e">
        <f t="shared" si="17"/>
        <v>#REF!</v>
      </c>
      <c r="AB37" s="6">
        <v>40000</v>
      </c>
      <c r="AC37" s="6" t="e">
        <f>IF(#REF!="XQ1",(AB$20),(AC$20))</f>
        <v>#REF!</v>
      </c>
      <c r="AD37" s="81" t="e">
        <f t="shared" si="18"/>
        <v>#REF!</v>
      </c>
      <c r="AE37" s="32">
        <v>38000</v>
      </c>
      <c r="AF37" s="6" t="e">
        <f>AE37/1000*#REF!</f>
        <v>#REF!</v>
      </c>
      <c r="AG37" s="81" t="e">
        <f t="shared" si="19"/>
        <v>#REF!</v>
      </c>
      <c r="AH37" s="32">
        <v>38000</v>
      </c>
      <c r="AI37" s="6" t="e">
        <f>IF(#REF!="XQ1",(AH$20),(AI$20))</f>
        <v>#REF!</v>
      </c>
      <c r="AJ37" s="81" t="e">
        <f t="shared" si="20"/>
        <v>#REF!</v>
      </c>
      <c r="AK37" s="32">
        <v>38000</v>
      </c>
      <c r="AL37" s="35"/>
      <c r="AM37" s="35"/>
    </row>
    <row r="38" spans="1:39" x14ac:dyDescent="0.2">
      <c r="A38" s="5">
        <f t="shared" si="21"/>
        <v>34</v>
      </c>
      <c r="B38" s="5">
        <v>69</v>
      </c>
      <c r="C38" s="5">
        <v>69</v>
      </c>
      <c r="D38" s="5" t="s">
        <v>2470</v>
      </c>
      <c r="E38" s="15" t="s">
        <v>2470</v>
      </c>
      <c r="F38" s="15"/>
      <c r="G38" s="30" t="s">
        <v>2471</v>
      </c>
      <c r="H38" s="6">
        <v>42000</v>
      </c>
      <c r="I38" s="6">
        <v>15571</v>
      </c>
      <c r="J38" s="6"/>
      <c r="K38" s="81">
        <f t="shared" si="11"/>
        <v>42000</v>
      </c>
      <c r="L38" s="81">
        <f t="shared" si="12"/>
        <v>57600</v>
      </c>
      <c r="M38" s="6">
        <v>40000</v>
      </c>
      <c r="N38" s="6" t="e">
        <f>M38/1000*#REF!</f>
        <v>#REF!</v>
      </c>
      <c r="O38" s="81" t="e">
        <f t="shared" si="13"/>
        <v>#REF!</v>
      </c>
      <c r="P38" s="6">
        <v>40000</v>
      </c>
      <c r="Q38" s="6" t="e">
        <f>IF(#REF!="XQ1",(P$20),(Q$20))</f>
        <v>#REF!</v>
      </c>
      <c r="R38" s="81" t="e">
        <f t="shared" si="14"/>
        <v>#REF!</v>
      </c>
      <c r="S38" s="6">
        <v>40000</v>
      </c>
      <c r="T38" s="6" t="e">
        <f>S38/1000*#REF!</f>
        <v>#REF!</v>
      </c>
      <c r="U38" s="81" t="e">
        <f t="shared" si="15"/>
        <v>#REF!</v>
      </c>
      <c r="V38" s="6">
        <v>40000</v>
      </c>
      <c r="W38" s="6" t="e">
        <f>IF(#REF!="XQ1",(V$20),(W$20))</f>
        <v>#REF!</v>
      </c>
      <c r="X38" s="81" t="e">
        <f t="shared" si="16"/>
        <v>#REF!</v>
      </c>
      <c r="Y38" s="6">
        <v>40000</v>
      </c>
      <c r="Z38" s="6" t="e">
        <f>Y38/1000*#REF!</f>
        <v>#REF!</v>
      </c>
      <c r="AA38" s="81" t="e">
        <f t="shared" si="17"/>
        <v>#REF!</v>
      </c>
      <c r="AB38" s="6">
        <v>40000</v>
      </c>
      <c r="AC38" s="6" t="e">
        <f>IF(#REF!="XQ1",(AB$20),(AC$20))</f>
        <v>#REF!</v>
      </c>
      <c r="AD38" s="81" t="e">
        <f t="shared" si="18"/>
        <v>#REF!</v>
      </c>
      <c r="AE38" s="6">
        <v>40000</v>
      </c>
      <c r="AF38" s="6" t="e">
        <f>AE38/1000*#REF!</f>
        <v>#REF!</v>
      </c>
      <c r="AG38" s="81" t="e">
        <f t="shared" si="19"/>
        <v>#REF!</v>
      </c>
      <c r="AH38" s="6">
        <v>40000</v>
      </c>
      <c r="AI38" s="6" t="e">
        <f>IF(#REF!="XQ1",(AH$20),(AI$20))</f>
        <v>#REF!</v>
      </c>
      <c r="AJ38" s="81" t="e">
        <f t="shared" si="20"/>
        <v>#REF!</v>
      </c>
      <c r="AK38" s="6">
        <v>40000</v>
      </c>
      <c r="AL38" s="44"/>
      <c r="AM38" s="44"/>
    </row>
    <row r="39" spans="1:39" x14ac:dyDescent="0.2">
      <c r="A39" s="5">
        <f t="shared" si="21"/>
        <v>35</v>
      </c>
      <c r="B39" s="5">
        <v>70</v>
      </c>
      <c r="C39" s="5">
        <v>70</v>
      </c>
      <c r="D39" s="5" t="s">
        <v>2472</v>
      </c>
      <c r="E39" s="15" t="s">
        <v>2472</v>
      </c>
      <c r="F39" s="15"/>
      <c r="G39" s="30" t="s">
        <v>2473</v>
      </c>
      <c r="H39" s="6">
        <v>42000</v>
      </c>
      <c r="I39" s="6">
        <v>15571</v>
      </c>
      <c r="J39" s="6"/>
      <c r="K39" s="81">
        <f t="shared" si="11"/>
        <v>42000</v>
      </c>
      <c r="L39" s="81">
        <f t="shared" si="12"/>
        <v>57600</v>
      </c>
      <c r="M39" s="6">
        <v>40000</v>
      </c>
      <c r="N39" s="6" t="e">
        <f>M39/1000*#REF!</f>
        <v>#REF!</v>
      </c>
      <c r="O39" s="81" t="e">
        <f t="shared" si="13"/>
        <v>#REF!</v>
      </c>
      <c r="P39" s="6">
        <v>40000</v>
      </c>
      <c r="Q39" s="6" t="e">
        <f>IF(#REF!="XQ1",(P$20),(Q$20))</f>
        <v>#REF!</v>
      </c>
      <c r="R39" s="81" t="e">
        <f t="shared" si="14"/>
        <v>#REF!</v>
      </c>
      <c r="S39" s="6">
        <v>40000</v>
      </c>
      <c r="T39" s="6" t="e">
        <f>S39/1000*#REF!</f>
        <v>#REF!</v>
      </c>
      <c r="U39" s="81" t="e">
        <f t="shared" si="15"/>
        <v>#REF!</v>
      </c>
      <c r="V39" s="6">
        <v>40000</v>
      </c>
      <c r="W39" s="6" t="e">
        <f>IF(#REF!="XQ1",(V$20),(W$20))</f>
        <v>#REF!</v>
      </c>
      <c r="X39" s="81" t="e">
        <f t="shared" si="16"/>
        <v>#REF!</v>
      </c>
      <c r="Y39" s="6">
        <v>40000</v>
      </c>
      <c r="Z39" s="6" t="e">
        <f>Y39/1000*#REF!</f>
        <v>#REF!</v>
      </c>
      <c r="AA39" s="81" t="e">
        <f t="shared" si="17"/>
        <v>#REF!</v>
      </c>
      <c r="AB39" s="6">
        <v>40000</v>
      </c>
      <c r="AC39" s="6" t="e">
        <f>IF(#REF!="XQ1",(AB$20),(AC$20))</f>
        <v>#REF!</v>
      </c>
      <c r="AD39" s="81" t="e">
        <f t="shared" si="18"/>
        <v>#REF!</v>
      </c>
      <c r="AE39" s="6">
        <v>40000</v>
      </c>
      <c r="AF39" s="6" t="e">
        <f>AE39/1000*#REF!</f>
        <v>#REF!</v>
      </c>
      <c r="AG39" s="81" t="e">
        <f t="shared" si="19"/>
        <v>#REF!</v>
      </c>
      <c r="AH39" s="6">
        <v>40000</v>
      </c>
      <c r="AI39" s="6" t="e">
        <f>IF(#REF!="XQ1",(AH$20),(AI$20))</f>
        <v>#REF!</v>
      </c>
      <c r="AJ39" s="81" t="e">
        <f t="shared" si="20"/>
        <v>#REF!</v>
      </c>
      <c r="AK39" s="6">
        <v>40000</v>
      </c>
      <c r="AL39" s="44"/>
      <c r="AM39" s="44"/>
    </row>
    <row r="40" spans="1:39" x14ac:dyDescent="0.2">
      <c r="A40" s="5">
        <f t="shared" si="21"/>
        <v>36</v>
      </c>
      <c r="B40" s="5">
        <v>71</v>
      </c>
      <c r="C40" s="5">
        <v>71</v>
      </c>
      <c r="D40" s="5" t="s">
        <v>2474</v>
      </c>
      <c r="E40" s="15" t="s">
        <v>2474</v>
      </c>
      <c r="F40" s="15"/>
      <c r="G40" s="30" t="s">
        <v>2475</v>
      </c>
      <c r="H40" s="6">
        <v>42000</v>
      </c>
      <c r="I40" s="6">
        <v>15571</v>
      </c>
      <c r="J40" s="6"/>
      <c r="K40" s="81">
        <f t="shared" si="11"/>
        <v>42000</v>
      </c>
      <c r="L40" s="81">
        <f t="shared" si="12"/>
        <v>57600</v>
      </c>
      <c r="M40" s="6">
        <v>40000</v>
      </c>
      <c r="N40" s="6" t="e">
        <f>M40/1000*#REF!</f>
        <v>#REF!</v>
      </c>
      <c r="O40" s="81" t="e">
        <f t="shared" si="13"/>
        <v>#REF!</v>
      </c>
      <c r="P40" s="6">
        <v>40000</v>
      </c>
      <c r="Q40" s="6" t="e">
        <f>IF(#REF!="XQ1",(P$20),(Q$20))</f>
        <v>#REF!</v>
      </c>
      <c r="R40" s="81" t="e">
        <f t="shared" si="14"/>
        <v>#REF!</v>
      </c>
      <c r="S40" s="6">
        <v>40000</v>
      </c>
      <c r="T40" s="6" t="e">
        <f>S40/1000*#REF!</f>
        <v>#REF!</v>
      </c>
      <c r="U40" s="81" t="e">
        <f t="shared" si="15"/>
        <v>#REF!</v>
      </c>
      <c r="V40" s="6">
        <v>40000</v>
      </c>
      <c r="W40" s="6" t="e">
        <f>IF(#REF!="XQ1",(V$20),(W$20))</f>
        <v>#REF!</v>
      </c>
      <c r="X40" s="81" t="e">
        <f t="shared" si="16"/>
        <v>#REF!</v>
      </c>
      <c r="Y40" s="6">
        <v>40000</v>
      </c>
      <c r="Z40" s="6" t="e">
        <f>Y40/1000*#REF!</f>
        <v>#REF!</v>
      </c>
      <c r="AA40" s="81" t="e">
        <f t="shared" si="17"/>
        <v>#REF!</v>
      </c>
      <c r="AB40" s="6">
        <v>40000</v>
      </c>
      <c r="AC40" s="6" t="e">
        <f>IF(#REF!="XQ1",(AB$20),(AC$20))</f>
        <v>#REF!</v>
      </c>
      <c r="AD40" s="81" t="e">
        <f t="shared" si="18"/>
        <v>#REF!</v>
      </c>
      <c r="AE40" s="6">
        <v>40000</v>
      </c>
      <c r="AF40" s="6" t="e">
        <f>AE40/1000*#REF!</f>
        <v>#REF!</v>
      </c>
      <c r="AG40" s="81" t="e">
        <f t="shared" si="19"/>
        <v>#REF!</v>
      </c>
      <c r="AH40" s="6">
        <v>40000</v>
      </c>
      <c r="AI40" s="6" t="e">
        <f>IF(#REF!="XQ1",(AH$20),(AI$20))</f>
        <v>#REF!</v>
      </c>
      <c r="AJ40" s="81" t="e">
        <f t="shared" si="20"/>
        <v>#REF!</v>
      </c>
      <c r="AK40" s="6">
        <v>40000</v>
      </c>
      <c r="AL40" s="44"/>
      <c r="AM40" s="44"/>
    </row>
    <row r="41" spans="1:39" x14ac:dyDescent="0.2">
      <c r="A41" s="5">
        <f t="shared" si="21"/>
        <v>37</v>
      </c>
      <c r="B41" s="5">
        <v>38</v>
      </c>
      <c r="C41" s="5">
        <v>38</v>
      </c>
      <c r="D41" s="5" t="s">
        <v>2476</v>
      </c>
      <c r="E41" s="15"/>
      <c r="F41" s="15" t="s">
        <v>2476</v>
      </c>
      <c r="G41" s="45" t="s">
        <v>2477</v>
      </c>
      <c r="H41" s="6">
        <v>40000</v>
      </c>
      <c r="I41" s="6">
        <v>15571</v>
      </c>
      <c r="J41" s="6"/>
      <c r="K41" s="81">
        <f t="shared" si="11"/>
        <v>40000</v>
      </c>
      <c r="L41" s="81">
        <f t="shared" si="12"/>
        <v>55600</v>
      </c>
      <c r="M41" s="6">
        <v>33000</v>
      </c>
      <c r="N41" s="6" t="e">
        <f>M41/1000*#REF!</f>
        <v>#REF!</v>
      </c>
      <c r="O41" s="81" t="e">
        <f t="shared" si="13"/>
        <v>#REF!</v>
      </c>
      <c r="P41" s="6">
        <v>33000</v>
      </c>
      <c r="Q41" s="6" t="e">
        <f>IF(#REF!="XQ1",(P$20),(Q$20))</f>
        <v>#REF!</v>
      </c>
      <c r="R41" s="81" t="e">
        <f t="shared" si="14"/>
        <v>#REF!</v>
      </c>
      <c r="S41" s="6">
        <v>33000</v>
      </c>
      <c r="T41" s="6" t="e">
        <f>S41/1000*#REF!</f>
        <v>#REF!</v>
      </c>
      <c r="U41" s="81" t="e">
        <f t="shared" si="15"/>
        <v>#REF!</v>
      </c>
      <c r="V41" s="6">
        <v>33000</v>
      </c>
      <c r="W41" s="6" t="e">
        <f>IF(#REF!="XQ1",(V$20),(W$20))</f>
        <v>#REF!</v>
      </c>
      <c r="X41" s="81" t="e">
        <f t="shared" si="16"/>
        <v>#REF!</v>
      </c>
      <c r="Y41" s="6">
        <v>33000</v>
      </c>
      <c r="Z41" s="6" t="e">
        <f>Y41/1000*#REF!</f>
        <v>#REF!</v>
      </c>
      <c r="AA41" s="81" t="e">
        <f t="shared" si="17"/>
        <v>#REF!</v>
      </c>
      <c r="AB41" s="6">
        <v>33000</v>
      </c>
      <c r="AC41" s="6" t="e">
        <f>IF(#REF!="XQ1",(AB$20),(AC$20))</f>
        <v>#REF!</v>
      </c>
      <c r="AD41" s="81" t="e">
        <f t="shared" si="18"/>
        <v>#REF!</v>
      </c>
      <c r="AE41" s="32">
        <v>33000</v>
      </c>
      <c r="AF41" s="6" t="e">
        <f>AE41/1000*#REF!</f>
        <v>#REF!</v>
      </c>
      <c r="AG41" s="81" t="e">
        <f t="shared" si="19"/>
        <v>#REF!</v>
      </c>
      <c r="AH41" s="32">
        <v>33000</v>
      </c>
      <c r="AI41" s="6" t="e">
        <f>IF(#REF!="XQ1",(AH$20),(AI$20))</f>
        <v>#REF!</v>
      </c>
      <c r="AJ41" s="81" t="e">
        <f t="shared" si="20"/>
        <v>#REF!</v>
      </c>
      <c r="AK41" s="32">
        <v>33000</v>
      </c>
      <c r="AL41" s="47"/>
      <c r="AM41" s="47"/>
    </row>
    <row r="42" spans="1:39" x14ac:dyDescent="0.2">
      <c r="A42" s="5">
        <f t="shared" si="21"/>
        <v>38</v>
      </c>
      <c r="B42" s="5">
        <v>39</v>
      </c>
      <c r="C42" s="5">
        <v>39</v>
      </c>
      <c r="D42" s="5" t="s">
        <v>2478</v>
      </c>
      <c r="E42" s="15"/>
      <c r="F42" s="15" t="s">
        <v>2478</v>
      </c>
      <c r="G42" s="45" t="s">
        <v>489</v>
      </c>
      <c r="H42" s="6">
        <v>45000</v>
      </c>
      <c r="I42" s="6">
        <v>15571</v>
      </c>
      <c r="J42" s="6"/>
      <c r="K42" s="81">
        <f t="shared" si="11"/>
        <v>45000</v>
      </c>
      <c r="L42" s="81">
        <f t="shared" si="12"/>
        <v>60600</v>
      </c>
      <c r="M42" s="6">
        <v>40000</v>
      </c>
      <c r="N42" s="6" t="e">
        <f>M42/1000*#REF!</f>
        <v>#REF!</v>
      </c>
      <c r="O42" s="81" t="e">
        <f t="shared" si="13"/>
        <v>#REF!</v>
      </c>
      <c r="P42" s="6">
        <v>40000</v>
      </c>
      <c r="Q42" s="6" t="e">
        <f>IF(#REF!="XQ1",(P$20),(Q$20))</f>
        <v>#REF!</v>
      </c>
      <c r="R42" s="81" t="e">
        <f t="shared" si="14"/>
        <v>#REF!</v>
      </c>
      <c r="S42" s="6">
        <v>40000</v>
      </c>
      <c r="T42" s="6" t="e">
        <f>S42/1000*#REF!</f>
        <v>#REF!</v>
      </c>
      <c r="U42" s="81" t="e">
        <f t="shared" si="15"/>
        <v>#REF!</v>
      </c>
      <c r="V42" s="6">
        <v>40000</v>
      </c>
      <c r="W42" s="6" t="e">
        <f>IF(#REF!="XQ1",(V$20),(W$20))</f>
        <v>#REF!</v>
      </c>
      <c r="X42" s="81" t="e">
        <f t="shared" si="16"/>
        <v>#REF!</v>
      </c>
      <c r="Y42" s="6">
        <v>40000</v>
      </c>
      <c r="Z42" s="6" t="e">
        <f>Y42/1000*#REF!</f>
        <v>#REF!</v>
      </c>
      <c r="AA42" s="81" t="e">
        <f t="shared" si="17"/>
        <v>#REF!</v>
      </c>
      <c r="AB42" s="6">
        <v>40000</v>
      </c>
      <c r="AC42" s="6" t="e">
        <f>IF(#REF!="XQ1",(AB$20),(AC$20))</f>
        <v>#REF!</v>
      </c>
      <c r="AD42" s="81" t="e">
        <f t="shared" si="18"/>
        <v>#REF!</v>
      </c>
      <c r="AE42" s="32">
        <v>40000</v>
      </c>
      <c r="AF42" s="6" t="e">
        <f>AE42/1000*#REF!</f>
        <v>#REF!</v>
      </c>
      <c r="AG42" s="81" t="e">
        <f t="shared" si="19"/>
        <v>#REF!</v>
      </c>
      <c r="AH42" s="32">
        <v>40000</v>
      </c>
      <c r="AI42" s="6" t="e">
        <f>IF(#REF!="XQ1",(AH$20),(AI$20))</f>
        <v>#REF!</v>
      </c>
      <c r="AJ42" s="81" t="e">
        <f t="shared" si="20"/>
        <v>#REF!</v>
      </c>
      <c r="AK42" s="32">
        <v>40000</v>
      </c>
      <c r="AL42" s="47"/>
      <c r="AM42" s="47"/>
    </row>
    <row r="43" spans="1:39" x14ac:dyDescent="0.2">
      <c r="A43" s="5">
        <f t="shared" si="21"/>
        <v>39</v>
      </c>
      <c r="B43" s="5">
        <v>40</v>
      </c>
      <c r="C43" s="5">
        <v>40</v>
      </c>
      <c r="D43" s="5" t="s">
        <v>490</v>
      </c>
      <c r="E43" s="15"/>
      <c r="F43" s="15" t="s">
        <v>490</v>
      </c>
      <c r="G43" s="45" t="s">
        <v>491</v>
      </c>
      <c r="H43" s="6">
        <v>40000</v>
      </c>
      <c r="I43" s="6">
        <v>15571</v>
      </c>
      <c r="J43" s="6"/>
      <c r="K43" s="81">
        <f t="shared" si="11"/>
        <v>40000</v>
      </c>
      <c r="L43" s="81">
        <f t="shared" si="12"/>
        <v>55600</v>
      </c>
      <c r="M43" s="6">
        <v>40000</v>
      </c>
      <c r="N43" s="6" t="e">
        <f>M43/1000*#REF!</f>
        <v>#REF!</v>
      </c>
      <c r="O43" s="81" t="e">
        <f t="shared" si="13"/>
        <v>#REF!</v>
      </c>
      <c r="P43" s="6">
        <v>40000</v>
      </c>
      <c r="Q43" s="6" t="e">
        <f>IF(#REF!="XQ1",(P$20),(Q$20))</f>
        <v>#REF!</v>
      </c>
      <c r="R43" s="81" t="e">
        <f t="shared" si="14"/>
        <v>#REF!</v>
      </c>
      <c r="S43" s="6">
        <v>40000</v>
      </c>
      <c r="T43" s="6" t="e">
        <f>S43/1000*#REF!</f>
        <v>#REF!</v>
      </c>
      <c r="U43" s="81" t="e">
        <f t="shared" si="15"/>
        <v>#REF!</v>
      </c>
      <c r="V43" s="6">
        <v>40000</v>
      </c>
      <c r="W43" s="6" t="e">
        <f>IF(#REF!="XQ1",(V$20),(W$20))</f>
        <v>#REF!</v>
      </c>
      <c r="X43" s="81" t="e">
        <f t="shared" si="16"/>
        <v>#REF!</v>
      </c>
      <c r="Y43" s="6">
        <v>40000</v>
      </c>
      <c r="Z43" s="6" t="e">
        <f>Y43/1000*#REF!</f>
        <v>#REF!</v>
      </c>
      <c r="AA43" s="81" t="e">
        <f t="shared" si="17"/>
        <v>#REF!</v>
      </c>
      <c r="AB43" s="6">
        <v>40000</v>
      </c>
      <c r="AC43" s="6" t="e">
        <f>IF(#REF!="XQ1",(AB$20),(AC$20))</f>
        <v>#REF!</v>
      </c>
      <c r="AD43" s="81" t="e">
        <f t="shared" si="18"/>
        <v>#REF!</v>
      </c>
      <c r="AE43" s="32">
        <v>40000</v>
      </c>
      <c r="AF43" s="6" t="e">
        <f>AE43/1000*#REF!</f>
        <v>#REF!</v>
      </c>
      <c r="AG43" s="81" t="e">
        <f t="shared" si="19"/>
        <v>#REF!</v>
      </c>
      <c r="AH43" s="32">
        <v>40000</v>
      </c>
      <c r="AI43" s="6" t="e">
        <f>IF(#REF!="XQ1",(AH$20),(AI$20))</f>
        <v>#REF!</v>
      </c>
      <c r="AJ43" s="81" t="e">
        <f t="shared" si="20"/>
        <v>#REF!</v>
      </c>
      <c r="AK43" s="32">
        <v>40000</v>
      </c>
      <c r="AL43" s="47"/>
      <c r="AM43" s="47"/>
    </row>
    <row r="44" spans="1:39" x14ac:dyDescent="0.2">
      <c r="A44" s="5">
        <f t="shared" si="21"/>
        <v>40</v>
      </c>
      <c r="B44" s="5">
        <v>41</v>
      </c>
      <c r="C44" s="5">
        <v>41</v>
      </c>
      <c r="D44" s="5" t="s">
        <v>492</v>
      </c>
      <c r="E44" s="15"/>
      <c r="F44" s="15" t="s">
        <v>492</v>
      </c>
      <c r="G44" s="45" t="s">
        <v>493</v>
      </c>
      <c r="H44" s="6">
        <v>50000</v>
      </c>
      <c r="I44" s="6">
        <v>15571</v>
      </c>
      <c r="J44" s="6"/>
      <c r="K44" s="81">
        <f t="shared" si="11"/>
        <v>50000</v>
      </c>
      <c r="L44" s="81">
        <f t="shared" si="12"/>
        <v>65600</v>
      </c>
      <c r="M44" s="6">
        <v>50000</v>
      </c>
      <c r="N44" s="6" t="e">
        <f>M44/1000*#REF!</f>
        <v>#REF!</v>
      </c>
      <c r="O44" s="81" t="e">
        <f t="shared" si="13"/>
        <v>#REF!</v>
      </c>
      <c r="P44" s="6">
        <v>50000</v>
      </c>
      <c r="Q44" s="6" t="e">
        <f>IF(#REF!="XQ1",(P$20),(Q$20))</f>
        <v>#REF!</v>
      </c>
      <c r="R44" s="81" t="e">
        <f t="shared" si="14"/>
        <v>#REF!</v>
      </c>
      <c r="S44" s="6">
        <v>50000</v>
      </c>
      <c r="T44" s="6" t="e">
        <f>S44/1000*#REF!</f>
        <v>#REF!</v>
      </c>
      <c r="U44" s="81" t="e">
        <f t="shared" si="15"/>
        <v>#REF!</v>
      </c>
      <c r="V44" s="6">
        <v>50000</v>
      </c>
      <c r="W44" s="6" t="e">
        <f>IF(#REF!="XQ1",(V$20),(W$20))</f>
        <v>#REF!</v>
      </c>
      <c r="X44" s="81" t="e">
        <f t="shared" si="16"/>
        <v>#REF!</v>
      </c>
      <c r="Y44" s="6">
        <v>50000</v>
      </c>
      <c r="Z44" s="6" t="e">
        <f>Y44/1000*#REF!</f>
        <v>#REF!</v>
      </c>
      <c r="AA44" s="81" t="e">
        <f t="shared" si="17"/>
        <v>#REF!</v>
      </c>
      <c r="AB44" s="6">
        <v>50000</v>
      </c>
      <c r="AC44" s="6" t="e">
        <f>IF(#REF!="XQ1",(AB$20),(AC$20))</f>
        <v>#REF!</v>
      </c>
      <c r="AD44" s="81" t="e">
        <f t="shared" si="18"/>
        <v>#REF!</v>
      </c>
      <c r="AE44" s="32">
        <v>50000</v>
      </c>
      <c r="AF44" s="6" t="e">
        <f>AE44/1000*#REF!</f>
        <v>#REF!</v>
      </c>
      <c r="AG44" s="81" t="e">
        <f t="shared" si="19"/>
        <v>#REF!</v>
      </c>
      <c r="AH44" s="32">
        <v>50000</v>
      </c>
      <c r="AI44" s="6" t="e">
        <f>IF(#REF!="XQ1",(AH$20),(AI$20))</f>
        <v>#REF!</v>
      </c>
      <c r="AJ44" s="81" t="e">
        <f t="shared" si="20"/>
        <v>#REF!</v>
      </c>
      <c r="AK44" s="32">
        <v>50000</v>
      </c>
      <c r="AL44" s="47"/>
      <c r="AM44" s="47"/>
    </row>
    <row r="45" spans="1:39" x14ac:dyDescent="0.2">
      <c r="A45" s="5">
        <f t="shared" si="21"/>
        <v>41</v>
      </c>
      <c r="B45" s="5">
        <v>42</v>
      </c>
      <c r="C45" s="5">
        <v>42</v>
      </c>
      <c r="D45" s="5" t="s">
        <v>494</v>
      </c>
      <c r="E45" s="15"/>
      <c r="F45" s="15" t="s">
        <v>494</v>
      </c>
      <c r="G45" s="45" t="s">
        <v>495</v>
      </c>
      <c r="H45" s="6">
        <v>50000</v>
      </c>
      <c r="I45" s="6">
        <v>15571</v>
      </c>
      <c r="J45" s="6"/>
      <c r="K45" s="81">
        <f t="shared" si="11"/>
        <v>50000</v>
      </c>
      <c r="L45" s="81">
        <f t="shared" si="12"/>
        <v>65600</v>
      </c>
      <c r="M45" s="6">
        <v>50000</v>
      </c>
      <c r="N45" s="6" t="e">
        <f>M45/1000*#REF!</f>
        <v>#REF!</v>
      </c>
      <c r="O45" s="81" t="e">
        <f t="shared" si="13"/>
        <v>#REF!</v>
      </c>
      <c r="P45" s="6">
        <v>50000</v>
      </c>
      <c r="Q45" s="6" t="e">
        <f>IF(#REF!="XQ1",(P$20),(Q$20))</f>
        <v>#REF!</v>
      </c>
      <c r="R45" s="81" t="e">
        <f t="shared" si="14"/>
        <v>#REF!</v>
      </c>
      <c r="S45" s="6">
        <v>50000</v>
      </c>
      <c r="T45" s="6" t="e">
        <f>S45/1000*#REF!</f>
        <v>#REF!</v>
      </c>
      <c r="U45" s="81" t="e">
        <f t="shared" si="15"/>
        <v>#REF!</v>
      </c>
      <c r="V45" s="6">
        <v>50000</v>
      </c>
      <c r="W45" s="6" t="e">
        <f>IF(#REF!="XQ1",(V$20),(W$20))</f>
        <v>#REF!</v>
      </c>
      <c r="X45" s="81" t="e">
        <f t="shared" si="16"/>
        <v>#REF!</v>
      </c>
      <c r="Y45" s="6">
        <v>50000</v>
      </c>
      <c r="Z45" s="6" t="e">
        <f>Y45/1000*#REF!</f>
        <v>#REF!</v>
      </c>
      <c r="AA45" s="81" t="e">
        <f t="shared" si="17"/>
        <v>#REF!</v>
      </c>
      <c r="AB45" s="6">
        <v>50000</v>
      </c>
      <c r="AC45" s="6" t="e">
        <f>IF(#REF!="XQ1",(AB$20),(AC$20))</f>
        <v>#REF!</v>
      </c>
      <c r="AD45" s="81" t="e">
        <f t="shared" si="18"/>
        <v>#REF!</v>
      </c>
      <c r="AE45" s="32">
        <v>50000</v>
      </c>
      <c r="AF45" s="6" t="e">
        <f>AE45/1000*#REF!</f>
        <v>#REF!</v>
      </c>
      <c r="AG45" s="81" t="e">
        <f t="shared" si="19"/>
        <v>#REF!</v>
      </c>
      <c r="AH45" s="32">
        <v>50000</v>
      </c>
      <c r="AI45" s="6" t="e">
        <f>IF(#REF!="XQ1",(AH$20),(AI$20))</f>
        <v>#REF!</v>
      </c>
      <c r="AJ45" s="81" t="e">
        <f t="shared" si="20"/>
        <v>#REF!</v>
      </c>
      <c r="AK45" s="32">
        <v>50000</v>
      </c>
      <c r="AL45" s="47"/>
      <c r="AM45" s="47"/>
    </row>
    <row r="46" spans="1:39" x14ac:dyDescent="0.2">
      <c r="A46" s="5">
        <f t="shared" si="21"/>
        <v>42</v>
      </c>
      <c r="B46" s="5">
        <v>43</v>
      </c>
      <c r="C46" s="5">
        <v>43</v>
      </c>
      <c r="D46" s="5" t="s">
        <v>496</v>
      </c>
      <c r="E46" s="15"/>
      <c r="F46" s="15" t="s">
        <v>496</v>
      </c>
      <c r="G46" s="45" t="s">
        <v>497</v>
      </c>
      <c r="H46" s="6">
        <v>20000</v>
      </c>
      <c r="I46" s="6">
        <v>15571</v>
      </c>
      <c r="J46" s="6"/>
      <c r="K46" s="81">
        <f t="shared" si="11"/>
        <v>20000</v>
      </c>
      <c r="L46" s="81">
        <f t="shared" si="12"/>
        <v>35600</v>
      </c>
      <c r="M46" s="6">
        <v>20000</v>
      </c>
      <c r="N46" s="6" t="e">
        <f>M46/1000*#REF!</f>
        <v>#REF!</v>
      </c>
      <c r="O46" s="81" t="e">
        <f t="shared" si="13"/>
        <v>#REF!</v>
      </c>
      <c r="P46" s="6">
        <v>20000</v>
      </c>
      <c r="Q46" s="6" t="e">
        <f>IF(#REF!="XQ1",(P$20),(Q$20))</f>
        <v>#REF!</v>
      </c>
      <c r="R46" s="81" t="e">
        <f t="shared" si="14"/>
        <v>#REF!</v>
      </c>
      <c r="S46" s="6">
        <v>20000</v>
      </c>
      <c r="T46" s="6" t="e">
        <f>S46/1000*#REF!</f>
        <v>#REF!</v>
      </c>
      <c r="U46" s="81" t="e">
        <f t="shared" si="15"/>
        <v>#REF!</v>
      </c>
      <c r="V46" s="6">
        <v>20000</v>
      </c>
      <c r="W46" s="6" t="e">
        <f>IF(#REF!="XQ1",(V$20),(W$20))</f>
        <v>#REF!</v>
      </c>
      <c r="X46" s="81" t="e">
        <f t="shared" si="16"/>
        <v>#REF!</v>
      </c>
      <c r="Y46" s="6">
        <v>20000</v>
      </c>
      <c r="Z46" s="6" t="e">
        <f>Y46/1000*#REF!</f>
        <v>#REF!</v>
      </c>
      <c r="AA46" s="81" t="e">
        <f t="shared" si="17"/>
        <v>#REF!</v>
      </c>
      <c r="AB46" s="6">
        <v>20000</v>
      </c>
      <c r="AC46" s="6" t="e">
        <f>IF(#REF!="XQ1",(AB$20),(AC$20))</f>
        <v>#REF!</v>
      </c>
      <c r="AD46" s="81" t="e">
        <f t="shared" si="18"/>
        <v>#REF!</v>
      </c>
      <c r="AE46" s="32">
        <v>20000</v>
      </c>
      <c r="AF46" s="6" t="e">
        <f>AE46/1000*#REF!</f>
        <v>#REF!</v>
      </c>
      <c r="AG46" s="81" t="e">
        <f t="shared" si="19"/>
        <v>#REF!</v>
      </c>
      <c r="AH46" s="32">
        <v>20000</v>
      </c>
      <c r="AI46" s="6" t="e">
        <f>IF(#REF!="XQ1",(AH$20),(AI$20))</f>
        <v>#REF!</v>
      </c>
      <c r="AJ46" s="81" t="e">
        <f t="shared" si="20"/>
        <v>#REF!</v>
      </c>
      <c r="AK46" s="32">
        <v>20000</v>
      </c>
      <c r="AL46" s="47"/>
      <c r="AM46" s="47"/>
    </row>
    <row r="47" spans="1:39" x14ac:dyDescent="0.2">
      <c r="A47" s="5">
        <f t="shared" si="21"/>
        <v>43</v>
      </c>
      <c r="B47" s="5">
        <v>44</v>
      </c>
      <c r="C47" s="5">
        <v>44</v>
      </c>
      <c r="D47" s="5" t="s">
        <v>498</v>
      </c>
      <c r="E47" s="15"/>
      <c r="F47" s="15" t="s">
        <v>498</v>
      </c>
      <c r="G47" s="45" t="s">
        <v>499</v>
      </c>
      <c r="H47" s="6">
        <v>200000</v>
      </c>
      <c r="I47" s="6">
        <v>15571</v>
      </c>
      <c r="J47" s="6"/>
      <c r="K47" s="81">
        <f t="shared" si="11"/>
        <v>200000</v>
      </c>
      <c r="L47" s="81">
        <f t="shared" si="12"/>
        <v>215600</v>
      </c>
      <c r="M47" s="6">
        <v>200000</v>
      </c>
      <c r="N47" s="6" t="e">
        <f>M47/1000*#REF!</f>
        <v>#REF!</v>
      </c>
      <c r="O47" s="81" t="e">
        <f t="shared" si="13"/>
        <v>#REF!</v>
      </c>
      <c r="P47" s="6">
        <v>200000</v>
      </c>
      <c r="Q47" s="6" t="e">
        <f>IF(#REF!="XQ1",(P$20),(Q$20))</f>
        <v>#REF!</v>
      </c>
      <c r="R47" s="81" t="e">
        <f t="shared" si="14"/>
        <v>#REF!</v>
      </c>
      <c r="S47" s="6">
        <v>200000</v>
      </c>
      <c r="T47" s="6" t="e">
        <f>S47/1000*#REF!</f>
        <v>#REF!</v>
      </c>
      <c r="U47" s="81" t="e">
        <f t="shared" si="15"/>
        <v>#REF!</v>
      </c>
      <c r="V47" s="6">
        <v>200000</v>
      </c>
      <c r="W47" s="6" t="e">
        <f>IF(#REF!="XQ1",(V$20),(W$20))</f>
        <v>#REF!</v>
      </c>
      <c r="X47" s="81" t="e">
        <f t="shared" si="16"/>
        <v>#REF!</v>
      </c>
      <c r="Y47" s="6">
        <v>200000</v>
      </c>
      <c r="Z47" s="6" t="e">
        <f>Y47/1000*#REF!</f>
        <v>#REF!</v>
      </c>
      <c r="AA47" s="81" t="e">
        <f t="shared" si="17"/>
        <v>#REF!</v>
      </c>
      <c r="AB47" s="6">
        <v>200000</v>
      </c>
      <c r="AC47" s="6" t="e">
        <f>IF(#REF!="XQ1",(AB$20),(AC$20))</f>
        <v>#REF!</v>
      </c>
      <c r="AD47" s="81" t="e">
        <f t="shared" si="18"/>
        <v>#REF!</v>
      </c>
      <c r="AE47" s="32">
        <v>200000</v>
      </c>
      <c r="AF47" s="6" t="e">
        <f>AE47/1000*#REF!</f>
        <v>#REF!</v>
      </c>
      <c r="AG47" s="81" t="e">
        <f t="shared" si="19"/>
        <v>#REF!</v>
      </c>
      <c r="AH47" s="32">
        <v>200000</v>
      </c>
      <c r="AI47" s="6" t="e">
        <f>IF(#REF!="XQ1",(AH$20),(AI$20))</f>
        <v>#REF!</v>
      </c>
      <c r="AJ47" s="81" t="e">
        <f t="shared" si="20"/>
        <v>#REF!</v>
      </c>
      <c r="AK47" s="32">
        <v>200000</v>
      </c>
      <c r="AL47" s="47"/>
      <c r="AM47" s="47"/>
    </row>
    <row r="48" spans="1:39" x14ac:dyDescent="0.2">
      <c r="A48" s="5">
        <f t="shared" si="21"/>
        <v>44</v>
      </c>
      <c r="B48" s="5">
        <v>47</v>
      </c>
      <c r="C48" s="5">
        <v>47</v>
      </c>
      <c r="D48" s="5" t="s">
        <v>500</v>
      </c>
      <c r="E48" s="15" t="s">
        <v>500</v>
      </c>
      <c r="F48" s="15"/>
      <c r="G48" s="30" t="s">
        <v>501</v>
      </c>
      <c r="H48" s="6">
        <v>36000</v>
      </c>
      <c r="I48" s="6">
        <v>15571</v>
      </c>
      <c r="J48" s="6"/>
      <c r="K48" s="81">
        <f t="shared" si="11"/>
        <v>36000</v>
      </c>
      <c r="L48" s="81">
        <f t="shared" si="12"/>
        <v>51600</v>
      </c>
      <c r="M48" s="6">
        <v>33000</v>
      </c>
      <c r="N48" s="6" t="e">
        <f>M48/1000*#REF!</f>
        <v>#REF!</v>
      </c>
      <c r="O48" s="81" t="e">
        <f t="shared" si="13"/>
        <v>#REF!</v>
      </c>
      <c r="P48" s="6">
        <v>33000</v>
      </c>
      <c r="Q48" s="6" t="e">
        <f>IF(#REF!="XQ1",(P$20),(Q$20))</f>
        <v>#REF!</v>
      </c>
      <c r="R48" s="81" t="e">
        <f t="shared" si="14"/>
        <v>#REF!</v>
      </c>
      <c r="S48" s="6">
        <v>33000</v>
      </c>
      <c r="T48" s="6" t="e">
        <f>S48/1000*#REF!</f>
        <v>#REF!</v>
      </c>
      <c r="U48" s="81" t="e">
        <f t="shared" si="15"/>
        <v>#REF!</v>
      </c>
      <c r="V48" s="6">
        <v>33000</v>
      </c>
      <c r="W48" s="6" t="e">
        <f>IF(#REF!="XQ1",(V$20),(W$20))</f>
        <v>#REF!</v>
      </c>
      <c r="X48" s="81" t="e">
        <f t="shared" si="16"/>
        <v>#REF!</v>
      </c>
      <c r="Y48" s="6">
        <v>33000</v>
      </c>
      <c r="Z48" s="6" t="e">
        <f>Y48/1000*#REF!</f>
        <v>#REF!</v>
      </c>
      <c r="AA48" s="81" t="e">
        <f t="shared" si="17"/>
        <v>#REF!</v>
      </c>
      <c r="AB48" s="6">
        <v>33000</v>
      </c>
      <c r="AC48" s="6" t="e">
        <f>IF(#REF!="XQ1",(AB$20),(AC$20))</f>
        <v>#REF!</v>
      </c>
      <c r="AD48" s="81" t="e">
        <f t="shared" si="18"/>
        <v>#REF!</v>
      </c>
      <c r="AE48" s="6">
        <v>33000</v>
      </c>
      <c r="AF48" s="6" t="e">
        <f>AE48/1000*#REF!</f>
        <v>#REF!</v>
      </c>
      <c r="AG48" s="81" t="e">
        <f t="shared" si="19"/>
        <v>#REF!</v>
      </c>
      <c r="AH48" s="6">
        <v>33000</v>
      </c>
      <c r="AI48" s="6" t="e">
        <f>IF(#REF!="XQ1",(AH$20),(AI$20))</f>
        <v>#REF!</v>
      </c>
      <c r="AJ48" s="81" t="e">
        <f t="shared" si="20"/>
        <v>#REF!</v>
      </c>
      <c r="AK48" s="6">
        <v>33000</v>
      </c>
      <c r="AL48" s="44"/>
      <c r="AM48" s="44"/>
    </row>
    <row r="49" spans="1:39" x14ac:dyDescent="0.2">
      <c r="A49" s="5">
        <f t="shared" si="21"/>
        <v>45</v>
      </c>
      <c r="B49" s="5">
        <v>48</v>
      </c>
      <c r="C49" s="5">
        <v>48</v>
      </c>
      <c r="D49" s="5" t="s">
        <v>502</v>
      </c>
      <c r="E49" s="15" t="s">
        <v>502</v>
      </c>
      <c r="F49" s="15"/>
      <c r="G49" s="30" t="s">
        <v>503</v>
      </c>
      <c r="H49" s="6">
        <v>42000</v>
      </c>
      <c r="I49" s="6">
        <v>15571</v>
      </c>
      <c r="J49" s="6"/>
      <c r="K49" s="81">
        <f t="shared" si="11"/>
        <v>42000</v>
      </c>
      <c r="L49" s="81">
        <f t="shared" si="12"/>
        <v>57600</v>
      </c>
      <c r="M49" s="6">
        <v>40000</v>
      </c>
      <c r="N49" s="6" t="e">
        <f>M49/1000*#REF!</f>
        <v>#REF!</v>
      </c>
      <c r="O49" s="81" t="e">
        <f t="shared" si="13"/>
        <v>#REF!</v>
      </c>
      <c r="P49" s="6">
        <v>40000</v>
      </c>
      <c r="Q49" s="6" t="e">
        <f>IF(#REF!="XQ1",(P$20),(Q$20))</f>
        <v>#REF!</v>
      </c>
      <c r="R49" s="81" t="e">
        <f t="shared" si="14"/>
        <v>#REF!</v>
      </c>
      <c r="S49" s="6">
        <v>40000</v>
      </c>
      <c r="T49" s="6" t="e">
        <f>S49/1000*#REF!</f>
        <v>#REF!</v>
      </c>
      <c r="U49" s="81" t="e">
        <f t="shared" si="15"/>
        <v>#REF!</v>
      </c>
      <c r="V49" s="6">
        <v>40000</v>
      </c>
      <c r="W49" s="6" t="e">
        <f>IF(#REF!="XQ1",(V$20),(W$20))</f>
        <v>#REF!</v>
      </c>
      <c r="X49" s="81" t="e">
        <f t="shared" si="16"/>
        <v>#REF!</v>
      </c>
      <c r="Y49" s="6">
        <v>40000</v>
      </c>
      <c r="Z49" s="6" t="e">
        <f>Y49/1000*#REF!</f>
        <v>#REF!</v>
      </c>
      <c r="AA49" s="81" t="e">
        <f t="shared" si="17"/>
        <v>#REF!</v>
      </c>
      <c r="AB49" s="6">
        <v>40000</v>
      </c>
      <c r="AC49" s="6" t="e">
        <f>IF(#REF!="XQ1",(AB$20),(AC$20))</f>
        <v>#REF!</v>
      </c>
      <c r="AD49" s="81" t="e">
        <f t="shared" si="18"/>
        <v>#REF!</v>
      </c>
      <c r="AE49" s="6">
        <v>40000</v>
      </c>
      <c r="AF49" s="6" t="e">
        <f>AE49/1000*#REF!</f>
        <v>#REF!</v>
      </c>
      <c r="AG49" s="81" t="e">
        <f t="shared" si="19"/>
        <v>#REF!</v>
      </c>
      <c r="AH49" s="6">
        <v>40000</v>
      </c>
      <c r="AI49" s="6" t="e">
        <f>IF(#REF!="XQ1",(AH$20),(AI$20))</f>
        <v>#REF!</v>
      </c>
      <c r="AJ49" s="81" t="e">
        <f t="shared" si="20"/>
        <v>#REF!</v>
      </c>
      <c r="AK49" s="6">
        <v>40000</v>
      </c>
      <c r="AL49" s="44"/>
      <c r="AM49" s="44"/>
    </row>
    <row r="50" spans="1:39" x14ac:dyDescent="0.2">
      <c r="A50" s="5">
        <f t="shared" si="21"/>
        <v>46</v>
      </c>
      <c r="B50" s="5">
        <v>49</v>
      </c>
      <c r="C50" s="5">
        <v>49</v>
      </c>
      <c r="D50" s="5" t="s">
        <v>504</v>
      </c>
      <c r="E50" s="15" t="s">
        <v>504</v>
      </c>
      <c r="F50" s="15"/>
      <c r="G50" s="30" t="s">
        <v>505</v>
      </c>
      <c r="H50" s="6">
        <v>42000</v>
      </c>
      <c r="I50" s="6">
        <v>15571</v>
      </c>
      <c r="J50" s="6"/>
      <c r="K50" s="81">
        <f t="shared" si="11"/>
        <v>42000</v>
      </c>
      <c r="L50" s="81">
        <f t="shared" si="12"/>
        <v>57600</v>
      </c>
      <c r="M50" s="6">
        <v>40000</v>
      </c>
      <c r="N50" s="6" t="e">
        <f>M50/1000*#REF!</f>
        <v>#REF!</v>
      </c>
      <c r="O50" s="81" t="e">
        <f t="shared" si="13"/>
        <v>#REF!</v>
      </c>
      <c r="P50" s="6">
        <v>40000</v>
      </c>
      <c r="Q50" s="6" t="e">
        <f>IF(#REF!="XQ1",(P$20),(Q$20))</f>
        <v>#REF!</v>
      </c>
      <c r="R50" s="81" t="e">
        <f t="shared" si="14"/>
        <v>#REF!</v>
      </c>
      <c r="S50" s="6">
        <v>40000</v>
      </c>
      <c r="T50" s="6" t="e">
        <f>S50/1000*#REF!</f>
        <v>#REF!</v>
      </c>
      <c r="U50" s="81" t="e">
        <f t="shared" si="15"/>
        <v>#REF!</v>
      </c>
      <c r="V50" s="6">
        <v>40000</v>
      </c>
      <c r="W50" s="6" t="e">
        <f>IF(#REF!="XQ1",(V$20),(W$20))</f>
        <v>#REF!</v>
      </c>
      <c r="X50" s="81" t="e">
        <f t="shared" si="16"/>
        <v>#REF!</v>
      </c>
      <c r="Y50" s="6">
        <v>40000</v>
      </c>
      <c r="Z50" s="6" t="e">
        <f>Y50/1000*#REF!</f>
        <v>#REF!</v>
      </c>
      <c r="AA50" s="81" t="e">
        <f t="shared" si="17"/>
        <v>#REF!</v>
      </c>
      <c r="AB50" s="6">
        <v>40000</v>
      </c>
      <c r="AC50" s="6" t="e">
        <f>IF(#REF!="XQ1",(AB$20),(AC$20))</f>
        <v>#REF!</v>
      </c>
      <c r="AD50" s="81" t="e">
        <f t="shared" si="18"/>
        <v>#REF!</v>
      </c>
      <c r="AE50" s="6">
        <v>40000</v>
      </c>
      <c r="AF50" s="6" t="e">
        <f>AE50/1000*#REF!</f>
        <v>#REF!</v>
      </c>
      <c r="AG50" s="81" t="e">
        <f t="shared" si="19"/>
        <v>#REF!</v>
      </c>
      <c r="AH50" s="6">
        <v>40000</v>
      </c>
      <c r="AI50" s="6" t="e">
        <f>IF(#REF!="XQ1",(AH$20),(AI$20))</f>
        <v>#REF!</v>
      </c>
      <c r="AJ50" s="81" t="e">
        <f t="shared" si="20"/>
        <v>#REF!</v>
      </c>
      <c r="AK50" s="6">
        <v>40000</v>
      </c>
      <c r="AL50" s="44"/>
      <c r="AM50" s="44"/>
    </row>
    <row r="51" spans="1:39" x14ac:dyDescent="0.2">
      <c r="A51" s="5">
        <f t="shared" si="21"/>
        <v>47</v>
      </c>
      <c r="B51" s="5">
        <v>50</v>
      </c>
      <c r="C51" s="5">
        <v>50</v>
      </c>
      <c r="D51" s="5" t="s">
        <v>506</v>
      </c>
      <c r="E51" s="15" t="s">
        <v>506</v>
      </c>
      <c r="F51" s="15"/>
      <c r="G51" s="30" t="s">
        <v>507</v>
      </c>
      <c r="H51" s="6">
        <v>42000</v>
      </c>
      <c r="I51" s="6">
        <v>15571</v>
      </c>
      <c r="J51" s="6"/>
      <c r="K51" s="81">
        <f t="shared" si="11"/>
        <v>42000</v>
      </c>
      <c r="L51" s="81">
        <f t="shared" si="12"/>
        <v>57600</v>
      </c>
      <c r="M51" s="6">
        <v>40000</v>
      </c>
      <c r="N51" s="6" t="e">
        <f>M51/1000*#REF!</f>
        <v>#REF!</v>
      </c>
      <c r="O51" s="81" t="e">
        <f t="shared" si="13"/>
        <v>#REF!</v>
      </c>
      <c r="P51" s="6">
        <v>40000</v>
      </c>
      <c r="Q51" s="6" t="e">
        <f>IF(#REF!="XQ1",(P$20),(Q$20))</f>
        <v>#REF!</v>
      </c>
      <c r="R51" s="81" t="e">
        <f t="shared" si="14"/>
        <v>#REF!</v>
      </c>
      <c r="S51" s="6">
        <v>40000</v>
      </c>
      <c r="T51" s="6" t="e">
        <f>S51/1000*#REF!</f>
        <v>#REF!</v>
      </c>
      <c r="U51" s="81" t="e">
        <f t="shared" si="15"/>
        <v>#REF!</v>
      </c>
      <c r="V51" s="6">
        <v>40000</v>
      </c>
      <c r="W51" s="6" t="e">
        <f>IF(#REF!="XQ1",(V$20),(W$20))</f>
        <v>#REF!</v>
      </c>
      <c r="X51" s="81" t="e">
        <f t="shared" si="16"/>
        <v>#REF!</v>
      </c>
      <c r="Y51" s="6">
        <v>40000</v>
      </c>
      <c r="Z51" s="6" t="e">
        <f>Y51/1000*#REF!</f>
        <v>#REF!</v>
      </c>
      <c r="AA51" s="81" t="e">
        <f t="shared" si="17"/>
        <v>#REF!</v>
      </c>
      <c r="AB51" s="6">
        <v>40000</v>
      </c>
      <c r="AC51" s="6" t="e">
        <f>IF(#REF!="XQ1",(AB$20),(AC$20))</f>
        <v>#REF!</v>
      </c>
      <c r="AD51" s="81" t="e">
        <f t="shared" si="18"/>
        <v>#REF!</v>
      </c>
      <c r="AE51" s="6">
        <v>40000</v>
      </c>
      <c r="AF51" s="6" t="e">
        <f>AE51/1000*#REF!</f>
        <v>#REF!</v>
      </c>
      <c r="AG51" s="81" t="e">
        <f t="shared" si="19"/>
        <v>#REF!</v>
      </c>
      <c r="AH51" s="6">
        <v>40000</v>
      </c>
      <c r="AI51" s="6" t="e">
        <f>IF(#REF!="XQ1",(AH$20),(AI$20))</f>
        <v>#REF!</v>
      </c>
      <c r="AJ51" s="81" t="e">
        <f t="shared" si="20"/>
        <v>#REF!</v>
      </c>
      <c r="AK51" s="6">
        <v>40000</v>
      </c>
      <c r="AL51" s="44"/>
      <c r="AM51" s="44"/>
    </row>
    <row r="52" spans="1:39" x14ac:dyDescent="0.2">
      <c r="A52" s="5">
        <f t="shared" si="21"/>
        <v>48</v>
      </c>
      <c r="B52" s="5">
        <v>51</v>
      </c>
      <c r="C52" s="5">
        <v>51</v>
      </c>
      <c r="D52" s="5" t="s">
        <v>508</v>
      </c>
      <c r="E52" s="15" t="s">
        <v>508</v>
      </c>
      <c r="F52" s="15"/>
      <c r="G52" s="30" t="s">
        <v>509</v>
      </c>
      <c r="H52" s="6">
        <v>42000</v>
      </c>
      <c r="I52" s="6">
        <v>15571</v>
      </c>
      <c r="J52" s="6"/>
      <c r="K52" s="81">
        <f t="shared" si="11"/>
        <v>42000</v>
      </c>
      <c r="L52" s="81">
        <f t="shared" si="12"/>
        <v>57600</v>
      </c>
      <c r="M52" s="6">
        <v>40000</v>
      </c>
      <c r="N52" s="6" t="e">
        <f>M52/1000*#REF!</f>
        <v>#REF!</v>
      </c>
      <c r="O52" s="81" t="e">
        <f t="shared" si="13"/>
        <v>#REF!</v>
      </c>
      <c r="P52" s="6">
        <v>40000</v>
      </c>
      <c r="Q52" s="6" t="e">
        <f>IF(#REF!="XQ1",(P$20),(Q$20))</f>
        <v>#REF!</v>
      </c>
      <c r="R52" s="81" t="e">
        <f t="shared" si="14"/>
        <v>#REF!</v>
      </c>
      <c r="S52" s="6">
        <v>40000</v>
      </c>
      <c r="T52" s="6" t="e">
        <f>S52/1000*#REF!</f>
        <v>#REF!</v>
      </c>
      <c r="U52" s="81" t="e">
        <f t="shared" si="15"/>
        <v>#REF!</v>
      </c>
      <c r="V52" s="6">
        <v>40000</v>
      </c>
      <c r="W52" s="6" t="e">
        <f>IF(#REF!="XQ1",(V$20),(W$20))</f>
        <v>#REF!</v>
      </c>
      <c r="X52" s="81" t="e">
        <f t="shared" si="16"/>
        <v>#REF!</v>
      </c>
      <c r="Y52" s="6">
        <v>40000</v>
      </c>
      <c r="Z52" s="6" t="e">
        <f>Y52/1000*#REF!</f>
        <v>#REF!</v>
      </c>
      <c r="AA52" s="81" t="e">
        <f t="shared" si="17"/>
        <v>#REF!</v>
      </c>
      <c r="AB52" s="6">
        <v>40000</v>
      </c>
      <c r="AC52" s="6" t="e">
        <f>IF(#REF!="XQ1",(AB$20),(AC$20))</f>
        <v>#REF!</v>
      </c>
      <c r="AD52" s="81" t="e">
        <f t="shared" si="18"/>
        <v>#REF!</v>
      </c>
      <c r="AE52" s="6">
        <v>40000</v>
      </c>
      <c r="AF52" s="6" t="e">
        <f>AE52/1000*#REF!</f>
        <v>#REF!</v>
      </c>
      <c r="AG52" s="81" t="e">
        <f t="shared" si="19"/>
        <v>#REF!</v>
      </c>
      <c r="AH52" s="6">
        <v>40000</v>
      </c>
      <c r="AI52" s="6" t="e">
        <f>IF(#REF!="XQ1",(AH$20),(AI$20))</f>
        <v>#REF!</v>
      </c>
      <c r="AJ52" s="81" t="e">
        <f t="shared" si="20"/>
        <v>#REF!</v>
      </c>
      <c r="AK52" s="6">
        <v>40000</v>
      </c>
      <c r="AL52" s="44"/>
      <c r="AM52" s="44"/>
    </row>
    <row r="53" spans="1:39" x14ac:dyDescent="0.2">
      <c r="A53" s="5">
        <f t="shared" si="21"/>
        <v>49</v>
      </c>
      <c r="B53" s="5">
        <v>52</v>
      </c>
      <c r="C53" s="5">
        <v>52</v>
      </c>
      <c r="D53" s="5" t="s">
        <v>510</v>
      </c>
      <c r="E53" s="15" t="s">
        <v>510</v>
      </c>
      <c r="F53" s="15"/>
      <c r="G53" s="30" t="s">
        <v>511</v>
      </c>
      <c r="H53" s="6">
        <v>36000</v>
      </c>
      <c r="I53" s="6">
        <v>15571</v>
      </c>
      <c r="J53" s="6"/>
      <c r="K53" s="81">
        <f t="shared" si="11"/>
        <v>36000</v>
      </c>
      <c r="L53" s="81">
        <f t="shared" si="12"/>
        <v>51600</v>
      </c>
      <c r="M53" s="6">
        <v>33000</v>
      </c>
      <c r="N53" s="6" t="e">
        <f>M53/1000*#REF!</f>
        <v>#REF!</v>
      </c>
      <c r="O53" s="81" t="e">
        <f t="shared" si="13"/>
        <v>#REF!</v>
      </c>
      <c r="P53" s="6">
        <v>33000</v>
      </c>
      <c r="Q53" s="6" t="e">
        <f>IF(#REF!="XQ1",(P$20),(Q$20))</f>
        <v>#REF!</v>
      </c>
      <c r="R53" s="81" t="e">
        <f t="shared" si="14"/>
        <v>#REF!</v>
      </c>
      <c r="S53" s="6">
        <v>33000</v>
      </c>
      <c r="T53" s="6" t="e">
        <f>S53/1000*#REF!</f>
        <v>#REF!</v>
      </c>
      <c r="U53" s="81" t="e">
        <f t="shared" si="15"/>
        <v>#REF!</v>
      </c>
      <c r="V53" s="6">
        <v>33000</v>
      </c>
      <c r="W53" s="6" t="e">
        <f>IF(#REF!="XQ1",(V$20),(W$20))</f>
        <v>#REF!</v>
      </c>
      <c r="X53" s="81" t="e">
        <f t="shared" si="16"/>
        <v>#REF!</v>
      </c>
      <c r="Y53" s="6">
        <v>33000</v>
      </c>
      <c r="Z53" s="6" t="e">
        <f>Y53/1000*#REF!</f>
        <v>#REF!</v>
      </c>
      <c r="AA53" s="81" t="e">
        <f t="shared" si="17"/>
        <v>#REF!</v>
      </c>
      <c r="AB53" s="6">
        <v>33000</v>
      </c>
      <c r="AC53" s="6" t="e">
        <f>IF(#REF!="XQ1",(AB$20),(AC$20))</f>
        <v>#REF!</v>
      </c>
      <c r="AD53" s="81" t="e">
        <f t="shared" si="18"/>
        <v>#REF!</v>
      </c>
      <c r="AE53" s="6">
        <v>33000</v>
      </c>
      <c r="AF53" s="6" t="e">
        <f>AE53/1000*#REF!</f>
        <v>#REF!</v>
      </c>
      <c r="AG53" s="81" t="e">
        <f t="shared" si="19"/>
        <v>#REF!</v>
      </c>
      <c r="AH53" s="6">
        <v>33000</v>
      </c>
      <c r="AI53" s="6" t="e">
        <f>IF(#REF!="XQ1",(AH$20),(AI$20))</f>
        <v>#REF!</v>
      </c>
      <c r="AJ53" s="81" t="e">
        <f t="shared" si="20"/>
        <v>#REF!</v>
      </c>
      <c r="AK53" s="6">
        <v>33000</v>
      </c>
      <c r="AL53" s="44"/>
      <c r="AM53" s="44"/>
    </row>
    <row r="54" spans="1:39" x14ac:dyDescent="0.2">
      <c r="A54" s="5">
        <f t="shared" si="21"/>
        <v>50</v>
      </c>
      <c r="B54" s="5">
        <v>53</v>
      </c>
      <c r="C54" s="5">
        <v>53</v>
      </c>
      <c r="D54" s="5" t="s">
        <v>512</v>
      </c>
      <c r="E54" s="15" t="s">
        <v>512</v>
      </c>
      <c r="F54" s="15"/>
      <c r="G54" s="43" t="s">
        <v>513</v>
      </c>
      <c r="H54" s="6">
        <v>42000</v>
      </c>
      <c r="I54" s="6">
        <v>15571</v>
      </c>
      <c r="J54" s="6"/>
      <c r="K54" s="81">
        <f t="shared" ref="K54:K85" si="22">H54+J54</f>
        <v>42000</v>
      </c>
      <c r="L54" s="81">
        <f t="shared" ref="L54:L85" si="23">ROUND((SUM(H54:J54)),-2)</f>
        <v>57600</v>
      </c>
      <c r="M54" s="6">
        <v>40000</v>
      </c>
      <c r="N54" s="6" t="e">
        <f>M54/1000*#REF!</f>
        <v>#REF!</v>
      </c>
      <c r="O54" s="81" t="e">
        <f t="shared" si="13"/>
        <v>#REF!</v>
      </c>
      <c r="P54" s="6">
        <v>40000</v>
      </c>
      <c r="Q54" s="6" t="e">
        <f>IF(#REF!="XQ1",(P$20),(Q$20))</f>
        <v>#REF!</v>
      </c>
      <c r="R54" s="81" t="e">
        <f t="shared" ref="R54:R74" si="24">SUM(P54:Q54)</f>
        <v>#REF!</v>
      </c>
      <c r="S54" s="6">
        <v>40000</v>
      </c>
      <c r="T54" s="6" t="e">
        <f>S54/1000*#REF!</f>
        <v>#REF!</v>
      </c>
      <c r="U54" s="81" t="e">
        <f t="shared" si="15"/>
        <v>#REF!</v>
      </c>
      <c r="V54" s="6">
        <v>40000</v>
      </c>
      <c r="W54" s="6" t="e">
        <f>IF(#REF!="XQ1",(V$20),(W$20))</f>
        <v>#REF!</v>
      </c>
      <c r="X54" s="81" t="e">
        <f t="shared" ref="X54:X74" si="25">SUM(V54:W54)</f>
        <v>#REF!</v>
      </c>
      <c r="Y54" s="6">
        <v>40000</v>
      </c>
      <c r="Z54" s="6" t="e">
        <f>Y54/1000*#REF!</f>
        <v>#REF!</v>
      </c>
      <c r="AA54" s="81" t="e">
        <f t="shared" si="17"/>
        <v>#REF!</v>
      </c>
      <c r="AB54" s="6">
        <v>40000</v>
      </c>
      <c r="AC54" s="6" t="e">
        <f>IF(#REF!="XQ1",(AB$20),(AC$20))</f>
        <v>#REF!</v>
      </c>
      <c r="AD54" s="81" t="e">
        <f t="shared" ref="AD54:AD74" si="26">SUM(AB54:AC54)</f>
        <v>#REF!</v>
      </c>
      <c r="AE54" s="6">
        <v>40000</v>
      </c>
      <c r="AF54" s="6" t="e">
        <f>AE54/1000*#REF!</f>
        <v>#REF!</v>
      </c>
      <c r="AG54" s="81" t="e">
        <f t="shared" si="19"/>
        <v>#REF!</v>
      </c>
      <c r="AH54" s="6">
        <v>40000</v>
      </c>
      <c r="AI54" s="6" t="e">
        <f>IF(#REF!="XQ1",(AH$20),(AI$20))</f>
        <v>#REF!</v>
      </c>
      <c r="AJ54" s="81" t="e">
        <f t="shared" ref="AJ54:AJ74" si="27">SUM(AH54:AI54)</f>
        <v>#REF!</v>
      </c>
      <c r="AK54" s="6">
        <v>40000</v>
      </c>
      <c r="AL54" s="44"/>
      <c r="AM54" s="44"/>
    </row>
    <row r="55" spans="1:39" x14ac:dyDescent="0.2">
      <c r="A55" s="5">
        <f t="shared" si="21"/>
        <v>51</v>
      </c>
      <c r="B55" s="5">
        <v>54</v>
      </c>
      <c r="C55" s="5">
        <v>54</v>
      </c>
      <c r="D55" s="5" t="s">
        <v>514</v>
      </c>
      <c r="E55" s="15" t="s">
        <v>514</v>
      </c>
      <c r="F55" s="15"/>
      <c r="G55" s="43" t="s">
        <v>515</v>
      </c>
      <c r="H55" s="6">
        <v>42000</v>
      </c>
      <c r="I55" s="6">
        <v>15571</v>
      </c>
      <c r="J55" s="6"/>
      <c r="K55" s="81">
        <f t="shared" si="22"/>
        <v>42000</v>
      </c>
      <c r="L55" s="81">
        <f t="shared" si="23"/>
        <v>57600</v>
      </c>
      <c r="M55" s="6">
        <v>40000</v>
      </c>
      <c r="N55" s="6" t="e">
        <f>M55/1000*#REF!</f>
        <v>#REF!</v>
      </c>
      <c r="O55" s="81" t="e">
        <f t="shared" si="13"/>
        <v>#REF!</v>
      </c>
      <c r="P55" s="6">
        <v>40000</v>
      </c>
      <c r="Q55" s="6" t="e">
        <f>IF(#REF!="XQ1",(P$20),(Q$20))</f>
        <v>#REF!</v>
      </c>
      <c r="R55" s="81" t="e">
        <f t="shared" si="24"/>
        <v>#REF!</v>
      </c>
      <c r="S55" s="6">
        <v>40000</v>
      </c>
      <c r="T55" s="6" t="e">
        <f>S55/1000*#REF!</f>
        <v>#REF!</v>
      </c>
      <c r="U55" s="81" t="e">
        <f t="shared" si="15"/>
        <v>#REF!</v>
      </c>
      <c r="V55" s="6">
        <v>40000</v>
      </c>
      <c r="W55" s="6" t="e">
        <f>IF(#REF!="XQ1",(V$20),(W$20))</f>
        <v>#REF!</v>
      </c>
      <c r="X55" s="81" t="e">
        <f t="shared" si="25"/>
        <v>#REF!</v>
      </c>
      <c r="Y55" s="6">
        <v>40000</v>
      </c>
      <c r="Z55" s="6" t="e">
        <f>Y55/1000*#REF!</f>
        <v>#REF!</v>
      </c>
      <c r="AA55" s="81" t="e">
        <f t="shared" si="17"/>
        <v>#REF!</v>
      </c>
      <c r="AB55" s="6">
        <v>40000</v>
      </c>
      <c r="AC55" s="6" t="e">
        <f>IF(#REF!="XQ1",(AB$20),(AC$20))</f>
        <v>#REF!</v>
      </c>
      <c r="AD55" s="81" t="e">
        <f t="shared" si="26"/>
        <v>#REF!</v>
      </c>
      <c r="AE55" s="6">
        <v>40000</v>
      </c>
      <c r="AF55" s="6" t="e">
        <f>AE55/1000*#REF!</f>
        <v>#REF!</v>
      </c>
      <c r="AG55" s="81" t="e">
        <f t="shared" si="19"/>
        <v>#REF!</v>
      </c>
      <c r="AH55" s="6">
        <v>40000</v>
      </c>
      <c r="AI55" s="6" t="e">
        <f>IF(#REF!="XQ1",(AH$20),(AI$20))</f>
        <v>#REF!</v>
      </c>
      <c r="AJ55" s="81" t="e">
        <f t="shared" si="27"/>
        <v>#REF!</v>
      </c>
      <c r="AK55" s="6">
        <v>40000</v>
      </c>
      <c r="AL55" s="44"/>
      <c r="AM55" s="44"/>
    </row>
    <row r="56" spans="1:39" x14ac:dyDescent="0.2">
      <c r="A56" s="5">
        <f t="shared" si="21"/>
        <v>52</v>
      </c>
      <c r="B56" s="5">
        <v>55</v>
      </c>
      <c r="C56" s="5">
        <v>55</v>
      </c>
      <c r="D56" s="5" t="s">
        <v>516</v>
      </c>
      <c r="E56" s="15" t="s">
        <v>516</v>
      </c>
      <c r="F56" s="15"/>
      <c r="G56" s="30" t="s">
        <v>517</v>
      </c>
      <c r="H56" s="6">
        <v>42000</v>
      </c>
      <c r="I56" s="6">
        <v>15571</v>
      </c>
      <c r="J56" s="6"/>
      <c r="K56" s="81">
        <f t="shared" si="22"/>
        <v>42000</v>
      </c>
      <c r="L56" s="81">
        <f t="shared" si="23"/>
        <v>57600</v>
      </c>
      <c r="M56" s="6">
        <v>40000</v>
      </c>
      <c r="N56" s="6" t="e">
        <f>M56/1000*#REF!</f>
        <v>#REF!</v>
      </c>
      <c r="O56" s="81" t="e">
        <f t="shared" si="13"/>
        <v>#REF!</v>
      </c>
      <c r="P56" s="6">
        <v>40000</v>
      </c>
      <c r="Q56" s="6" t="e">
        <f>IF(#REF!="XQ1",(P$20),(Q$20))</f>
        <v>#REF!</v>
      </c>
      <c r="R56" s="81" t="e">
        <f t="shared" si="24"/>
        <v>#REF!</v>
      </c>
      <c r="S56" s="6">
        <v>40000</v>
      </c>
      <c r="T56" s="6" t="e">
        <f>S56/1000*#REF!</f>
        <v>#REF!</v>
      </c>
      <c r="U56" s="81" t="e">
        <f t="shared" si="15"/>
        <v>#REF!</v>
      </c>
      <c r="V56" s="6">
        <v>40000</v>
      </c>
      <c r="W56" s="6" t="e">
        <f>IF(#REF!="XQ1",(V$20),(W$20))</f>
        <v>#REF!</v>
      </c>
      <c r="X56" s="81" t="e">
        <f t="shared" si="25"/>
        <v>#REF!</v>
      </c>
      <c r="Y56" s="6">
        <v>40000</v>
      </c>
      <c r="Z56" s="6" t="e">
        <f>Y56/1000*#REF!</f>
        <v>#REF!</v>
      </c>
      <c r="AA56" s="81" t="e">
        <f t="shared" si="17"/>
        <v>#REF!</v>
      </c>
      <c r="AB56" s="6">
        <v>40000</v>
      </c>
      <c r="AC56" s="6" t="e">
        <f>IF(#REF!="XQ1",(AB$20),(AC$20))</f>
        <v>#REF!</v>
      </c>
      <c r="AD56" s="81" t="e">
        <f t="shared" si="26"/>
        <v>#REF!</v>
      </c>
      <c r="AE56" s="6">
        <v>40000</v>
      </c>
      <c r="AF56" s="6" t="e">
        <f>AE56/1000*#REF!</f>
        <v>#REF!</v>
      </c>
      <c r="AG56" s="81" t="e">
        <f t="shared" si="19"/>
        <v>#REF!</v>
      </c>
      <c r="AH56" s="6">
        <v>40000</v>
      </c>
      <c r="AI56" s="6" t="e">
        <f>IF(#REF!="XQ1",(AH$20),(AI$20))</f>
        <v>#REF!</v>
      </c>
      <c r="AJ56" s="81" t="e">
        <f t="shared" si="27"/>
        <v>#REF!</v>
      </c>
      <c r="AK56" s="6">
        <v>40000</v>
      </c>
      <c r="AL56" s="44"/>
      <c r="AM56" s="44"/>
    </row>
    <row r="57" spans="1:39" x14ac:dyDescent="0.2">
      <c r="A57" s="5">
        <f t="shared" si="21"/>
        <v>53</v>
      </c>
      <c r="B57" s="5">
        <v>56</v>
      </c>
      <c r="C57" s="5">
        <v>56</v>
      </c>
      <c r="D57" s="5" t="s">
        <v>518</v>
      </c>
      <c r="E57" s="15"/>
      <c r="F57" s="15" t="s">
        <v>518</v>
      </c>
      <c r="G57" s="45" t="s">
        <v>519</v>
      </c>
      <c r="H57" s="6">
        <v>30000</v>
      </c>
      <c r="I57" s="6">
        <v>15571</v>
      </c>
      <c r="J57" s="6"/>
      <c r="K57" s="81">
        <f t="shared" si="22"/>
        <v>30000</v>
      </c>
      <c r="L57" s="81">
        <f t="shared" si="23"/>
        <v>45600</v>
      </c>
      <c r="M57" s="6">
        <v>30000</v>
      </c>
      <c r="N57" s="6" t="e">
        <f>M57/1000*#REF!</f>
        <v>#REF!</v>
      </c>
      <c r="O57" s="81" t="e">
        <f t="shared" si="13"/>
        <v>#REF!</v>
      </c>
      <c r="P57" s="6">
        <v>30000</v>
      </c>
      <c r="Q57" s="6" t="e">
        <f>IF(#REF!="XQ1",(P$20),(Q$20))</f>
        <v>#REF!</v>
      </c>
      <c r="R57" s="81" t="e">
        <f t="shared" si="24"/>
        <v>#REF!</v>
      </c>
      <c r="S57" s="6">
        <v>30000</v>
      </c>
      <c r="T57" s="6" t="e">
        <f>S57/1000*#REF!</f>
        <v>#REF!</v>
      </c>
      <c r="U57" s="81" t="e">
        <f t="shared" si="15"/>
        <v>#REF!</v>
      </c>
      <c r="V57" s="6">
        <v>30000</v>
      </c>
      <c r="W57" s="6" t="e">
        <f>IF(#REF!="XQ1",(V$20),(W$20))</f>
        <v>#REF!</v>
      </c>
      <c r="X57" s="81" t="e">
        <f t="shared" si="25"/>
        <v>#REF!</v>
      </c>
      <c r="Y57" s="6">
        <v>30000</v>
      </c>
      <c r="Z57" s="6" t="e">
        <f>Y57/1000*#REF!</f>
        <v>#REF!</v>
      </c>
      <c r="AA57" s="81" t="e">
        <f t="shared" si="17"/>
        <v>#REF!</v>
      </c>
      <c r="AB57" s="6">
        <v>30000</v>
      </c>
      <c r="AC57" s="6" t="e">
        <f>IF(#REF!="XQ1",(AB$20),(AC$20))</f>
        <v>#REF!</v>
      </c>
      <c r="AD57" s="81" t="e">
        <f t="shared" si="26"/>
        <v>#REF!</v>
      </c>
      <c r="AE57" s="32">
        <v>28000</v>
      </c>
      <c r="AF57" s="6" t="e">
        <f>AE57/1000*#REF!</f>
        <v>#REF!</v>
      </c>
      <c r="AG57" s="81" t="e">
        <f t="shared" si="19"/>
        <v>#REF!</v>
      </c>
      <c r="AH57" s="32">
        <v>28000</v>
      </c>
      <c r="AI57" s="6" t="e">
        <f>IF(#REF!="XQ1",(AH$20),(AI$20))</f>
        <v>#REF!</v>
      </c>
      <c r="AJ57" s="81" t="e">
        <f t="shared" si="27"/>
        <v>#REF!</v>
      </c>
      <c r="AK57" s="32">
        <v>28000</v>
      </c>
      <c r="AL57" s="44"/>
      <c r="AM57" s="44"/>
    </row>
    <row r="58" spans="1:39" x14ac:dyDescent="0.2">
      <c r="A58" s="5">
        <f t="shared" si="21"/>
        <v>54</v>
      </c>
      <c r="B58" s="5">
        <v>57</v>
      </c>
      <c r="C58" s="5">
        <v>57</v>
      </c>
      <c r="D58" s="5" t="s">
        <v>520</v>
      </c>
      <c r="E58" s="15"/>
      <c r="F58" s="15" t="s">
        <v>520</v>
      </c>
      <c r="G58" s="45" t="s">
        <v>521</v>
      </c>
      <c r="H58" s="6">
        <v>25000</v>
      </c>
      <c r="I58" s="6">
        <v>15571</v>
      </c>
      <c r="J58" s="6"/>
      <c r="K58" s="81">
        <f t="shared" si="22"/>
        <v>25000</v>
      </c>
      <c r="L58" s="81">
        <f t="shared" si="23"/>
        <v>40600</v>
      </c>
      <c r="M58" s="6">
        <v>25000</v>
      </c>
      <c r="N58" s="6" t="e">
        <f>M58/1000*#REF!</f>
        <v>#REF!</v>
      </c>
      <c r="O58" s="81" t="e">
        <f t="shared" si="13"/>
        <v>#REF!</v>
      </c>
      <c r="P58" s="6">
        <v>25000</v>
      </c>
      <c r="Q58" s="6" t="e">
        <f>IF(#REF!="XQ1",(P$20),(Q$20))</f>
        <v>#REF!</v>
      </c>
      <c r="R58" s="81" t="e">
        <f t="shared" si="24"/>
        <v>#REF!</v>
      </c>
      <c r="S58" s="6">
        <v>25000</v>
      </c>
      <c r="T58" s="6" t="e">
        <f>S58/1000*#REF!</f>
        <v>#REF!</v>
      </c>
      <c r="U58" s="81" t="e">
        <f t="shared" si="15"/>
        <v>#REF!</v>
      </c>
      <c r="V58" s="6">
        <v>25000</v>
      </c>
      <c r="W58" s="6" t="e">
        <f>IF(#REF!="XQ1",(V$20),(W$20))</f>
        <v>#REF!</v>
      </c>
      <c r="X58" s="81" t="e">
        <f t="shared" si="25"/>
        <v>#REF!</v>
      </c>
      <c r="Y58" s="6">
        <v>25000</v>
      </c>
      <c r="Z58" s="6" t="e">
        <f>Y58/1000*#REF!</f>
        <v>#REF!</v>
      </c>
      <c r="AA58" s="81" t="e">
        <f t="shared" si="17"/>
        <v>#REF!</v>
      </c>
      <c r="AB58" s="6">
        <v>25000</v>
      </c>
      <c r="AC58" s="6" t="e">
        <f>IF(#REF!="XQ1",(AB$20),(AC$20))</f>
        <v>#REF!</v>
      </c>
      <c r="AD58" s="81" t="e">
        <f t="shared" si="26"/>
        <v>#REF!</v>
      </c>
      <c r="AE58" s="32">
        <v>23000</v>
      </c>
      <c r="AF58" s="6" t="e">
        <f>AE58/1000*#REF!</f>
        <v>#REF!</v>
      </c>
      <c r="AG58" s="81" t="e">
        <f t="shared" si="19"/>
        <v>#REF!</v>
      </c>
      <c r="AH58" s="32">
        <v>23000</v>
      </c>
      <c r="AI58" s="6" t="e">
        <f>IF(#REF!="XQ1",(AH$20),(AI$20))</f>
        <v>#REF!</v>
      </c>
      <c r="AJ58" s="81" t="e">
        <f t="shared" si="27"/>
        <v>#REF!</v>
      </c>
      <c r="AK58" s="32">
        <v>23000</v>
      </c>
      <c r="AL58" s="44"/>
      <c r="AM58" s="44"/>
    </row>
    <row r="59" spans="1:39" x14ac:dyDescent="0.2">
      <c r="A59" s="5">
        <f t="shared" si="21"/>
        <v>55</v>
      </c>
      <c r="B59" s="5">
        <v>61</v>
      </c>
      <c r="C59" s="5">
        <v>61</v>
      </c>
      <c r="D59" s="5" t="s">
        <v>522</v>
      </c>
      <c r="E59" s="15" t="s">
        <v>522</v>
      </c>
      <c r="F59" s="15"/>
      <c r="G59" s="30" t="s">
        <v>523</v>
      </c>
      <c r="H59" s="6">
        <v>42000</v>
      </c>
      <c r="I59" s="6">
        <v>15571</v>
      </c>
      <c r="J59" s="6"/>
      <c r="K59" s="81">
        <f t="shared" si="22"/>
        <v>42000</v>
      </c>
      <c r="L59" s="81">
        <f t="shared" si="23"/>
        <v>57600</v>
      </c>
      <c r="M59" s="6">
        <v>40000</v>
      </c>
      <c r="N59" s="6" t="e">
        <f>M59/1000*#REF!</f>
        <v>#REF!</v>
      </c>
      <c r="O59" s="81" t="e">
        <f t="shared" si="13"/>
        <v>#REF!</v>
      </c>
      <c r="P59" s="6">
        <v>40000</v>
      </c>
      <c r="Q59" s="6" t="e">
        <f>IF(#REF!="XQ1",(P$20),(Q$20))</f>
        <v>#REF!</v>
      </c>
      <c r="R59" s="81" t="e">
        <f t="shared" si="24"/>
        <v>#REF!</v>
      </c>
      <c r="S59" s="6">
        <v>40000</v>
      </c>
      <c r="T59" s="6" t="e">
        <f>S59/1000*#REF!</f>
        <v>#REF!</v>
      </c>
      <c r="U59" s="81" t="e">
        <f t="shared" si="15"/>
        <v>#REF!</v>
      </c>
      <c r="V59" s="6">
        <v>40000</v>
      </c>
      <c r="W59" s="6" t="e">
        <f>IF(#REF!="XQ1",(V$20),(W$20))</f>
        <v>#REF!</v>
      </c>
      <c r="X59" s="81" t="e">
        <f t="shared" si="25"/>
        <v>#REF!</v>
      </c>
      <c r="Y59" s="6">
        <v>40000</v>
      </c>
      <c r="Z59" s="6" t="e">
        <f>Y59/1000*#REF!</f>
        <v>#REF!</v>
      </c>
      <c r="AA59" s="81" t="e">
        <f t="shared" si="17"/>
        <v>#REF!</v>
      </c>
      <c r="AB59" s="6">
        <v>40000</v>
      </c>
      <c r="AC59" s="6" t="e">
        <f>IF(#REF!="XQ1",(AB$20),(AC$20))</f>
        <v>#REF!</v>
      </c>
      <c r="AD59" s="81" t="e">
        <f t="shared" si="26"/>
        <v>#REF!</v>
      </c>
      <c r="AE59" s="6">
        <v>40000</v>
      </c>
      <c r="AF59" s="6" t="e">
        <f>AE59/1000*#REF!</f>
        <v>#REF!</v>
      </c>
      <c r="AG59" s="81" t="e">
        <f t="shared" si="19"/>
        <v>#REF!</v>
      </c>
      <c r="AH59" s="6">
        <v>40000</v>
      </c>
      <c r="AI59" s="6" t="e">
        <f>IF(#REF!="XQ1",(AH$20),(AI$20))</f>
        <v>#REF!</v>
      </c>
      <c r="AJ59" s="81" t="e">
        <f t="shared" si="27"/>
        <v>#REF!</v>
      </c>
      <c r="AK59" s="6">
        <v>40000</v>
      </c>
      <c r="AL59" s="35"/>
      <c r="AM59" s="35"/>
    </row>
    <row r="60" spans="1:39" ht="31.5" x14ac:dyDescent="0.2">
      <c r="A60" s="5">
        <f t="shared" si="21"/>
        <v>56</v>
      </c>
      <c r="B60" s="5">
        <v>62</v>
      </c>
      <c r="C60" s="5">
        <v>62</v>
      </c>
      <c r="D60" s="5" t="s">
        <v>524</v>
      </c>
      <c r="E60" s="15" t="s">
        <v>524</v>
      </c>
      <c r="F60" s="15"/>
      <c r="G60" s="30" t="s">
        <v>525</v>
      </c>
      <c r="H60" s="6">
        <v>87000</v>
      </c>
      <c r="I60" s="6">
        <v>66194</v>
      </c>
      <c r="J60" s="6"/>
      <c r="K60" s="81">
        <f t="shared" si="22"/>
        <v>87000</v>
      </c>
      <c r="L60" s="81">
        <f t="shared" si="23"/>
        <v>153200</v>
      </c>
      <c r="M60" s="6">
        <v>84000</v>
      </c>
      <c r="N60" s="6" t="e">
        <f>M60/1000*#REF!</f>
        <v>#REF!</v>
      </c>
      <c r="O60" s="81" t="e">
        <f t="shared" si="13"/>
        <v>#REF!</v>
      </c>
      <c r="P60" s="6">
        <v>84000</v>
      </c>
      <c r="Q60" s="6" t="e">
        <f>IF(#REF!="XQ1",(P$20),(Q$20))</f>
        <v>#REF!</v>
      </c>
      <c r="R60" s="81" t="e">
        <f t="shared" si="24"/>
        <v>#REF!</v>
      </c>
      <c r="S60" s="6">
        <v>84000</v>
      </c>
      <c r="T60" s="6" t="e">
        <f>S60/1000*#REF!</f>
        <v>#REF!</v>
      </c>
      <c r="U60" s="81" t="e">
        <f t="shared" si="15"/>
        <v>#REF!</v>
      </c>
      <c r="V60" s="6">
        <v>84000</v>
      </c>
      <c r="W60" s="6" t="e">
        <f>IF(#REF!="XQ1",(V$20),(W$20))</f>
        <v>#REF!</v>
      </c>
      <c r="X60" s="81" t="e">
        <f t="shared" si="25"/>
        <v>#REF!</v>
      </c>
      <c r="Y60" s="6">
        <v>84000</v>
      </c>
      <c r="Z60" s="6" t="e">
        <f>Y60/1000*#REF!</f>
        <v>#REF!</v>
      </c>
      <c r="AA60" s="81" t="e">
        <f t="shared" si="17"/>
        <v>#REF!</v>
      </c>
      <c r="AB60" s="6">
        <v>84000</v>
      </c>
      <c r="AC60" s="6" t="e">
        <f>IF(#REF!="XQ1",(AB$20),(AC$20))</f>
        <v>#REF!</v>
      </c>
      <c r="AD60" s="81" t="e">
        <f t="shared" si="26"/>
        <v>#REF!</v>
      </c>
      <c r="AE60" s="6">
        <v>84000</v>
      </c>
      <c r="AF60" s="6" t="e">
        <f>AE60/1000*#REF!</f>
        <v>#REF!</v>
      </c>
      <c r="AG60" s="81" t="e">
        <f t="shared" si="19"/>
        <v>#REF!</v>
      </c>
      <c r="AH60" s="6">
        <v>84000</v>
      </c>
      <c r="AI60" s="6" t="e">
        <f>IF(#REF!="XQ1",(AH$20),(AI$20))</f>
        <v>#REF!</v>
      </c>
      <c r="AJ60" s="81" t="e">
        <f t="shared" si="27"/>
        <v>#REF!</v>
      </c>
      <c r="AK60" s="6">
        <v>84000</v>
      </c>
      <c r="AL60" s="35"/>
      <c r="AM60" s="35"/>
    </row>
    <row r="61" spans="1:39" ht="31.5" x14ac:dyDescent="0.2">
      <c r="A61" s="5">
        <f t="shared" si="21"/>
        <v>57</v>
      </c>
      <c r="B61" s="5">
        <v>63</v>
      </c>
      <c r="C61" s="5">
        <v>63</v>
      </c>
      <c r="D61" s="5" t="s">
        <v>526</v>
      </c>
      <c r="E61" s="15" t="s">
        <v>526</v>
      </c>
      <c r="F61" s="15"/>
      <c r="G61" s="30" t="s">
        <v>527</v>
      </c>
      <c r="H61" s="6">
        <v>102000</v>
      </c>
      <c r="I61" s="6">
        <v>66194</v>
      </c>
      <c r="J61" s="6"/>
      <c r="K61" s="81">
        <f t="shared" si="22"/>
        <v>102000</v>
      </c>
      <c r="L61" s="81">
        <f t="shared" si="23"/>
        <v>168200</v>
      </c>
      <c r="M61" s="6">
        <v>91000</v>
      </c>
      <c r="N61" s="6" t="e">
        <f>M61/1000*#REF!</f>
        <v>#REF!</v>
      </c>
      <c r="O61" s="81" t="e">
        <f t="shared" si="13"/>
        <v>#REF!</v>
      </c>
      <c r="P61" s="6">
        <v>91000</v>
      </c>
      <c r="Q61" s="6" t="e">
        <f>IF(#REF!="XQ1",(P$20),(Q$20))</f>
        <v>#REF!</v>
      </c>
      <c r="R61" s="81" t="e">
        <f t="shared" si="24"/>
        <v>#REF!</v>
      </c>
      <c r="S61" s="6">
        <v>91000</v>
      </c>
      <c r="T61" s="6" t="e">
        <f>S61/1000*#REF!</f>
        <v>#REF!</v>
      </c>
      <c r="U61" s="81" t="e">
        <f t="shared" si="15"/>
        <v>#REF!</v>
      </c>
      <c r="V61" s="6">
        <v>91000</v>
      </c>
      <c r="W61" s="6" t="e">
        <f>IF(#REF!="XQ1",(V$20),(W$20))</f>
        <v>#REF!</v>
      </c>
      <c r="X61" s="81" t="e">
        <f t="shared" si="25"/>
        <v>#REF!</v>
      </c>
      <c r="Y61" s="6">
        <v>91000</v>
      </c>
      <c r="Z61" s="6" t="e">
        <f>Y61/1000*#REF!</f>
        <v>#REF!</v>
      </c>
      <c r="AA61" s="81" t="e">
        <f t="shared" si="17"/>
        <v>#REF!</v>
      </c>
      <c r="AB61" s="6">
        <v>91000</v>
      </c>
      <c r="AC61" s="6" t="e">
        <f>IF(#REF!="XQ1",(AB$20),(AC$20))</f>
        <v>#REF!</v>
      </c>
      <c r="AD61" s="81" t="e">
        <f t="shared" si="26"/>
        <v>#REF!</v>
      </c>
      <c r="AE61" s="6">
        <v>91000</v>
      </c>
      <c r="AF61" s="6" t="e">
        <f>AE61/1000*#REF!</f>
        <v>#REF!</v>
      </c>
      <c r="AG61" s="81" t="e">
        <f t="shared" si="19"/>
        <v>#REF!</v>
      </c>
      <c r="AH61" s="6">
        <v>91000</v>
      </c>
      <c r="AI61" s="6" t="e">
        <f>IF(#REF!="XQ1",(AH$20),(AI$20))</f>
        <v>#REF!</v>
      </c>
      <c r="AJ61" s="81" t="e">
        <f t="shared" si="27"/>
        <v>#REF!</v>
      </c>
      <c r="AK61" s="6">
        <v>91000</v>
      </c>
      <c r="AL61" s="35"/>
      <c r="AM61" s="35"/>
    </row>
    <row r="62" spans="1:39" ht="31.5" x14ac:dyDescent="0.2">
      <c r="A62" s="5">
        <f t="shared" si="21"/>
        <v>58</v>
      </c>
      <c r="B62" s="5">
        <v>64</v>
      </c>
      <c r="C62" s="5">
        <v>64</v>
      </c>
      <c r="D62" s="5" t="s">
        <v>528</v>
      </c>
      <c r="E62" s="15" t="s">
        <v>528</v>
      </c>
      <c r="F62" s="15"/>
      <c r="G62" s="43" t="s">
        <v>529</v>
      </c>
      <c r="H62" s="6">
        <v>142000</v>
      </c>
      <c r="I62" s="6">
        <v>66194</v>
      </c>
      <c r="J62" s="6"/>
      <c r="K62" s="81">
        <f t="shared" si="22"/>
        <v>142000</v>
      </c>
      <c r="L62" s="81">
        <f t="shared" si="23"/>
        <v>208200</v>
      </c>
      <c r="M62" s="6">
        <v>139000</v>
      </c>
      <c r="N62" s="6" t="e">
        <f>M62/1000*#REF!</f>
        <v>#REF!</v>
      </c>
      <c r="O62" s="81" t="e">
        <f t="shared" si="13"/>
        <v>#REF!</v>
      </c>
      <c r="P62" s="6">
        <v>139000</v>
      </c>
      <c r="Q62" s="6" t="e">
        <f>IF(#REF!="XQ1",(P$20),(Q$20))</f>
        <v>#REF!</v>
      </c>
      <c r="R62" s="81" t="e">
        <f t="shared" si="24"/>
        <v>#REF!</v>
      </c>
      <c r="S62" s="6">
        <v>139000</v>
      </c>
      <c r="T62" s="6" t="e">
        <f>S62/1000*#REF!</f>
        <v>#REF!</v>
      </c>
      <c r="U62" s="81" t="e">
        <f t="shared" si="15"/>
        <v>#REF!</v>
      </c>
      <c r="V62" s="6">
        <v>139000</v>
      </c>
      <c r="W62" s="6" t="e">
        <f>IF(#REF!="XQ1",(V$20),(W$20))</f>
        <v>#REF!</v>
      </c>
      <c r="X62" s="81" t="e">
        <f t="shared" si="25"/>
        <v>#REF!</v>
      </c>
      <c r="Y62" s="6">
        <v>139000</v>
      </c>
      <c r="Z62" s="6" t="e">
        <f>Y62/1000*#REF!</f>
        <v>#REF!</v>
      </c>
      <c r="AA62" s="81" t="e">
        <f t="shared" si="17"/>
        <v>#REF!</v>
      </c>
      <c r="AB62" s="6">
        <v>139000</v>
      </c>
      <c r="AC62" s="6" t="e">
        <f>IF(#REF!="XQ1",(AB$20),(AC$20))</f>
        <v>#REF!</v>
      </c>
      <c r="AD62" s="81" t="e">
        <f t="shared" si="26"/>
        <v>#REF!</v>
      </c>
      <c r="AE62" s="6">
        <v>139000</v>
      </c>
      <c r="AF62" s="6" t="e">
        <f>AE62/1000*#REF!</f>
        <v>#REF!</v>
      </c>
      <c r="AG62" s="81" t="e">
        <f t="shared" si="19"/>
        <v>#REF!</v>
      </c>
      <c r="AH62" s="6">
        <v>139000</v>
      </c>
      <c r="AI62" s="6" t="e">
        <f>IF(#REF!="XQ1",(AH$20),(AI$20))</f>
        <v>#REF!</v>
      </c>
      <c r="AJ62" s="81" t="e">
        <f t="shared" si="27"/>
        <v>#REF!</v>
      </c>
      <c r="AK62" s="6">
        <v>139000</v>
      </c>
      <c r="AL62" s="35"/>
      <c r="AM62" s="35"/>
    </row>
    <row r="63" spans="1:39" x14ac:dyDescent="0.2">
      <c r="A63" s="5">
        <f t="shared" si="21"/>
        <v>59</v>
      </c>
      <c r="B63" s="5">
        <v>65</v>
      </c>
      <c r="C63" s="5">
        <v>65</v>
      </c>
      <c r="D63" s="5" t="s">
        <v>530</v>
      </c>
      <c r="E63" s="15"/>
      <c r="F63" s="15" t="s">
        <v>530</v>
      </c>
      <c r="G63" s="45" t="s">
        <v>531</v>
      </c>
      <c r="H63" s="6">
        <v>45000</v>
      </c>
      <c r="I63" s="6">
        <v>66194</v>
      </c>
      <c r="J63" s="6"/>
      <c r="K63" s="81">
        <f t="shared" si="22"/>
        <v>45000</v>
      </c>
      <c r="L63" s="81">
        <f t="shared" si="23"/>
        <v>111200</v>
      </c>
      <c r="M63" s="6">
        <v>45000</v>
      </c>
      <c r="N63" s="6" t="e">
        <f>M63/1000*#REF!</f>
        <v>#REF!</v>
      </c>
      <c r="O63" s="81" t="e">
        <f t="shared" si="13"/>
        <v>#REF!</v>
      </c>
      <c r="P63" s="6">
        <v>45000</v>
      </c>
      <c r="Q63" s="6" t="e">
        <f>IF(#REF!="XQ1",(P$20),(Q$20))</f>
        <v>#REF!</v>
      </c>
      <c r="R63" s="81" t="e">
        <f t="shared" si="24"/>
        <v>#REF!</v>
      </c>
      <c r="S63" s="6">
        <v>45000</v>
      </c>
      <c r="T63" s="6" t="e">
        <f>S63/1000*#REF!</f>
        <v>#REF!</v>
      </c>
      <c r="U63" s="81" t="e">
        <f t="shared" si="15"/>
        <v>#REF!</v>
      </c>
      <c r="V63" s="6">
        <v>45000</v>
      </c>
      <c r="W63" s="6" t="e">
        <f>IF(#REF!="XQ1",(V$20),(W$20))</f>
        <v>#REF!</v>
      </c>
      <c r="X63" s="81" t="e">
        <f t="shared" si="25"/>
        <v>#REF!</v>
      </c>
      <c r="Y63" s="6">
        <v>45000</v>
      </c>
      <c r="Z63" s="6" t="e">
        <f>Y63/1000*#REF!</f>
        <v>#REF!</v>
      </c>
      <c r="AA63" s="81" t="e">
        <f t="shared" si="17"/>
        <v>#REF!</v>
      </c>
      <c r="AB63" s="6">
        <v>45000</v>
      </c>
      <c r="AC63" s="6" t="e">
        <f>IF(#REF!="XQ1",(AB$20),(AC$20))</f>
        <v>#REF!</v>
      </c>
      <c r="AD63" s="81" t="e">
        <f t="shared" si="26"/>
        <v>#REF!</v>
      </c>
      <c r="AE63" s="32">
        <v>42000</v>
      </c>
      <c r="AF63" s="6" t="e">
        <f>AE63/1000*#REF!</f>
        <v>#REF!</v>
      </c>
      <c r="AG63" s="81" t="e">
        <f t="shared" si="19"/>
        <v>#REF!</v>
      </c>
      <c r="AH63" s="32">
        <v>42000</v>
      </c>
      <c r="AI63" s="6" t="e">
        <f>IF(#REF!="XQ1",(AH$20),(AI$20))</f>
        <v>#REF!</v>
      </c>
      <c r="AJ63" s="81" t="e">
        <f t="shared" si="27"/>
        <v>#REF!</v>
      </c>
      <c r="AK63" s="32">
        <v>42000</v>
      </c>
      <c r="AL63" s="35"/>
      <c r="AM63" s="35"/>
    </row>
    <row r="64" spans="1:39" ht="31.5" x14ac:dyDescent="0.2">
      <c r="A64" s="5">
        <f t="shared" si="21"/>
        <v>60</v>
      </c>
      <c r="B64" s="5">
        <v>66</v>
      </c>
      <c r="C64" s="5">
        <v>66</v>
      </c>
      <c r="D64" s="5" t="s">
        <v>532</v>
      </c>
      <c r="E64" s="15"/>
      <c r="F64" s="15" t="s">
        <v>532</v>
      </c>
      <c r="G64" s="45" t="s">
        <v>533</v>
      </c>
      <c r="H64" s="6">
        <v>600000</v>
      </c>
      <c r="I64" s="6">
        <v>66194</v>
      </c>
      <c r="J64" s="6"/>
      <c r="K64" s="81">
        <f t="shared" si="22"/>
        <v>600000</v>
      </c>
      <c r="L64" s="81">
        <f t="shared" si="23"/>
        <v>666200</v>
      </c>
      <c r="M64" s="6">
        <v>600000</v>
      </c>
      <c r="N64" s="6" t="e">
        <f>M64/1000*#REF!</f>
        <v>#REF!</v>
      </c>
      <c r="O64" s="81" t="e">
        <f t="shared" si="13"/>
        <v>#REF!</v>
      </c>
      <c r="P64" s="6">
        <v>600000</v>
      </c>
      <c r="Q64" s="6" t="e">
        <f>IF(#REF!="XQ1",(P$20),(Q$20))</f>
        <v>#REF!</v>
      </c>
      <c r="R64" s="81" t="e">
        <f t="shared" si="24"/>
        <v>#REF!</v>
      </c>
      <c r="S64" s="6">
        <v>600000</v>
      </c>
      <c r="T64" s="6" t="e">
        <f>S64/1000*#REF!</f>
        <v>#REF!</v>
      </c>
      <c r="U64" s="81" t="e">
        <f t="shared" si="15"/>
        <v>#REF!</v>
      </c>
      <c r="V64" s="6">
        <v>600000</v>
      </c>
      <c r="W64" s="6" t="e">
        <f>IF(#REF!="XQ1",(V$20),(W$20))</f>
        <v>#REF!</v>
      </c>
      <c r="X64" s="81" t="e">
        <f t="shared" si="25"/>
        <v>#REF!</v>
      </c>
      <c r="Y64" s="6">
        <v>600000</v>
      </c>
      <c r="Z64" s="6" t="e">
        <f>Y64/1000*#REF!</f>
        <v>#REF!</v>
      </c>
      <c r="AA64" s="81" t="e">
        <f t="shared" si="17"/>
        <v>#REF!</v>
      </c>
      <c r="AB64" s="6">
        <v>600000</v>
      </c>
      <c r="AC64" s="6" t="e">
        <f>IF(#REF!="XQ1",(AB$20),(AC$20))</f>
        <v>#REF!</v>
      </c>
      <c r="AD64" s="81" t="e">
        <f t="shared" si="26"/>
        <v>#REF!</v>
      </c>
      <c r="AE64" s="32">
        <v>570000</v>
      </c>
      <c r="AF64" s="6" t="e">
        <f>AE64/1000*#REF!</f>
        <v>#REF!</v>
      </c>
      <c r="AG64" s="81" t="e">
        <f t="shared" si="19"/>
        <v>#REF!</v>
      </c>
      <c r="AH64" s="32">
        <v>570000</v>
      </c>
      <c r="AI64" s="6" t="e">
        <f>IF(#REF!="XQ1",(AH$20),(AI$20))</f>
        <v>#REF!</v>
      </c>
      <c r="AJ64" s="81" t="e">
        <f t="shared" si="27"/>
        <v>#REF!</v>
      </c>
      <c r="AK64" s="32">
        <v>570000</v>
      </c>
      <c r="AL64" s="35" t="s">
        <v>534</v>
      </c>
      <c r="AM64" s="35" t="str">
        <f>'[1]dm XIN Y KIEN'!$AU$14</f>
        <v>chưa bao gồm dao cắt, thuốc cản quang, catheter</v>
      </c>
    </row>
    <row r="65" spans="1:39" ht="30" x14ac:dyDescent="0.2">
      <c r="A65" s="5">
        <f t="shared" si="21"/>
        <v>61</v>
      </c>
      <c r="B65" s="5">
        <v>72</v>
      </c>
      <c r="C65" s="5">
        <v>72</v>
      </c>
      <c r="D65" s="5" t="s">
        <v>535</v>
      </c>
      <c r="E65" s="15"/>
      <c r="F65" s="15" t="s">
        <v>535</v>
      </c>
      <c r="G65" s="45" t="s">
        <v>536</v>
      </c>
      <c r="H65" s="6">
        <v>150000</v>
      </c>
      <c r="I65" s="6">
        <v>66194</v>
      </c>
      <c r="J65" s="6">
        <v>21500</v>
      </c>
      <c r="K65" s="81">
        <f t="shared" si="22"/>
        <v>171500</v>
      </c>
      <c r="L65" s="81">
        <f t="shared" si="23"/>
        <v>237700</v>
      </c>
      <c r="M65" s="6">
        <v>150000</v>
      </c>
      <c r="N65" s="6" t="e">
        <f>M65/1000*#REF!</f>
        <v>#REF!</v>
      </c>
      <c r="O65" s="81" t="e">
        <f t="shared" si="13"/>
        <v>#REF!</v>
      </c>
      <c r="P65" s="6">
        <v>150000</v>
      </c>
      <c r="Q65" s="6" t="e">
        <f>IF(#REF!="XQ1",(P$20),(Q$20))</f>
        <v>#REF!</v>
      </c>
      <c r="R65" s="81" t="e">
        <f t="shared" si="24"/>
        <v>#REF!</v>
      </c>
      <c r="S65" s="6">
        <v>150000</v>
      </c>
      <c r="T65" s="6" t="e">
        <f>S65/1000*#REF!</f>
        <v>#REF!</v>
      </c>
      <c r="U65" s="81" t="e">
        <f t="shared" si="15"/>
        <v>#REF!</v>
      </c>
      <c r="V65" s="6">
        <v>150000</v>
      </c>
      <c r="W65" s="6" t="e">
        <f>IF(#REF!="XQ1",(V$20),(W$20))</f>
        <v>#REF!</v>
      </c>
      <c r="X65" s="81" t="e">
        <f t="shared" si="25"/>
        <v>#REF!</v>
      </c>
      <c r="Y65" s="6">
        <v>150000</v>
      </c>
      <c r="Z65" s="6" t="e">
        <f>Y65/1000*#REF!</f>
        <v>#REF!</v>
      </c>
      <c r="AA65" s="81" t="e">
        <f t="shared" si="17"/>
        <v>#REF!</v>
      </c>
      <c r="AB65" s="6">
        <v>150000</v>
      </c>
      <c r="AC65" s="6" t="e">
        <f>IF(#REF!="XQ1",(AB$20),(AC$20))</f>
        <v>#REF!</v>
      </c>
      <c r="AD65" s="81" t="e">
        <f t="shared" si="26"/>
        <v>#REF!</v>
      </c>
      <c r="AE65" s="32">
        <v>142000</v>
      </c>
      <c r="AF65" s="6" t="e">
        <f>AE65/1000*#REF!</f>
        <v>#REF!</v>
      </c>
      <c r="AG65" s="81" t="e">
        <f t="shared" si="19"/>
        <v>#REF!</v>
      </c>
      <c r="AH65" s="32">
        <v>142000</v>
      </c>
      <c r="AI65" s="6" t="e">
        <f>IF(#REF!="XQ1",(AH$20),(AI$20))</f>
        <v>#REF!</v>
      </c>
      <c r="AJ65" s="81" t="e">
        <f t="shared" si="27"/>
        <v>#REF!</v>
      </c>
      <c r="AK65" s="32">
        <v>142000</v>
      </c>
      <c r="AL65" s="44" t="s">
        <v>537</v>
      </c>
      <c r="AM65" s="44"/>
    </row>
    <row r="66" spans="1:39" x14ac:dyDescent="0.2">
      <c r="A66" s="5">
        <f t="shared" si="21"/>
        <v>62</v>
      </c>
      <c r="B66" s="5">
        <v>58</v>
      </c>
      <c r="C66" s="5">
        <v>58</v>
      </c>
      <c r="D66" s="5" t="s">
        <v>538</v>
      </c>
      <c r="E66" s="15" t="s">
        <v>538</v>
      </c>
      <c r="F66" s="15"/>
      <c r="G66" s="30" t="s">
        <v>539</v>
      </c>
      <c r="H66" s="6">
        <v>42000</v>
      </c>
      <c r="I66" s="6">
        <v>15571</v>
      </c>
      <c r="J66" s="6">
        <v>0</v>
      </c>
      <c r="K66" s="81">
        <f t="shared" si="22"/>
        <v>42000</v>
      </c>
      <c r="L66" s="81">
        <f t="shared" si="23"/>
        <v>57600</v>
      </c>
      <c r="M66" s="6">
        <v>40000</v>
      </c>
      <c r="N66" s="6" t="e">
        <f>M66/1000*#REF!</f>
        <v>#REF!</v>
      </c>
      <c r="O66" s="81" t="e">
        <f t="shared" si="13"/>
        <v>#REF!</v>
      </c>
      <c r="P66" s="6">
        <v>40000</v>
      </c>
      <c r="Q66" s="6" t="e">
        <f>IF(#REF!="XQ1",(P$20),(Q$20))</f>
        <v>#REF!</v>
      </c>
      <c r="R66" s="81" t="e">
        <f t="shared" si="24"/>
        <v>#REF!</v>
      </c>
      <c r="S66" s="6">
        <v>40000</v>
      </c>
      <c r="T66" s="6" t="e">
        <f>S66/1000*#REF!</f>
        <v>#REF!</v>
      </c>
      <c r="U66" s="81" t="e">
        <f t="shared" si="15"/>
        <v>#REF!</v>
      </c>
      <c r="V66" s="6">
        <v>40000</v>
      </c>
      <c r="W66" s="6" t="e">
        <f>IF(#REF!="XQ1",(V$20),(W$20))</f>
        <v>#REF!</v>
      </c>
      <c r="X66" s="81" t="e">
        <f t="shared" si="25"/>
        <v>#REF!</v>
      </c>
      <c r="Y66" s="6">
        <v>40000</v>
      </c>
      <c r="Z66" s="6" t="e">
        <f>Y66/1000*#REF!</f>
        <v>#REF!</v>
      </c>
      <c r="AA66" s="81" t="e">
        <f t="shared" si="17"/>
        <v>#REF!</v>
      </c>
      <c r="AB66" s="6">
        <v>40000</v>
      </c>
      <c r="AC66" s="6" t="e">
        <f>IF(#REF!="XQ1",(AB$20),(AC$20))</f>
        <v>#REF!</v>
      </c>
      <c r="AD66" s="81" t="e">
        <f t="shared" si="26"/>
        <v>#REF!</v>
      </c>
      <c r="AE66" s="6">
        <v>40000</v>
      </c>
      <c r="AF66" s="6" t="e">
        <f>AE66/1000*#REF!</f>
        <v>#REF!</v>
      </c>
      <c r="AG66" s="81" t="e">
        <f t="shared" si="19"/>
        <v>#REF!</v>
      </c>
      <c r="AH66" s="6">
        <v>40000</v>
      </c>
      <c r="AI66" s="6" t="e">
        <f>IF(#REF!="XQ1",(AH$20),(AI$20))</f>
        <v>#REF!</v>
      </c>
      <c r="AJ66" s="81" t="e">
        <f t="shared" si="27"/>
        <v>#REF!</v>
      </c>
      <c r="AK66" s="6">
        <v>40000</v>
      </c>
      <c r="AL66" s="35"/>
      <c r="AM66" s="35"/>
    </row>
    <row r="67" spans="1:39" ht="31.5" x14ac:dyDescent="0.2">
      <c r="A67" s="5">
        <f t="shared" si="21"/>
        <v>63</v>
      </c>
      <c r="B67" s="5">
        <v>59</v>
      </c>
      <c r="C67" s="5">
        <v>59</v>
      </c>
      <c r="D67" s="5" t="s">
        <v>540</v>
      </c>
      <c r="E67" s="15" t="s">
        <v>540</v>
      </c>
      <c r="F67" s="15"/>
      <c r="G67" s="30" t="s">
        <v>541</v>
      </c>
      <c r="H67" s="6">
        <v>395000</v>
      </c>
      <c r="I67" s="6">
        <v>66194</v>
      </c>
      <c r="J67" s="6">
        <v>75000</v>
      </c>
      <c r="K67" s="81">
        <f t="shared" si="22"/>
        <v>470000</v>
      </c>
      <c r="L67" s="81">
        <f t="shared" si="23"/>
        <v>536200</v>
      </c>
      <c r="M67" s="6">
        <v>392000</v>
      </c>
      <c r="N67" s="6" t="e">
        <f>M67/1000*#REF!</f>
        <v>#REF!</v>
      </c>
      <c r="O67" s="81" t="e">
        <f t="shared" si="13"/>
        <v>#REF!</v>
      </c>
      <c r="P67" s="6">
        <v>392000</v>
      </c>
      <c r="Q67" s="6" t="e">
        <f>IF(#REF!="XQ1",(P$20),(Q$20))</f>
        <v>#REF!</v>
      </c>
      <c r="R67" s="81" t="e">
        <f t="shared" si="24"/>
        <v>#REF!</v>
      </c>
      <c r="S67" s="6">
        <v>392000</v>
      </c>
      <c r="T67" s="6" t="e">
        <f>S67/1000*#REF!</f>
        <v>#REF!</v>
      </c>
      <c r="U67" s="81" t="e">
        <f t="shared" si="15"/>
        <v>#REF!</v>
      </c>
      <c r="V67" s="6">
        <v>392000</v>
      </c>
      <c r="W67" s="6" t="e">
        <f>IF(#REF!="XQ1",(V$20),(W$20))</f>
        <v>#REF!</v>
      </c>
      <c r="X67" s="81" t="e">
        <f t="shared" si="25"/>
        <v>#REF!</v>
      </c>
      <c r="Y67" s="6">
        <v>392000</v>
      </c>
      <c r="Z67" s="6" t="e">
        <f>Y67/1000*#REF!</f>
        <v>#REF!</v>
      </c>
      <c r="AA67" s="81" t="e">
        <f t="shared" si="17"/>
        <v>#REF!</v>
      </c>
      <c r="AB67" s="6">
        <v>392000</v>
      </c>
      <c r="AC67" s="6" t="e">
        <f>IF(#REF!="XQ1",(AB$20),(AC$20))</f>
        <v>#REF!</v>
      </c>
      <c r="AD67" s="81" t="e">
        <f t="shared" si="26"/>
        <v>#REF!</v>
      </c>
      <c r="AE67" s="6">
        <v>392000</v>
      </c>
      <c r="AF67" s="6" t="e">
        <f>AE67/1000*#REF!</f>
        <v>#REF!</v>
      </c>
      <c r="AG67" s="81" t="e">
        <f t="shared" si="19"/>
        <v>#REF!</v>
      </c>
      <c r="AH67" s="6">
        <v>392000</v>
      </c>
      <c r="AI67" s="6" t="e">
        <f>IF(#REF!="XQ1",(AH$20),(AI$20))</f>
        <v>#REF!</v>
      </c>
      <c r="AJ67" s="81" t="e">
        <f t="shared" si="27"/>
        <v>#REF!</v>
      </c>
      <c r="AK67" s="6">
        <v>392000</v>
      </c>
      <c r="AL67" s="35"/>
      <c r="AM67" s="35"/>
    </row>
    <row r="68" spans="1:39" ht="47.25" x14ac:dyDescent="0.2">
      <c r="A68" s="5">
        <f t="shared" si="21"/>
        <v>64</v>
      </c>
      <c r="B68" s="5">
        <v>60</v>
      </c>
      <c r="C68" s="5">
        <v>60</v>
      </c>
      <c r="D68" s="5" t="s">
        <v>542</v>
      </c>
      <c r="E68" s="15" t="s">
        <v>542</v>
      </c>
      <c r="F68" s="15"/>
      <c r="G68" s="30" t="s">
        <v>543</v>
      </c>
      <c r="H68" s="6">
        <v>385000</v>
      </c>
      <c r="I68" s="6">
        <v>66194</v>
      </c>
      <c r="J68" s="6">
        <v>75000</v>
      </c>
      <c r="K68" s="81">
        <f t="shared" si="22"/>
        <v>460000</v>
      </c>
      <c r="L68" s="81">
        <f t="shared" si="23"/>
        <v>526200</v>
      </c>
      <c r="M68" s="6">
        <v>369000</v>
      </c>
      <c r="N68" s="6" t="e">
        <f>M68/1000*#REF!</f>
        <v>#REF!</v>
      </c>
      <c r="O68" s="81" t="e">
        <f t="shared" si="13"/>
        <v>#REF!</v>
      </c>
      <c r="P68" s="6">
        <v>369000</v>
      </c>
      <c r="Q68" s="6" t="e">
        <f>IF(#REF!="XQ1",(P$20),(Q$20))</f>
        <v>#REF!</v>
      </c>
      <c r="R68" s="81" t="e">
        <f t="shared" si="24"/>
        <v>#REF!</v>
      </c>
      <c r="S68" s="6">
        <v>369000</v>
      </c>
      <c r="T68" s="6" t="e">
        <f>S68/1000*#REF!</f>
        <v>#REF!</v>
      </c>
      <c r="U68" s="81" t="e">
        <f t="shared" si="15"/>
        <v>#REF!</v>
      </c>
      <c r="V68" s="6">
        <v>369000</v>
      </c>
      <c r="W68" s="6" t="e">
        <f>IF(#REF!="XQ1",(V$20),(W$20))</f>
        <v>#REF!</v>
      </c>
      <c r="X68" s="81" t="e">
        <f t="shared" si="25"/>
        <v>#REF!</v>
      </c>
      <c r="Y68" s="6">
        <v>369000</v>
      </c>
      <c r="Z68" s="6" t="e">
        <f>Y68/1000*#REF!</f>
        <v>#REF!</v>
      </c>
      <c r="AA68" s="81" t="e">
        <f t="shared" si="17"/>
        <v>#REF!</v>
      </c>
      <c r="AB68" s="6">
        <v>369000</v>
      </c>
      <c r="AC68" s="6" t="e">
        <f>IF(#REF!="XQ1",(AB$20),(AC$20))</f>
        <v>#REF!</v>
      </c>
      <c r="AD68" s="81" t="e">
        <f t="shared" si="26"/>
        <v>#REF!</v>
      </c>
      <c r="AE68" s="6">
        <v>369000</v>
      </c>
      <c r="AF68" s="6" t="e">
        <f>AE68/1000*#REF!</f>
        <v>#REF!</v>
      </c>
      <c r="AG68" s="81" t="e">
        <f t="shared" si="19"/>
        <v>#REF!</v>
      </c>
      <c r="AH68" s="6">
        <v>369000</v>
      </c>
      <c r="AI68" s="6" t="e">
        <f>IF(#REF!="XQ1",(AH$20),(AI$20))</f>
        <v>#REF!</v>
      </c>
      <c r="AJ68" s="81" t="e">
        <f t="shared" si="27"/>
        <v>#REF!</v>
      </c>
      <c r="AK68" s="6">
        <v>369000</v>
      </c>
      <c r="AL68" s="35"/>
      <c r="AM68" s="35"/>
    </row>
    <row r="69" spans="1:39" ht="31.5" x14ac:dyDescent="0.2">
      <c r="A69" s="5">
        <f t="shared" si="21"/>
        <v>65</v>
      </c>
      <c r="B69" s="5">
        <v>73</v>
      </c>
      <c r="C69" s="5">
        <v>73</v>
      </c>
      <c r="D69" s="5" t="s">
        <v>544</v>
      </c>
      <c r="E69" s="15"/>
      <c r="F69" s="15" t="s">
        <v>544</v>
      </c>
      <c r="G69" s="45" t="s">
        <v>545</v>
      </c>
      <c r="H69" s="6">
        <v>100000</v>
      </c>
      <c r="I69" s="6">
        <v>66194</v>
      </c>
      <c r="J69" s="6">
        <v>37200</v>
      </c>
      <c r="K69" s="81">
        <f t="shared" si="22"/>
        <v>137200</v>
      </c>
      <c r="L69" s="81">
        <f t="shared" si="23"/>
        <v>203400</v>
      </c>
      <c r="M69" s="6">
        <v>100000</v>
      </c>
      <c r="N69" s="6" t="e">
        <f>M69/1000*#REF!</f>
        <v>#REF!</v>
      </c>
      <c r="O69" s="81" t="e">
        <f t="shared" si="13"/>
        <v>#REF!</v>
      </c>
      <c r="P69" s="6">
        <v>100000</v>
      </c>
      <c r="Q69" s="6" t="e">
        <f>IF(#REF!="XQ1",(P$20),(Q$20))</f>
        <v>#REF!</v>
      </c>
      <c r="R69" s="81" t="e">
        <f t="shared" si="24"/>
        <v>#REF!</v>
      </c>
      <c r="S69" s="6">
        <v>100000</v>
      </c>
      <c r="T69" s="6" t="e">
        <f>S69/1000*#REF!</f>
        <v>#REF!</v>
      </c>
      <c r="U69" s="81" t="e">
        <f t="shared" si="15"/>
        <v>#REF!</v>
      </c>
      <c r="V69" s="6">
        <v>100000</v>
      </c>
      <c r="W69" s="6" t="e">
        <f>IF(#REF!="XQ1",(V$20),(W$20))</f>
        <v>#REF!</v>
      </c>
      <c r="X69" s="81" t="e">
        <f t="shared" si="25"/>
        <v>#REF!</v>
      </c>
      <c r="Y69" s="6">
        <v>100000</v>
      </c>
      <c r="Z69" s="6" t="e">
        <f>Y69/1000*#REF!</f>
        <v>#REF!</v>
      </c>
      <c r="AA69" s="81" t="e">
        <f t="shared" si="17"/>
        <v>#REF!</v>
      </c>
      <c r="AB69" s="6">
        <v>100000</v>
      </c>
      <c r="AC69" s="6" t="e">
        <f>IF(#REF!="XQ1",(AB$20),(AC$20))</f>
        <v>#REF!</v>
      </c>
      <c r="AD69" s="81" t="e">
        <f t="shared" si="26"/>
        <v>#REF!</v>
      </c>
      <c r="AE69" s="32">
        <v>95000</v>
      </c>
      <c r="AF69" s="6" t="e">
        <f>AE69/1000*#REF!</f>
        <v>#REF!</v>
      </c>
      <c r="AG69" s="81" t="e">
        <f t="shared" si="19"/>
        <v>#REF!</v>
      </c>
      <c r="AH69" s="32">
        <v>95000</v>
      </c>
      <c r="AI69" s="6" t="e">
        <f>IF(#REF!="XQ1",(AH$20),(AI$20))</f>
        <v>#REF!</v>
      </c>
      <c r="AJ69" s="81" t="e">
        <f t="shared" si="27"/>
        <v>#REF!</v>
      </c>
      <c r="AK69" s="32">
        <v>95000</v>
      </c>
      <c r="AL69" s="35"/>
      <c r="AM69" s="35"/>
    </row>
    <row r="70" spans="1:39" ht="31.5" x14ac:dyDescent="0.2">
      <c r="A70" s="5">
        <f t="shared" si="21"/>
        <v>66</v>
      </c>
      <c r="B70" s="5">
        <v>67</v>
      </c>
      <c r="C70" s="5">
        <v>67</v>
      </c>
      <c r="D70" s="5" t="s">
        <v>546</v>
      </c>
      <c r="E70" s="15" t="s">
        <v>546</v>
      </c>
      <c r="F70" s="15"/>
      <c r="G70" s="43" t="s">
        <v>547</v>
      </c>
      <c r="H70" s="6">
        <v>265000</v>
      </c>
      <c r="I70" s="6">
        <v>66194</v>
      </c>
      <c r="J70" s="6">
        <v>37200</v>
      </c>
      <c r="K70" s="81">
        <f t="shared" si="22"/>
        <v>302200</v>
      </c>
      <c r="L70" s="81">
        <f t="shared" si="23"/>
        <v>368400</v>
      </c>
      <c r="M70" s="6">
        <v>222000</v>
      </c>
      <c r="N70" s="6" t="e">
        <f>M70/1000*#REF!</f>
        <v>#REF!</v>
      </c>
      <c r="O70" s="81" t="e">
        <f t="shared" si="13"/>
        <v>#REF!</v>
      </c>
      <c r="P70" s="6">
        <v>222000</v>
      </c>
      <c r="Q70" s="6" t="e">
        <f>IF(#REF!="XQ1",(P$20),(Q$20))</f>
        <v>#REF!</v>
      </c>
      <c r="R70" s="81" t="e">
        <f t="shared" si="24"/>
        <v>#REF!</v>
      </c>
      <c r="S70" s="6">
        <v>222000</v>
      </c>
      <c r="T70" s="6" t="e">
        <f>S70/1000*#REF!</f>
        <v>#REF!</v>
      </c>
      <c r="U70" s="81" t="e">
        <f t="shared" si="15"/>
        <v>#REF!</v>
      </c>
      <c r="V70" s="6">
        <v>222000</v>
      </c>
      <c r="W70" s="6" t="e">
        <f>IF(#REF!="XQ1",(V$20),(W$20))</f>
        <v>#REF!</v>
      </c>
      <c r="X70" s="81" t="e">
        <f t="shared" si="25"/>
        <v>#REF!</v>
      </c>
      <c r="Y70" s="6">
        <v>222000</v>
      </c>
      <c r="Z70" s="6" t="e">
        <f>Y70/1000*#REF!</f>
        <v>#REF!</v>
      </c>
      <c r="AA70" s="81" t="e">
        <f t="shared" si="17"/>
        <v>#REF!</v>
      </c>
      <c r="AB70" s="6">
        <v>222000</v>
      </c>
      <c r="AC70" s="6" t="e">
        <f>IF(#REF!="XQ1",(AB$20),(AC$20))</f>
        <v>#REF!</v>
      </c>
      <c r="AD70" s="81" t="e">
        <f t="shared" si="26"/>
        <v>#REF!</v>
      </c>
      <c r="AE70" s="6">
        <v>222000</v>
      </c>
      <c r="AF70" s="6" t="e">
        <f>AE70/1000*#REF!</f>
        <v>#REF!</v>
      </c>
      <c r="AG70" s="81" t="e">
        <f t="shared" si="19"/>
        <v>#REF!</v>
      </c>
      <c r="AH70" s="6">
        <v>222000</v>
      </c>
      <c r="AI70" s="6" t="e">
        <f>IF(#REF!="XQ1",(AH$20),(AI$20))</f>
        <v>#REF!</v>
      </c>
      <c r="AJ70" s="81" t="e">
        <f t="shared" si="27"/>
        <v>#REF!</v>
      </c>
      <c r="AK70" s="6">
        <v>222000</v>
      </c>
      <c r="AL70" s="44"/>
      <c r="AM70" s="44"/>
    </row>
    <row r="71" spans="1:39" x14ac:dyDescent="0.2">
      <c r="A71" s="5">
        <f t="shared" si="21"/>
        <v>67</v>
      </c>
      <c r="B71" s="5">
        <v>74</v>
      </c>
      <c r="C71" s="5">
        <v>74</v>
      </c>
      <c r="D71" s="5" t="s">
        <v>548</v>
      </c>
      <c r="E71" s="15"/>
      <c r="F71" s="15" t="s">
        <v>548</v>
      </c>
      <c r="G71" s="45" t="s">
        <v>549</v>
      </c>
      <c r="H71" s="6">
        <v>280000</v>
      </c>
      <c r="I71" s="6">
        <v>66194</v>
      </c>
      <c r="J71" s="6">
        <v>37200</v>
      </c>
      <c r="K71" s="81">
        <f t="shared" si="22"/>
        <v>317200</v>
      </c>
      <c r="L71" s="81">
        <f t="shared" si="23"/>
        <v>383400</v>
      </c>
      <c r="M71" s="6">
        <v>280000</v>
      </c>
      <c r="N71" s="6" t="e">
        <f>M71/1000*#REF!</f>
        <v>#REF!</v>
      </c>
      <c r="O71" s="81" t="e">
        <f t="shared" si="13"/>
        <v>#REF!</v>
      </c>
      <c r="P71" s="6">
        <v>280000</v>
      </c>
      <c r="Q71" s="6" t="e">
        <f>IF(#REF!="XQ1",(P$20),(Q$20))</f>
        <v>#REF!</v>
      </c>
      <c r="R71" s="81" t="e">
        <f t="shared" si="24"/>
        <v>#REF!</v>
      </c>
      <c r="S71" s="6">
        <v>280000</v>
      </c>
      <c r="T71" s="6" t="e">
        <f>S71/1000*#REF!</f>
        <v>#REF!</v>
      </c>
      <c r="U71" s="81" t="e">
        <f t="shared" si="15"/>
        <v>#REF!</v>
      </c>
      <c r="V71" s="6">
        <v>280000</v>
      </c>
      <c r="W71" s="6" t="e">
        <f>IF(#REF!="XQ1",(V$20),(W$20))</f>
        <v>#REF!</v>
      </c>
      <c r="X71" s="81" t="e">
        <f t="shared" si="25"/>
        <v>#REF!</v>
      </c>
      <c r="Y71" s="6">
        <v>280000</v>
      </c>
      <c r="Z71" s="6" t="e">
        <f>Y71/1000*#REF!</f>
        <v>#REF!</v>
      </c>
      <c r="AA71" s="81" t="e">
        <f t="shared" si="17"/>
        <v>#REF!</v>
      </c>
      <c r="AB71" s="6">
        <v>280000</v>
      </c>
      <c r="AC71" s="6" t="e">
        <f>IF(#REF!="XQ1",(AB$20),(AC$20))</f>
        <v>#REF!</v>
      </c>
      <c r="AD71" s="81" t="e">
        <f t="shared" si="26"/>
        <v>#REF!</v>
      </c>
      <c r="AE71" s="32">
        <v>266000</v>
      </c>
      <c r="AF71" s="6" t="e">
        <f>AE71/1000*#REF!</f>
        <v>#REF!</v>
      </c>
      <c r="AG71" s="81" t="e">
        <f t="shared" si="19"/>
        <v>#REF!</v>
      </c>
      <c r="AH71" s="32">
        <v>266000</v>
      </c>
      <c r="AI71" s="6" t="e">
        <f>IF(#REF!="XQ1",(AH$20),(AI$20))</f>
        <v>#REF!</v>
      </c>
      <c r="AJ71" s="81" t="e">
        <f t="shared" si="27"/>
        <v>#REF!</v>
      </c>
      <c r="AK71" s="32">
        <v>266000</v>
      </c>
      <c r="AL71" s="35"/>
      <c r="AM71" s="35"/>
    </row>
    <row r="72" spans="1:39" x14ac:dyDescent="0.2">
      <c r="A72" s="5">
        <f t="shared" si="21"/>
        <v>68</v>
      </c>
      <c r="B72" s="5">
        <v>75</v>
      </c>
      <c r="C72" s="5">
        <v>75</v>
      </c>
      <c r="D72" s="5" t="s">
        <v>550</v>
      </c>
      <c r="E72" s="15"/>
      <c r="F72" s="15" t="s">
        <v>550</v>
      </c>
      <c r="G72" s="45" t="s">
        <v>551</v>
      </c>
      <c r="H72" s="6">
        <v>300000</v>
      </c>
      <c r="I72" s="6">
        <v>66194</v>
      </c>
      <c r="J72" s="6">
        <v>37200</v>
      </c>
      <c r="K72" s="81">
        <f t="shared" si="22"/>
        <v>337200</v>
      </c>
      <c r="L72" s="81">
        <f t="shared" si="23"/>
        <v>403400</v>
      </c>
      <c r="M72" s="6">
        <v>300000</v>
      </c>
      <c r="N72" s="6" t="e">
        <f>M72/1000*#REF!</f>
        <v>#REF!</v>
      </c>
      <c r="O72" s="81" t="e">
        <f t="shared" si="13"/>
        <v>#REF!</v>
      </c>
      <c r="P72" s="6">
        <v>300000</v>
      </c>
      <c r="Q72" s="6" t="e">
        <f>IF(#REF!="XQ1",(P$20),(Q$20))</f>
        <v>#REF!</v>
      </c>
      <c r="R72" s="81" t="e">
        <f t="shared" si="24"/>
        <v>#REF!</v>
      </c>
      <c r="S72" s="6">
        <v>300000</v>
      </c>
      <c r="T72" s="6" t="e">
        <f>S72/1000*#REF!</f>
        <v>#REF!</v>
      </c>
      <c r="U72" s="81" t="e">
        <f t="shared" si="15"/>
        <v>#REF!</v>
      </c>
      <c r="V72" s="6">
        <v>300000</v>
      </c>
      <c r="W72" s="6" t="e">
        <f>IF(#REF!="XQ1",(V$20),(W$20))</f>
        <v>#REF!</v>
      </c>
      <c r="X72" s="81" t="e">
        <f t="shared" si="25"/>
        <v>#REF!</v>
      </c>
      <c r="Y72" s="6">
        <v>300000</v>
      </c>
      <c r="Z72" s="6" t="e">
        <f>Y72/1000*#REF!</f>
        <v>#REF!</v>
      </c>
      <c r="AA72" s="81" t="e">
        <f t="shared" si="17"/>
        <v>#REF!</v>
      </c>
      <c r="AB72" s="6">
        <v>300000</v>
      </c>
      <c r="AC72" s="6" t="e">
        <f>IF(#REF!="XQ1",(AB$20),(AC$20))</f>
        <v>#REF!</v>
      </c>
      <c r="AD72" s="81" t="e">
        <f t="shared" si="26"/>
        <v>#REF!</v>
      </c>
      <c r="AE72" s="32">
        <v>285000</v>
      </c>
      <c r="AF72" s="6" t="e">
        <f>AE72/1000*#REF!</f>
        <v>#REF!</v>
      </c>
      <c r="AG72" s="81" t="e">
        <f t="shared" si="19"/>
        <v>#REF!</v>
      </c>
      <c r="AH72" s="32">
        <v>285000</v>
      </c>
      <c r="AI72" s="6" t="e">
        <f>IF(#REF!="XQ1",(AH$20),(AI$20))</f>
        <v>#REF!</v>
      </c>
      <c r="AJ72" s="81" t="e">
        <f t="shared" si="27"/>
        <v>#REF!</v>
      </c>
      <c r="AK72" s="32">
        <v>285000</v>
      </c>
      <c r="AL72" s="35" t="s">
        <v>552</v>
      </c>
      <c r="AM72" s="35"/>
    </row>
    <row r="73" spans="1:39" x14ac:dyDescent="0.2">
      <c r="A73" s="5">
        <f t="shared" si="21"/>
        <v>69</v>
      </c>
      <c r="B73" s="5">
        <v>76</v>
      </c>
      <c r="C73" s="5">
        <v>76</v>
      </c>
      <c r="D73" s="5" t="s">
        <v>553</v>
      </c>
      <c r="E73" s="15"/>
      <c r="F73" s="15" t="s">
        <v>553</v>
      </c>
      <c r="G73" s="45" t="s">
        <v>554</v>
      </c>
      <c r="H73" s="6">
        <v>80000</v>
      </c>
      <c r="I73" s="6">
        <v>15571</v>
      </c>
      <c r="J73" s="6"/>
      <c r="K73" s="81">
        <f t="shared" si="22"/>
        <v>80000</v>
      </c>
      <c r="L73" s="81">
        <f t="shared" si="23"/>
        <v>95600</v>
      </c>
      <c r="M73" s="6">
        <v>80000</v>
      </c>
      <c r="N73" s="6" t="e">
        <f>M73/1000*#REF!</f>
        <v>#REF!</v>
      </c>
      <c r="O73" s="81" t="e">
        <f t="shared" si="13"/>
        <v>#REF!</v>
      </c>
      <c r="P73" s="6">
        <v>80000</v>
      </c>
      <c r="Q73" s="6" t="e">
        <f>IF(#REF!="XQ1",(P$20),(Q$20))</f>
        <v>#REF!</v>
      </c>
      <c r="R73" s="81" t="e">
        <f t="shared" si="24"/>
        <v>#REF!</v>
      </c>
      <c r="S73" s="6">
        <v>80000</v>
      </c>
      <c r="T73" s="6" t="e">
        <f>S73/1000*#REF!</f>
        <v>#REF!</v>
      </c>
      <c r="U73" s="81" t="e">
        <f t="shared" si="15"/>
        <v>#REF!</v>
      </c>
      <c r="V73" s="6">
        <v>80000</v>
      </c>
      <c r="W73" s="6" t="e">
        <f>IF(#REF!="XQ1",(V$20),(W$20))</f>
        <v>#REF!</v>
      </c>
      <c r="X73" s="81" t="e">
        <f t="shared" si="25"/>
        <v>#REF!</v>
      </c>
      <c r="Y73" s="6">
        <v>80000</v>
      </c>
      <c r="Z73" s="6" t="e">
        <f>Y73/1000*#REF!</f>
        <v>#REF!</v>
      </c>
      <c r="AA73" s="81" t="e">
        <f t="shared" si="17"/>
        <v>#REF!</v>
      </c>
      <c r="AB73" s="6">
        <v>80000</v>
      </c>
      <c r="AC73" s="6" t="e">
        <f>IF(#REF!="XQ1",(AB$20),(AC$20))</f>
        <v>#REF!</v>
      </c>
      <c r="AD73" s="81" t="e">
        <f t="shared" si="26"/>
        <v>#REF!</v>
      </c>
      <c r="AE73" s="32">
        <v>76000</v>
      </c>
      <c r="AF73" s="6" t="e">
        <f>AE73/1000*#REF!</f>
        <v>#REF!</v>
      </c>
      <c r="AG73" s="81" t="e">
        <f t="shared" si="19"/>
        <v>#REF!</v>
      </c>
      <c r="AH73" s="32">
        <v>76000</v>
      </c>
      <c r="AI73" s="6" t="e">
        <f>IF(#REF!="XQ1",(AH$20),(AI$20))</f>
        <v>#REF!</v>
      </c>
      <c r="AJ73" s="81" t="e">
        <f t="shared" si="27"/>
        <v>#REF!</v>
      </c>
      <c r="AK73" s="32">
        <v>76000</v>
      </c>
      <c r="AL73" s="35"/>
      <c r="AM73" s="35"/>
    </row>
    <row r="74" spans="1:39" x14ac:dyDescent="0.2">
      <c r="A74" s="5">
        <f t="shared" si="21"/>
        <v>70</v>
      </c>
      <c r="B74" s="5">
        <v>68</v>
      </c>
      <c r="C74" s="5">
        <v>68</v>
      </c>
      <c r="D74" s="5" t="s">
        <v>555</v>
      </c>
      <c r="E74" s="15" t="s">
        <v>555</v>
      </c>
      <c r="F74" s="15"/>
      <c r="G74" s="43" t="s">
        <v>556</v>
      </c>
      <c r="H74" s="6">
        <v>295000</v>
      </c>
      <c r="I74" s="6">
        <v>66194</v>
      </c>
      <c r="J74" s="6">
        <v>37200</v>
      </c>
      <c r="K74" s="81">
        <f t="shared" si="22"/>
        <v>332200</v>
      </c>
      <c r="L74" s="81">
        <f t="shared" si="23"/>
        <v>398400</v>
      </c>
      <c r="M74" s="6">
        <v>281000</v>
      </c>
      <c r="N74" s="6" t="e">
        <f>M74/1000*#REF!</f>
        <v>#REF!</v>
      </c>
      <c r="O74" s="81" t="e">
        <f t="shared" si="13"/>
        <v>#REF!</v>
      </c>
      <c r="P74" s="6">
        <v>281000</v>
      </c>
      <c r="Q74" s="6" t="e">
        <f>IF(#REF!="XQ1",(P$20),(Q$20))</f>
        <v>#REF!</v>
      </c>
      <c r="R74" s="81" t="e">
        <f t="shared" si="24"/>
        <v>#REF!</v>
      </c>
      <c r="S74" s="6">
        <v>281000</v>
      </c>
      <c r="T74" s="6" t="e">
        <f>S74/1000*#REF!</f>
        <v>#REF!</v>
      </c>
      <c r="U74" s="81" t="e">
        <f t="shared" si="15"/>
        <v>#REF!</v>
      </c>
      <c r="V74" s="6">
        <v>281000</v>
      </c>
      <c r="W74" s="6" t="e">
        <f>IF(#REF!="XQ1",(V$20),(W$20))</f>
        <v>#REF!</v>
      </c>
      <c r="X74" s="81" t="e">
        <f t="shared" si="25"/>
        <v>#REF!</v>
      </c>
      <c r="Y74" s="6">
        <v>281000</v>
      </c>
      <c r="Z74" s="6" t="e">
        <f>Y74/1000*#REF!</f>
        <v>#REF!</v>
      </c>
      <c r="AA74" s="81" t="e">
        <f t="shared" si="17"/>
        <v>#REF!</v>
      </c>
      <c r="AB74" s="6">
        <v>281000</v>
      </c>
      <c r="AC74" s="6" t="e">
        <f>IF(#REF!="XQ1",(AB$20),(AC$20))</f>
        <v>#REF!</v>
      </c>
      <c r="AD74" s="81" t="e">
        <f t="shared" si="26"/>
        <v>#REF!</v>
      </c>
      <c r="AE74" s="6">
        <v>281000</v>
      </c>
      <c r="AF74" s="6" t="e">
        <f>AE74/1000*#REF!</f>
        <v>#REF!</v>
      </c>
      <c r="AG74" s="81" t="e">
        <f t="shared" si="19"/>
        <v>#REF!</v>
      </c>
      <c r="AH74" s="6">
        <v>281000</v>
      </c>
      <c r="AI74" s="6" t="e">
        <f>IF(#REF!="XQ1",(AH$20),(AI$20))</f>
        <v>#REF!</v>
      </c>
      <c r="AJ74" s="81" t="e">
        <f t="shared" si="27"/>
        <v>#REF!</v>
      </c>
      <c r="AK74" s="6">
        <v>281000</v>
      </c>
      <c r="AL74" s="44"/>
      <c r="AM74" s="44"/>
    </row>
    <row r="75" spans="1:39" x14ac:dyDescent="0.2">
      <c r="A75" s="16" t="s">
        <v>1266</v>
      </c>
      <c r="B75" s="28"/>
      <c r="C75" s="5"/>
      <c r="D75" s="5" t="s">
        <v>1299</v>
      </c>
      <c r="E75" s="15"/>
      <c r="F75" s="15"/>
      <c r="G75" s="41" t="s">
        <v>1264</v>
      </c>
      <c r="H75" s="6"/>
      <c r="I75" s="6">
        <v>0</v>
      </c>
      <c r="J75" s="6"/>
      <c r="K75" s="81">
        <f t="shared" si="22"/>
        <v>0</v>
      </c>
      <c r="L75" s="81">
        <f t="shared" si="23"/>
        <v>0</v>
      </c>
      <c r="M75" s="6"/>
      <c r="N75" s="6"/>
      <c r="O75" s="81"/>
      <c r="P75" s="6"/>
      <c r="Q75" s="6"/>
      <c r="R75" s="81"/>
      <c r="S75" s="6"/>
      <c r="T75" s="6"/>
      <c r="U75" s="81"/>
      <c r="V75" s="6"/>
      <c r="W75" s="6"/>
      <c r="X75" s="81"/>
      <c r="Y75" s="6"/>
      <c r="Z75" s="6"/>
      <c r="AA75" s="81"/>
      <c r="AB75" s="6"/>
      <c r="AC75" s="6"/>
      <c r="AD75" s="81"/>
      <c r="AE75" s="32"/>
      <c r="AF75" s="6"/>
      <c r="AG75" s="81"/>
      <c r="AH75" s="32"/>
      <c r="AI75" s="6"/>
      <c r="AJ75" s="81"/>
      <c r="AK75" s="32"/>
      <c r="AL75" s="35"/>
      <c r="AM75" s="35"/>
    </row>
    <row r="76" spans="1:39" x14ac:dyDescent="0.2">
      <c r="A76" s="5">
        <f>A74+1</f>
        <v>71</v>
      </c>
      <c r="B76" s="5">
        <v>78</v>
      </c>
      <c r="C76" s="5">
        <v>78</v>
      </c>
      <c r="D76" s="5" t="s">
        <v>557</v>
      </c>
      <c r="E76" s="15" t="s">
        <v>557</v>
      </c>
      <c r="F76" s="15"/>
      <c r="G76" s="43" t="s">
        <v>558</v>
      </c>
      <c r="H76" s="6">
        <v>58000</v>
      </c>
      <c r="I76" s="6">
        <v>15571</v>
      </c>
      <c r="J76" s="6"/>
      <c r="K76" s="81">
        <f t="shared" si="22"/>
        <v>58000</v>
      </c>
      <c r="L76" s="81">
        <f t="shared" si="23"/>
        <v>73600</v>
      </c>
      <c r="M76" s="6">
        <v>57000</v>
      </c>
      <c r="N76" s="6" t="e">
        <f>M76/1000*#REF!</f>
        <v>#REF!</v>
      </c>
      <c r="O76" s="81" t="e">
        <f t="shared" ref="O76:O85" si="28">SUM(M76:N76)</f>
        <v>#REF!</v>
      </c>
      <c r="P76" s="6">
        <v>57000</v>
      </c>
      <c r="Q76" s="6" t="e">
        <f>IF(#REF!="XQ1",(P$20),(Q$20))</f>
        <v>#REF!</v>
      </c>
      <c r="R76" s="81" t="e">
        <f t="shared" ref="R76:R85" si="29">SUM(P76:Q76)</f>
        <v>#REF!</v>
      </c>
      <c r="S76" s="6">
        <v>57000</v>
      </c>
      <c r="T76" s="6" t="e">
        <f>S76/1000*#REF!</f>
        <v>#REF!</v>
      </c>
      <c r="U76" s="81" t="e">
        <f t="shared" ref="U76:U85" si="30">SUM(S76:T76)</f>
        <v>#REF!</v>
      </c>
      <c r="V76" s="6">
        <v>57000</v>
      </c>
      <c r="W76" s="6" t="e">
        <f>IF(#REF!="XQ1",(V$20),(W$20))</f>
        <v>#REF!</v>
      </c>
      <c r="X76" s="81" t="e">
        <f t="shared" ref="X76:X85" si="31">SUM(V76:W76)</f>
        <v>#REF!</v>
      </c>
      <c r="Y76" s="6">
        <v>57000</v>
      </c>
      <c r="Z76" s="6" t="e">
        <f>Y76/1000*#REF!</f>
        <v>#REF!</v>
      </c>
      <c r="AA76" s="81" t="e">
        <f t="shared" ref="AA76:AA85" si="32">SUM(Y76:Z76)</f>
        <v>#REF!</v>
      </c>
      <c r="AB76" s="6">
        <v>57000</v>
      </c>
      <c r="AC76" s="6" t="e">
        <f>IF(#REF!="XQ1",(AB$20),(AC$20))</f>
        <v>#REF!</v>
      </c>
      <c r="AD76" s="81" t="e">
        <f t="shared" ref="AD76:AD85" si="33">SUM(AB76:AC76)</f>
        <v>#REF!</v>
      </c>
      <c r="AE76" s="6">
        <v>57000</v>
      </c>
      <c r="AF76" s="6" t="e">
        <f>AE76/1000*#REF!</f>
        <v>#REF!</v>
      </c>
      <c r="AG76" s="81" t="e">
        <f t="shared" ref="AG76:AG85" si="34">SUM(AE76:AF76)</f>
        <v>#REF!</v>
      </c>
      <c r="AH76" s="6">
        <v>57000</v>
      </c>
      <c r="AI76" s="6" t="e">
        <f>IF(#REF!="XQ1",(AH$20),(AI$20))</f>
        <v>#REF!</v>
      </c>
      <c r="AJ76" s="81" t="e">
        <f t="shared" ref="AJ76:AJ85" si="35">SUM(AH76:AI76)</f>
        <v>#REF!</v>
      </c>
      <c r="AK76" s="6">
        <v>57000</v>
      </c>
      <c r="AL76" s="48"/>
      <c r="AM76" s="48"/>
    </row>
    <row r="77" spans="1:39" x14ac:dyDescent="0.2">
      <c r="A77" s="5">
        <f t="shared" ref="A77:A85" si="36">A76+1</f>
        <v>72</v>
      </c>
      <c r="B77" s="5">
        <v>79</v>
      </c>
      <c r="C77" s="5">
        <v>79</v>
      </c>
      <c r="D77" s="5" t="s">
        <v>559</v>
      </c>
      <c r="E77" s="15" t="s">
        <v>559</v>
      </c>
      <c r="F77" s="15"/>
      <c r="G77" s="43" t="s">
        <v>560</v>
      </c>
      <c r="H77" s="6">
        <v>83000</v>
      </c>
      <c r="I77" s="6">
        <v>15571</v>
      </c>
      <c r="J77" s="6"/>
      <c r="K77" s="81">
        <f t="shared" si="22"/>
        <v>83000</v>
      </c>
      <c r="L77" s="81">
        <f t="shared" si="23"/>
        <v>98600</v>
      </c>
      <c r="M77" s="6">
        <v>82000</v>
      </c>
      <c r="N77" s="6" t="e">
        <f>M77/1000*#REF!</f>
        <v>#REF!</v>
      </c>
      <c r="O77" s="81" t="e">
        <f t="shared" si="28"/>
        <v>#REF!</v>
      </c>
      <c r="P77" s="6">
        <v>82000</v>
      </c>
      <c r="Q77" s="6" t="e">
        <f>IF(#REF!="XQ1",(P$20),(Q$20))</f>
        <v>#REF!</v>
      </c>
      <c r="R77" s="81" t="e">
        <f t="shared" si="29"/>
        <v>#REF!</v>
      </c>
      <c r="S77" s="6">
        <v>82000</v>
      </c>
      <c r="T77" s="6" t="e">
        <f>S77/1000*#REF!</f>
        <v>#REF!</v>
      </c>
      <c r="U77" s="81" t="e">
        <f t="shared" si="30"/>
        <v>#REF!</v>
      </c>
      <c r="V77" s="6">
        <v>82000</v>
      </c>
      <c r="W77" s="6" t="e">
        <f>IF(#REF!="XQ1",(V$20),(W$20))</f>
        <v>#REF!</v>
      </c>
      <c r="X77" s="81" t="e">
        <f t="shared" si="31"/>
        <v>#REF!</v>
      </c>
      <c r="Y77" s="6">
        <v>82000</v>
      </c>
      <c r="Z77" s="6" t="e">
        <f>Y77/1000*#REF!</f>
        <v>#REF!</v>
      </c>
      <c r="AA77" s="81" t="e">
        <f t="shared" si="32"/>
        <v>#REF!</v>
      </c>
      <c r="AB77" s="6">
        <v>82000</v>
      </c>
      <c r="AC77" s="6" t="e">
        <f>IF(#REF!="XQ1",(AB$20),(AC$20))</f>
        <v>#REF!</v>
      </c>
      <c r="AD77" s="81" t="e">
        <f t="shared" si="33"/>
        <v>#REF!</v>
      </c>
      <c r="AE77" s="6">
        <v>82000</v>
      </c>
      <c r="AF77" s="6" t="e">
        <f>AE77/1000*#REF!</f>
        <v>#REF!</v>
      </c>
      <c r="AG77" s="81" t="e">
        <f t="shared" si="34"/>
        <v>#REF!</v>
      </c>
      <c r="AH77" s="6">
        <v>82000</v>
      </c>
      <c r="AI77" s="6" t="e">
        <f>IF(#REF!="XQ1",(AH$20),(AI$20))</f>
        <v>#REF!</v>
      </c>
      <c r="AJ77" s="81" t="e">
        <f t="shared" si="35"/>
        <v>#REF!</v>
      </c>
      <c r="AK77" s="6">
        <v>82000</v>
      </c>
      <c r="AL77" s="48"/>
      <c r="AM77" s="48"/>
    </row>
    <row r="78" spans="1:39" x14ac:dyDescent="0.2">
      <c r="A78" s="5">
        <f t="shared" si="36"/>
        <v>73</v>
      </c>
      <c r="B78" s="5">
        <v>80</v>
      </c>
      <c r="C78" s="5">
        <v>80</v>
      </c>
      <c r="D78" s="5" t="s">
        <v>561</v>
      </c>
      <c r="E78" s="15" t="s">
        <v>561</v>
      </c>
      <c r="F78" s="15"/>
      <c r="G78" s="43" t="s">
        <v>562</v>
      </c>
      <c r="H78" s="6">
        <v>108000</v>
      </c>
      <c r="I78" s="6">
        <v>15571</v>
      </c>
      <c r="J78" s="6"/>
      <c r="K78" s="81">
        <f t="shared" si="22"/>
        <v>108000</v>
      </c>
      <c r="L78" s="81">
        <f t="shared" si="23"/>
        <v>123600</v>
      </c>
      <c r="M78" s="6">
        <v>108000</v>
      </c>
      <c r="N78" s="6" t="e">
        <f>M78/1000*#REF!</f>
        <v>#REF!</v>
      </c>
      <c r="O78" s="81" t="e">
        <f t="shared" si="28"/>
        <v>#REF!</v>
      </c>
      <c r="P78" s="6">
        <v>108000</v>
      </c>
      <c r="Q78" s="6" t="e">
        <f>IF(#REF!="XQ1",(P$20),(Q$20))</f>
        <v>#REF!</v>
      </c>
      <c r="R78" s="81" t="e">
        <f t="shared" si="29"/>
        <v>#REF!</v>
      </c>
      <c r="S78" s="6">
        <v>108000</v>
      </c>
      <c r="T78" s="6" t="e">
        <f>S78/1000*#REF!</f>
        <v>#REF!</v>
      </c>
      <c r="U78" s="81" t="e">
        <f t="shared" si="30"/>
        <v>#REF!</v>
      </c>
      <c r="V78" s="6">
        <v>108000</v>
      </c>
      <c r="W78" s="6" t="e">
        <f>IF(#REF!="XQ1",(V$20),(W$20))</f>
        <v>#REF!</v>
      </c>
      <c r="X78" s="81" t="e">
        <f t="shared" si="31"/>
        <v>#REF!</v>
      </c>
      <c r="Y78" s="6">
        <v>108000</v>
      </c>
      <c r="Z78" s="6" t="e">
        <f>Y78/1000*#REF!</f>
        <v>#REF!</v>
      </c>
      <c r="AA78" s="81" t="e">
        <f t="shared" si="32"/>
        <v>#REF!</v>
      </c>
      <c r="AB78" s="6">
        <v>108000</v>
      </c>
      <c r="AC78" s="6" t="e">
        <f>IF(#REF!="XQ1",(AB$20),(AC$20))</f>
        <v>#REF!</v>
      </c>
      <c r="AD78" s="81" t="e">
        <f t="shared" si="33"/>
        <v>#REF!</v>
      </c>
      <c r="AE78" s="6">
        <v>108000</v>
      </c>
      <c r="AF78" s="6" t="e">
        <f>AE78/1000*#REF!</f>
        <v>#REF!</v>
      </c>
      <c r="AG78" s="81" t="e">
        <f t="shared" si="34"/>
        <v>#REF!</v>
      </c>
      <c r="AH78" s="6">
        <v>108000</v>
      </c>
      <c r="AI78" s="6" t="e">
        <f>IF(#REF!="XQ1",(AH$20),(AI$20))</f>
        <v>#REF!</v>
      </c>
      <c r="AJ78" s="81" t="e">
        <f t="shared" si="35"/>
        <v>#REF!</v>
      </c>
      <c r="AK78" s="6">
        <v>108000</v>
      </c>
      <c r="AL78" s="48"/>
      <c r="AM78" s="48"/>
    </row>
    <row r="79" spans="1:39" x14ac:dyDescent="0.2">
      <c r="A79" s="5">
        <f t="shared" si="36"/>
        <v>74</v>
      </c>
      <c r="B79" s="5">
        <v>81</v>
      </c>
      <c r="C79" s="5">
        <v>81</v>
      </c>
      <c r="D79" s="5" t="s">
        <v>563</v>
      </c>
      <c r="E79" s="15" t="s">
        <v>563</v>
      </c>
      <c r="F79" s="15"/>
      <c r="G79" s="30" t="s">
        <v>564</v>
      </c>
      <c r="H79" s="6">
        <v>305000</v>
      </c>
      <c r="I79" s="6">
        <v>66194</v>
      </c>
      <c r="J79" s="6">
        <v>37200</v>
      </c>
      <c r="K79" s="81">
        <f t="shared" si="22"/>
        <v>342200</v>
      </c>
      <c r="L79" s="81">
        <f t="shared" si="23"/>
        <v>408400</v>
      </c>
      <c r="M79" s="6">
        <v>250000</v>
      </c>
      <c r="N79" s="6" t="e">
        <f>M79/1000*#REF!</f>
        <v>#REF!</v>
      </c>
      <c r="O79" s="81" t="e">
        <f t="shared" si="28"/>
        <v>#REF!</v>
      </c>
      <c r="P79" s="6">
        <v>250000</v>
      </c>
      <c r="Q79" s="6" t="e">
        <f>IF(#REF!="XQ1",(P$20),(Q$20))</f>
        <v>#REF!</v>
      </c>
      <c r="R79" s="81" t="e">
        <f t="shared" si="29"/>
        <v>#REF!</v>
      </c>
      <c r="S79" s="6">
        <v>250000</v>
      </c>
      <c r="T79" s="6" t="e">
        <f>S79/1000*#REF!</f>
        <v>#REF!</v>
      </c>
      <c r="U79" s="81" t="e">
        <f t="shared" si="30"/>
        <v>#REF!</v>
      </c>
      <c r="V79" s="6">
        <v>250000</v>
      </c>
      <c r="W79" s="6" t="e">
        <f>IF(#REF!="XQ1",(V$20),(W$20))</f>
        <v>#REF!</v>
      </c>
      <c r="X79" s="81" t="e">
        <f t="shared" si="31"/>
        <v>#REF!</v>
      </c>
      <c r="Y79" s="6">
        <v>250000</v>
      </c>
      <c r="Z79" s="6" t="e">
        <f>Y79/1000*#REF!</f>
        <v>#REF!</v>
      </c>
      <c r="AA79" s="81" t="e">
        <f t="shared" si="32"/>
        <v>#REF!</v>
      </c>
      <c r="AB79" s="6">
        <v>250000</v>
      </c>
      <c r="AC79" s="6" t="e">
        <f>IF(#REF!="XQ1",(AB$20),(AC$20))</f>
        <v>#REF!</v>
      </c>
      <c r="AD79" s="81" t="e">
        <f t="shared" si="33"/>
        <v>#REF!</v>
      </c>
      <c r="AE79" s="6">
        <v>250000</v>
      </c>
      <c r="AF79" s="6" t="e">
        <f>AE79/1000*#REF!</f>
        <v>#REF!</v>
      </c>
      <c r="AG79" s="81" t="e">
        <f t="shared" si="34"/>
        <v>#REF!</v>
      </c>
      <c r="AH79" s="6">
        <v>250000</v>
      </c>
      <c r="AI79" s="6" t="e">
        <f>IF(#REF!="XQ1",(AH$20),(AI$20))</f>
        <v>#REF!</v>
      </c>
      <c r="AJ79" s="81" t="e">
        <f t="shared" si="35"/>
        <v>#REF!</v>
      </c>
      <c r="AK79" s="6">
        <v>250000</v>
      </c>
      <c r="AL79" s="48"/>
      <c r="AM79" s="48"/>
    </row>
    <row r="80" spans="1:39" ht="31.5" x14ac:dyDescent="0.2">
      <c r="A80" s="5">
        <f t="shared" si="36"/>
        <v>75</v>
      </c>
      <c r="B80" s="5">
        <v>82</v>
      </c>
      <c r="C80" s="5">
        <v>82</v>
      </c>
      <c r="D80" s="5" t="s">
        <v>565</v>
      </c>
      <c r="E80" s="15" t="s">
        <v>565</v>
      </c>
      <c r="F80" s="15"/>
      <c r="G80" s="30" t="s">
        <v>566</v>
      </c>
      <c r="H80" s="6">
        <v>465000</v>
      </c>
      <c r="I80" s="6">
        <v>66194</v>
      </c>
      <c r="J80" s="6">
        <v>75000</v>
      </c>
      <c r="K80" s="81">
        <f t="shared" si="22"/>
        <v>540000</v>
      </c>
      <c r="L80" s="81">
        <f t="shared" si="23"/>
        <v>606200</v>
      </c>
      <c r="M80" s="6">
        <v>442000</v>
      </c>
      <c r="N80" s="6" t="e">
        <f>M80/1000*#REF!</f>
        <v>#REF!</v>
      </c>
      <c r="O80" s="81" t="e">
        <f t="shared" si="28"/>
        <v>#REF!</v>
      </c>
      <c r="P80" s="6">
        <v>442000</v>
      </c>
      <c r="Q80" s="6" t="e">
        <f>IF(#REF!="XQ1",(P$20),(Q$20))</f>
        <v>#REF!</v>
      </c>
      <c r="R80" s="81" t="e">
        <f t="shared" si="29"/>
        <v>#REF!</v>
      </c>
      <c r="S80" s="6">
        <v>442000</v>
      </c>
      <c r="T80" s="6" t="e">
        <f>S80/1000*#REF!</f>
        <v>#REF!</v>
      </c>
      <c r="U80" s="81" t="e">
        <f t="shared" si="30"/>
        <v>#REF!</v>
      </c>
      <c r="V80" s="6">
        <v>442000</v>
      </c>
      <c r="W80" s="6" t="e">
        <f>IF(#REF!="XQ1",(V$20),(W$20))</f>
        <v>#REF!</v>
      </c>
      <c r="X80" s="81" t="e">
        <f t="shared" si="31"/>
        <v>#REF!</v>
      </c>
      <c r="Y80" s="6">
        <v>442000</v>
      </c>
      <c r="Z80" s="6" t="e">
        <f>Y80/1000*#REF!</f>
        <v>#REF!</v>
      </c>
      <c r="AA80" s="81" t="e">
        <f t="shared" si="32"/>
        <v>#REF!</v>
      </c>
      <c r="AB80" s="6">
        <v>442000</v>
      </c>
      <c r="AC80" s="6" t="e">
        <f>IF(#REF!="XQ1",(AB$20),(AC$20))</f>
        <v>#REF!</v>
      </c>
      <c r="AD80" s="81" t="e">
        <f t="shared" si="33"/>
        <v>#REF!</v>
      </c>
      <c r="AE80" s="6">
        <v>442000</v>
      </c>
      <c r="AF80" s="6" t="e">
        <f>AE80/1000*#REF!</f>
        <v>#REF!</v>
      </c>
      <c r="AG80" s="81" t="e">
        <f t="shared" si="34"/>
        <v>#REF!</v>
      </c>
      <c r="AH80" s="6">
        <v>442000</v>
      </c>
      <c r="AI80" s="6" t="e">
        <f>IF(#REF!="XQ1",(AH$20),(AI$20))</f>
        <v>#REF!</v>
      </c>
      <c r="AJ80" s="81" t="e">
        <f t="shared" si="35"/>
        <v>#REF!</v>
      </c>
      <c r="AK80" s="6">
        <v>442000</v>
      </c>
      <c r="AL80" s="48"/>
      <c r="AM80" s="48"/>
    </row>
    <row r="81" spans="1:39" ht="31.5" x14ac:dyDescent="0.2">
      <c r="A81" s="5">
        <f t="shared" si="36"/>
        <v>76</v>
      </c>
      <c r="B81" s="5">
        <v>83</v>
      </c>
      <c r="C81" s="5">
        <v>83</v>
      </c>
      <c r="D81" s="5" t="s">
        <v>567</v>
      </c>
      <c r="E81" s="15" t="s">
        <v>567</v>
      </c>
      <c r="F81" s="15"/>
      <c r="G81" s="30" t="s">
        <v>568</v>
      </c>
      <c r="H81" s="6">
        <v>420000</v>
      </c>
      <c r="I81" s="6">
        <v>66194</v>
      </c>
      <c r="J81" s="6">
        <v>75000</v>
      </c>
      <c r="K81" s="81">
        <f t="shared" si="22"/>
        <v>495000</v>
      </c>
      <c r="L81" s="81">
        <f t="shared" si="23"/>
        <v>561200</v>
      </c>
      <c r="M81" s="6">
        <v>399000</v>
      </c>
      <c r="N81" s="6" t="e">
        <f>M81/1000*#REF!</f>
        <v>#REF!</v>
      </c>
      <c r="O81" s="81" t="e">
        <f t="shared" si="28"/>
        <v>#REF!</v>
      </c>
      <c r="P81" s="6">
        <v>399000</v>
      </c>
      <c r="Q81" s="6" t="e">
        <f>IF(#REF!="XQ1",(P$20),(Q$20))</f>
        <v>#REF!</v>
      </c>
      <c r="R81" s="81" t="e">
        <f t="shared" si="29"/>
        <v>#REF!</v>
      </c>
      <c r="S81" s="6">
        <v>399000</v>
      </c>
      <c r="T81" s="6" t="e">
        <f>S81/1000*#REF!</f>
        <v>#REF!</v>
      </c>
      <c r="U81" s="81" t="e">
        <f t="shared" si="30"/>
        <v>#REF!</v>
      </c>
      <c r="V81" s="6">
        <v>399000</v>
      </c>
      <c r="W81" s="6" t="e">
        <f>IF(#REF!="XQ1",(V$20),(W$20))</f>
        <v>#REF!</v>
      </c>
      <c r="X81" s="81" t="e">
        <f t="shared" si="31"/>
        <v>#REF!</v>
      </c>
      <c r="Y81" s="6">
        <v>399000</v>
      </c>
      <c r="Z81" s="6" t="e">
        <f>Y81/1000*#REF!</f>
        <v>#REF!</v>
      </c>
      <c r="AA81" s="81" t="e">
        <f t="shared" si="32"/>
        <v>#REF!</v>
      </c>
      <c r="AB81" s="6">
        <v>399000</v>
      </c>
      <c r="AC81" s="6" t="e">
        <f>IF(#REF!="XQ1",(AB$20),(AC$20))</f>
        <v>#REF!</v>
      </c>
      <c r="AD81" s="81" t="e">
        <f t="shared" si="33"/>
        <v>#REF!</v>
      </c>
      <c r="AE81" s="6">
        <v>399000</v>
      </c>
      <c r="AF81" s="6" t="e">
        <f>AE81/1000*#REF!</f>
        <v>#REF!</v>
      </c>
      <c r="AG81" s="81" t="e">
        <f t="shared" si="34"/>
        <v>#REF!</v>
      </c>
      <c r="AH81" s="6">
        <v>399000</v>
      </c>
      <c r="AI81" s="6" t="e">
        <f>IF(#REF!="XQ1",(AH$20),(AI$20))</f>
        <v>#REF!</v>
      </c>
      <c r="AJ81" s="81" t="e">
        <f t="shared" si="35"/>
        <v>#REF!</v>
      </c>
      <c r="AK81" s="6">
        <v>399000</v>
      </c>
      <c r="AL81" s="44"/>
      <c r="AM81" s="44"/>
    </row>
    <row r="82" spans="1:39" ht="31.5" x14ac:dyDescent="0.2">
      <c r="A82" s="5">
        <f t="shared" si="36"/>
        <v>77</v>
      </c>
      <c r="B82" s="5">
        <v>84</v>
      </c>
      <c r="C82" s="5">
        <v>84</v>
      </c>
      <c r="D82" s="5" t="s">
        <v>569</v>
      </c>
      <c r="E82" s="15" t="s">
        <v>569</v>
      </c>
      <c r="F82" s="15"/>
      <c r="G82" s="30" t="s">
        <v>570</v>
      </c>
      <c r="H82" s="6">
        <v>155000</v>
      </c>
      <c r="I82" s="6">
        <v>66194</v>
      </c>
      <c r="J82" s="6"/>
      <c r="K82" s="81">
        <f t="shared" si="22"/>
        <v>155000</v>
      </c>
      <c r="L82" s="81">
        <f t="shared" si="23"/>
        <v>221200</v>
      </c>
      <c r="M82" s="6">
        <v>147000</v>
      </c>
      <c r="N82" s="6" t="e">
        <f>M82/1000*#REF!</f>
        <v>#REF!</v>
      </c>
      <c r="O82" s="81" t="e">
        <f t="shared" si="28"/>
        <v>#REF!</v>
      </c>
      <c r="P82" s="6">
        <v>147000</v>
      </c>
      <c r="Q82" s="6" t="e">
        <f>IF(#REF!="XQ1",(P$20),(Q$20))</f>
        <v>#REF!</v>
      </c>
      <c r="R82" s="81" t="e">
        <f t="shared" si="29"/>
        <v>#REF!</v>
      </c>
      <c r="S82" s="6">
        <v>147000</v>
      </c>
      <c r="T82" s="6" t="e">
        <f>S82/1000*#REF!</f>
        <v>#REF!</v>
      </c>
      <c r="U82" s="81" t="e">
        <f t="shared" si="30"/>
        <v>#REF!</v>
      </c>
      <c r="V82" s="6">
        <v>147000</v>
      </c>
      <c r="W82" s="6" t="e">
        <f>IF(#REF!="XQ1",(V$20),(W$20))</f>
        <v>#REF!</v>
      </c>
      <c r="X82" s="81" t="e">
        <f t="shared" si="31"/>
        <v>#REF!</v>
      </c>
      <c r="Y82" s="6">
        <v>147000</v>
      </c>
      <c r="Z82" s="6" t="e">
        <f>Y82/1000*#REF!</f>
        <v>#REF!</v>
      </c>
      <c r="AA82" s="81" t="e">
        <f t="shared" si="32"/>
        <v>#REF!</v>
      </c>
      <c r="AB82" s="6">
        <v>147000</v>
      </c>
      <c r="AC82" s="6" t="e">
        <f>IF(#REF!="XQ1",(AB$20),(AC$20))</f>
        <v>#REF!</v>
      </c>
      <c r="AD82" s="81" t="e">
        <f t="shared" si="33"/>
        <v>#REF!</v>
      </c>
      <c r="AE82" s="6">
        <v>147000</v>
      </c>
      <c r="AF82" s="6" t="e">
        <f>AE82/1000*#REF!</f>
        <v>#REF!</v>
      </c>
      <c r="AG82" s="81" t="e">
        <f t="shared" si="34"/>
        <v>#REF!</v>
      </c>
      <c r="AH82" s="6">
        <v>147000</v>
      </c>
      <c r="AI82" s="6" t="e">
        <f>IF(#REF!="XQ1",(AH$20),(AI$20))</f>
        <v>#REF!</v>
      </c>
      <c r="AJ82" s="81" t="e">
        <f t="shared" si="35"/>
        <v>#REF!</v>
      </c>
      <c r="AK82" s="6">
        <v>147000</v>
      </c>
      <c r="AL82" s="44"/>
      <c r="AM82" s="44"/>
    </row>
    <row r="83" spans="1:39" ht="31.5" x14ac:dyDescent="0.2">
      <c r="A83" s="5">
        <f t="shared" si="36"/>
        <v>78</v>
      </c>
      <c r="B83" s="5">
        <v>85</v>
      </c>
      <c r="C83" s="5">
        <v>85</v>
      </c>
      <c r="D83" s="5" t="s">
        <v>571</v>
      </c>
      <c r="E83" s="15" t="s">
        <v>571</v>
      </c>
      <c r="F83" s="15"/>
      <c r="G83" s="30" t="s">
        <v>572</v>
      </c>
      <c r="H83" s="6">
        <v>155000</v>
      </c>
      <c r="I83" s="6">
        <v>66194</v>
      </c>
      <c r="J83" s="6"/>
      <c r="K83" s="81">
        <f t="shared" si="22"/>
        <v>155000</v>
      </c>
      <c r="L83" s="81">
        <f t="shared" si="23"/>
        <v>221200</v>
      </c>
      <c r="M83" s="6">
        <v>147000</v>
      </c>
      <c r="N83" s="6" t="e">
        <f>M83/1000*#REF!</f>
        <v>#REF!</v>
      </c>
      <c r="O83" s="81" t="e">
        <f t="shared" si="28"/>
        <v>#REF!</v>
      </c>
      <c r="P83" s="6">
        <v>147000</v>
      </c>
      <c r="Q83" s="6" t="e">
        <f>IF(#REF!="XQ1",(P$20),(Q$20))</f>
        <v>#REF!</v>
      </c>
      <c r="R83" s="81" t="e">
        <f t="shared" si="29"/>
        <v>#REF!</v>
      </c>
      <c r="S83" s="6">
        <v>147000</v>
      </c>
      <c r="T83" s="6" t="e">
        <f>S83/1000*#REF!</f>
        <v>#REF!</v>
      </c>
      <c r="U83" s="81" t="e">
        <f t="shared" si="30"/>
        <v>#REF!</v>
      </c>
      <c r="V83" s="6">
        <v>147000</v>
      </c>
      <c r="W83" s="6" t="e">
        <f>IF(#REF!="XQ1",(V$20),(W$20))</f>
        <v>#REF!</v>
      </c>
      <c r="X83" s="81" t="e">
        <f t="shared" si="31"/>
        <v>#REF!</v>
      </c>
      <c r="Y83" s="6">
        <v>147000</v>
      </c>
      <c r="Z83" s="6" t="e">
        <f>Y83/1000*#REF!</f>
        <v>#REF!</v>
      </c>
      <c r="AA83" s="81" t="e">
        <f t="shared" si="32"/>
        <v>#REF!</v>
      </c>
      <c r="AB83" s="6">
        <v>147000</v>
      </c>
      <c r="AC83" s="6" t="e">
        <f>IF(#REF!="XQ1",(AB$20),(AC$20))</f>
        <v>#REF!</v>
      </c>
      <c r="AD83" s="81" t="e">
        <f t="shared" si="33"/>
        <v>#REF!</v>
      </c>
      <c r="AE83" s="6">
        <v>147000</v>
      </c>
      <c r="AF83" s="6" t="e">
        <f>AE83/1000*#REF!</f>
        <v>#REF!</v>
      </c>
      <c r="AG83" s="81" t="e">
        <f t="shared" si="34"/>
        <v>#REF!</v>
      </c>
      <c r="AH83" s="6">
        <v>147000</v>
      </c>
      <c r="AI83" s="6" t="e">
        <f>IF(#REF!="XQ1",(AH$20),(AI$20))</f>
        <v>#REF!</v>
      </c>
      <c r="AJ83" s="81" t="e">
        <f t="shared" si="35"/>
        <v>#REF!</v>
      </c>
      <c r="AK83" s="6">
        <v>147000</v>
      </c>
      <c r="AL83" s="44"/>
      <c r="AM83" s="44"/>
    </row>
    <row r="84" spans="1:39" ht="31.5" x14ac:dyDescent="0.2">
      <c r="A84" s="5">
        <f t="shared" si="36"/>
        <v>79</v>
      </c>
      <c r="B84" s="5">
        <v>86</v>
      </c>
      <c r="C84" s="5">
        <v>86</v>
      </c>
      <c r="D84" s="5" t="s">
        <v>573</v>
      </c>
      <c r="E84" s="15" t="s">
        <v>573</v>
      </c>
      <c r="F84" s="15"/>
      <c r="G84" s="43" t="s">
        <v>574</v>
      </c>
      <c r="H84" s="6">
        <v>195000</v>
      </c>
      <c r="I84" s="6">
        <v>66194</v>
      </c>
      <c r="J84" s="6"/>
      <c r="K84" s="81">
        <f t="shared" si="22"/>
        <v>195000</v>
      </c>
      <c r="L84" s="81">
        <f t="shared" si="23"/>
        <v>261200</v>
      </c>
      <c r="M84" s="6">
        <v>185000</v>
      </c>
      <c r="N84" s="6" t="e">
        <f>M84/1000*#REF!</f>
        <v>#REF!</v>
      </c>
      <c r="O84" s="81" t="e">
        <f t="shared" si="28"/>
        <v>#REF!</v>
      </c>
      <c r="P84" s="6">
        <v>185000</v>
      </c>
      <c r="Q84" s="6" t="e">
        <f>IF(#REF!="XQ1",(P$20),(Q$20))</f>
        <v>#REF!</v>
      </c>
      <c r="R84" s="81" t="e">
        <f t="shared" si="29"/>
        <v>#REF!</v>
      </c>
      <c r="S84" s="6">
        <v>185000</v>
      </c>
      <c r="T84" s="6" t="e">
        <f>S84/1000*#REF!</f>
        <v>#REF!</v>
      </c>
      <c r="U84" s="81" t="e">
        <f t="shared" si="30"/>
        <v>#REF!</v>
      </c>
      <c r="V84" s="6">
        <v>185000</v>
      </c>
      <c r="W84" s="6" t="e">
        <f>IF(#REF!="XQ1",(V$20),(W$20))</f>
        <v>#REF!</v>
      </c>
      <c r="X84" s="81" t="e">
        <f t="shared" si="31"/>
        <v>#REF!</v>
      </c>
      <c r="Y84" s="6">
        <v>185000</v>
      </c>
      <c r="Z84" s="6" t="e">
        <f>Y84/1000*#REF!</f>
        <v>#REF!</v>
      </c>
      <c r="AA84" s="81" t="e">
        <f t="shared" si="32"/>
        <v>#REF!</v>
      </c>
      <c r="AB84" s="6">
        <v>185000</v>
      </c>
      <c r="AC84" s="6" t="e">
        <f>IF(#REF!="XQ1",(AB$20),(AC$20))</f>
        <v>#REF!</v>
      </c>
      <c r="AD84" s="81" t="e">
        <f t="shared" si="33"/>
        <v>#REF!</v>
      </c>
      <c r="AE84" s="6">
        <v>185000</v>
      </c>
      <c r="AF84" s="6" t="e">
        <f>AE84/1000*#REF!</f>
        <v>#REF!</v>
      </c>
      <c r="AG84" s="81" t="e">
        <f t="shared" si="34"/>
        <v>#REF!</v>
      </c>
      <c r="AH84" s="6">
        <v>185000</v>
      </c>
      <c r="AI84" s="6" t="e">
        <f>IF(#REF!="XQ1",(AH$20),(AI$20))</f>
        <v>#REF!</v>
      </c>
      <c r="AJ84" s="81" t="e">
        <f t="shared" si="35"/>
        <v>#REF!</v>
      </c>
      <c r="AK84" s="6">
        <v>185000</v>
      </c>
      <c r="AL84" s="44"/>
      <c r="AM84" s="44"/>
    </row>
    <row r="85" spans="1:39" ht="31.5" x14ac:dyDescent="0.2">
      <c r="A85" s="5">
        <f t="shared" si="36"/>
        <v>80</v>
      </c>
      <c r="B85" s="5">
        <v>87</v>
      </c>
      <c r="C85" s="5">
        <v>87</v>
      </c>
      <c r="D85" s="5" t="s">
        <v>575</v>
      </c>
      <c r="E85" s="15" t="s">
        <v>575</v>
      </c>
      <c r="F85" s="15"/>
      <c r="G85" s="43" t="s">
        <v>576</v>
      </c>
      <c r="H85" s="6">
        <v>415000</v>
      </c>
      <c r="I85" s="6">
        <v>66194</v>
      </c>
      <c r="J85" s="6">
        <v>37200</v>
      </c>
      <c r="K85" s="81">
        <f t="shared" si="22"/>
        <v>452200</v>
      </c>
      <c r="L85" s="81">
        <f t="shared" si="23"/>
        <v>518400</v>
      </c>
      <c r="M85" s="6">
        <v>395000</v>
      </c>
      <c r="N85" s="6" t="e">
        <f>M85/1000*#REF!</f>
        <v>#REF!</v>
      </c>
      <c r="O85" s="81" t="e">
        <f t="shared" si="28"/>
        <v>#REF!</v>
      </c>
      <c r="P85" s="6">
        <v>395000</v>
      </c>
      <c r="Q85" s="6" t="e">
        <f>IF(#REF!="XQ1",(P$20),(Q$20))</f>
        <v>#REF!</v>
      </c>
      <c r="R85" s="81" t="e">
        <f t="shared" si="29"/>
        <v>#REF!</v>
      </c>
      <c r="S85" s="6">
        <v>395000</v>
      </c>
      <c r="T85" s="6" t="e">
        <f>S85/1000*#REF!</f>
        <v>#REF!</v>
      </c>
      <c r="U85" s="81" t="e">
        <f t="shared" si="30"/>
        <v>#REF!</v>
      </c>
      <c r="V85" s="6">
        <v>395000</v>
      </c>
      <c r="W85" s="6" t="e">
        <f>IF(#REF!="XQ1",(V$20),(W$20))</f>
        <v>#REF!</v>
      </c>
      <c r="X85" s="81" t="e">
        <f t="shared" si="31"/>
        <v>#REF!</v>
      </c>
      <c r="Y85" s="6">
        <v>395000</v>
      </c>
      <c r="Z85" s="6" t="e">
        <f>Y85/1000*#REF!</f>
        <v>#REF!</v>
      </c>
      <c r="AA85" s="81" t="e">
        <f t="shared" si="32"/>
        <v>#REF!</v>
      </c>
      <c r="AB85" s="6">
        <v>395000</v>
      </c>
      <c r="AC85" s="6" t="e">
        <f>IF(#REF!="XQ1",(AB$20),(AC$20))</f>
        <v>#REF!</v>
      </c>
      <c r="AD85" s="81" t="e">
        <f t="shared" si="33"/>
        <v>#REF!</v>
      </c>
      <c r="AE85" s="6">
        <v>395000</v>
      </c>
      <c r="AF85" s="6" t="e">
        <f>AE85/1000*#REF!</f>
        <v>#REF!</v>
      </c>
      <c r="AG85" s="81" t="e">
        <f t="shared" si="34"/>
        <v>#REF!</v>
      </c>
      <c r="AH85" s="6">
        <v>395000</v>
      </c>
      <c r="AI85" s="6" t="e">
        <f>IF(#REF!="XQ1",(AH$20),(AI$20))</f>
        <v>#REF!</v>
      </c>
      <c r="AJ85" s="81" t="e">
        <f t="shared" si="35"/>
        <v>#REF!</v>
      </c>
      <c r="AK85" s="6">
        <v>395000</v>
      </c>
      <c r="AL85" s="44"/>
      <c r="AM85" s="44"/>
    </row>
    <row r="86" spans="1:39" x14ac:dyDescent="0.2">
      <c r="A86" s="5"/>
      <c r="B86" s="5"/>
      <c r="C86" s="5"/>
      <c r="D86" s="5"/>
      <c r="E86" s="15"/>
      <c r="F86" s="15"/>
      <c r="G86" s="43"/>
      <c r="H86" s="6"/>
      <c r="I86" s="6"/>
      <c r="J86" s="6"/>
      <c r="K86" s="81"/>
      <c r="L86" s="81"/>
      <c r="M86" s="6"/>
      <c r="N86" s="6"/>
      <c r="O86" s="81"/>
      <c r="P86" s="6"/>
      <c r="Q86" s="6"/>
      <c r="R86" s="81"/>
      <c r="S86" s="6"/>
      <c r="T86" s="6"/>
      <c r="U86" s="81"/>
      <c r="V86" s="6"/>
      <c r="W86" s="6"/>
      <c r="X86" s="81"/>
      <c r="Y86" s="6"/>
      <c r="Z86" s="6"/>
      <c r="AA86" s="81"/>
      <c r="AB86" s="6"/>
      <c r="AC86" s="6"/>
      <c r="AD86" s="81"/>
      <c r="AE86" s="6"/>
      <c r="AF86" s="6"/>
      <c r="AG86" s="81"/>
      <c r="AH86" s="6"/>
      <c r="AI86" s="6"/>
      <c r="AJ86" s="81"/>
      <c r="AK86" s="6"/>
      <c r="AL86" s="44"/>
      <c r="AM86" s="44"/>
    </row>
    <row r="87" spans="1:39" ht="47.25" x14ac:dyDescent="0.2">
      <c r="A87" s="16" t="s">
        <v>1267</v>
      </c>
      <c r="B87" s="5"/>
      <c r="C87" s="5"/>
      <c r="D87" s="5" t="s">
        <v>1299</v>
      </c>
      <c r="E87" s="15"/>
      <c r="F87" s="15"/>
      <c r="G87" s="49" t="s">
        <v>577</v>
      </c>
      <c r="H87" s="6"/>
      <c r="I87" s="6"/>
      <c r="J87" s="6"/>
      <c r="K87" s="81"/>
      <c r="L87" s="81"/>
      <c r="M87" s="6"/>
      <c r="N87" s="6"/>
      <c r="O87" s="81"/>
      <c r="P87" s="6"/>
      <c r="Q87" s="6"/>
      <c r="R87" s="81"/>
      <c r="S87" s="6"/>
      <c r="T87" s="6"/>
      <c r="U87" s="81"/>
      <c r="V87" s="6"/>
      <c r="W87" s="6"/>
      <c r="X87" s="81"/>
      <c r="Y87" s="6"/>
      <c r="Z87" s="6"/>
      <c r="AA87" s="81"/>
      <c r="AB87" s="6"/>
      <c r="AC87" s="6"/>
      <c r="AD87" s="81"/>
      <c r="AE87" s="6"/>
      <c r="AF87" s="6"/>
      <c r="AG87" s="81"/>
      <c r="AH87" s="6"/>
      <c r="AI87" s="6"/>
      <c r="AJ87" s="81"/>
      <c r="AK87" s="6"/>
      <c r="AL87" s="44"/>
      <c r="AM87" s="44"/>
    </row>
    <row r="88" spans="1:39" ht="45" x14ac:dyDescent="0.2">
      <c r="A88" s="5">
        <f>A85+1</f>
        <v>81</v>
      </c>
      <c r="B88" s="5">
        <v>88</v>
      </c>
      <c r="C88" s="5">
        <v>88</v>
      </c>
      <c r="D88" s="5" t="s">
        <v>578</v>
      </c>
      <c r="E88" s="15" t="s">
        <v>578</v>
      </c>
      <c r="F88" s="15"/>
      <c r="G88" s="30" t="s">
        <v>579</v>
      </c>
      <c r="H88" s="6">
        <v>500000</v>
      </c>
      <c r="I88" s="6">
        <v>44129.414231601739</v>
      </c>
      <c r="J88" s="6"/>
      <c r="K88" s="81">
        <f t="shared" ref="K88:K111" si="37">H88+J88</f>
        <v>500000</v>
      </c>
      <c r="L88" s="81">
        <f t="shared" ref="L88:L111" si="38">ROUND((SUM(H88:J88)),-2)</f>
        <v>544100</v>
      </c>
      <c r="M88" s="6">
        <v>500000</v>
      </c>
      <c r="N88" s="6" t="e">
        <f>M88/1000*#REF!</f>
        <v>#REF!</v>
      </c>
      <c r="O88" s="81" t="e">
        <f t="shared" ref="O88:O102" si="39">SUM(M88:N88)</f>
        <v>#REF!</v>
      </c>
      <c r="P88" s="6">
        <v>500000</v>
      </c>
      <c r="Q88" s="6">
        <v>54515</v>
      </c>
      <c r="R88" s="81">
        <f t="shared" ref="R88:R102" si="40">SUM(P88:Q88)</f>
        <v>554515</v>
      </c>
      <c r="S88" s="6">
        <v>500000</v>
      </c>
      <c r="T88" s="6" t="e">
        <f>S88/1000*#REF!</f>
        <v>#REF!</v>
      </c>
      <c r="U88" s="81" t="e">
        <f t="shared" ref="U88:U93" si="41">SUM(S88:T88)</f>
        <v>#REF!</v>
      </c>
      <c r="V88" s="6">
        <v>500000</v>
      </c>
      <c r="W88" s="6">
        <v>51741</v>
      </c>
      <c r="X88" s="81">
        <f t="shared" ref="X88:X93" si="42">SUM(V88:W88)</f>
        <v>551741</v>
      </c>
      <c r="Y88" s="6">
        <v>500000</v>
      </c>
      <c r="Z88" s="6" t="e">
        <f>Y88/1000*#REF!</f>
        <v>#REF!</v>
      </c>
      <c r="AA88" s="81" t="e">
        <f t="shared" ref="AA88:AA93" si="43">SUM(Y88:Z88)</f>
        <v>#REF!</v>
      </c>
      <c r="AB88" s="6">
        <v>500000</v>
      </c>
      <c r="AC88" s="6">
        <v>52615</v>
      </c>
      <c r="AD88" s="81">
        <f t="shared" ref="AD88:AD93" si="44">SUM(AB88:AC88)</f>
        <v>552615</v>
      </c>
      <c r="AE88" s="6">
        <v>500000</v>
      </c>
      <c r="AF88" s="6" t="e">
        <f>AE88/1000*#REF!</f>
        <v>#REF!</v>
      </c>
      <c r="AG88" s="81" t="e">
        <f t="shared" ref="AG88:AG93" si="45">SUM(AE88:AF88)</f>
        <v>#REF!</v>
      </c>
      <c r="AH88" s="6">
        <v>500000</v>
      </c>
      <c r="AI88" s="6">
        <v>51078</v>
      </c>
      <c r="AJ88" s="81">
        <f t="shared" ref="AJ88:AJ93" si="46">SUM(AH88:AI88)</f>
        <v>551078</v>
      </c>
      <c r="AK88" s="6">
        <v>500000</v>
      </c>
      <c r="AL88" s="50" t="s">
        <v>580</v>
      </c>
      <c r="AM88" s="50"/>
    </row>
    <row r="89" spans="1:39" ht="60" x14ac:dyDescent="0.2">
      <c r="A89" s="5">
        <f t="shared" ref="A89:A104" si="47">A88+1</f>
        <v>82</v>
      </c>
      <c r="B89" s="5">
        <v>89</v>
      </c>
      <c r="C89" s="5">
        <v>88</v>
      </c>
      <c r="D89" s="5" t="s">
        <v>581</v>
      </c>
      <c r="E89" s="15" t="s">
        <v>581</v>
      </c>
      <c r="F89" s="15"/>
      <c r="G89" s="30" t="s">
        <v>579</v>
      </c>
      <c r="H89" s="6">
        <v>870000</v>
      </c>
      <c r="I89" s="6">
        <v>85675</v>
      </c>
      <c r="J89" s="6">
        <v>37200</v>
      </c>
      <c r="K89" s="81">
        <f t="shared" si="37"/>
        <v>907200</v>
      </c>
      <c r="L89" s="81">
        <f t="shared" si="38"/>
        <v>992900</v>
      </c>
      <c r="M89" s="6">
        <v>870000</v>
      </c>
      <c r="N89" s="6" t="e">
        <f>M89/1000*#REF!</f>
        <v>#REF!</v>
      </c>
      <c r="O89" s="81" t="e">
        <f t="shared" si="39"/>
        <v>#REF!</v>
      </c>
      <c r="P89" s="6">
        <v>870000</v>
      </c>
      <c r="Q89" s="6">
        <v>106102</v>
      </c>
      <c r="R89" s="81">
        <f t="shared" si="40"/>
        <v>976102</v>
      </c>
      <c r="S89" s="6">
        <v>870000</v>
      </c>
      <c r="T89" s="6" t="e">
        <f>S89/1000*#REF!</f>
        <v>#REF!</v>
      </c>
      <c r="U89" s="81" t="e">
        <f t="shared" si="41"/>
        <v>#REF!</v>
      </c>
      <c r="V89" s="6">
        <v>870000</v>
      </c>
      <c r="W89" s="6">
        <v>100669</v>
      </c>
      <c r="X89" s="81">
        <f t="shared" si="42"/>
        <v>970669</v>
      </c>
      <c r="Y89" s="6">
        <v>870000</v>
      </c>
      <c r="Z89" s="6" t="e">
        <f>Y89/1000*#REF!</f>
        <v>#REF!</v>
      </c>
      <c r="AA89" s="81" t="e">
        <f t="shared" si="43"/>
        <v>#REF!</v>
      </c>
      <c r="AB89" s="6">
        <v>870000</v>
      </c>
      <c r="AC89" s="6">
        <v>102333</v>
      </c>
      <c r="AD89" s="81">
        <f t="shared" si="44"/>
        <v>972333</v>
      </c>
      <c r="AE89" s="6">
        <v>870000</v>
      </c>
      <c r="AF89" s="6" t="e">
        <f>AE89/1000*#REF!</f>
        <v>#REF!</v>
      </c>
      <c r="AG89" s="81" t="e">
        <f t="shared" si="45"/>
        <v>#REF!</v>
      </c>
      <c r="AH89" s="6">
        <v>870000</v>
      </c>
      <c r="AI89" s="6">
        <v>99318</v>
      </c>
      <c r="AJ89" s="81">
        <f t="shared" si="46"/>
        <v>969318</v>
      </c>
      <c r="AK89" s="6">
        <v>870000</v>
      </c>
      <c r="AL89" s="50" t="s">
        <v>582</v>
      </c>
      <c r="AM89" s="50"/>
    </row>
    <row r="90" spans="1:39" ht="60" x14ac:dyDescent="0.2">
      <c r="A90" s="5">
        <f t="shared" si="47"/>
        <v>83</v>
      </c>
      <c r="B90" s="5">
        <v>90</v>
      </c>
      <c r="C90" s="5">
        <v>90</v>
      </c>
      <c r="D90" s="5" t="s">
        <v>583</v>
      </c>
      <c r="E90" s="15" t="s">
        <v>583</v>
      </c>
      <c r="F90" s="15"/>
      <c r="G90" s="30" t="s">
        <v>584</v>
      </c>
      <c r="H90" s="6">
        <v>2130000</v>
      </c>
      <c r="I90" s="6">
        <v>128512</v>
      </c>
      <c r="J90" s="6">
        <v>37200</v>
      </c>
      <c r="K90" s="81">
        <f t="shared" si="37"/>
        <v>2167200</v>
      </c>
      <c r="L90" s="81">
        <f t="shared" si="38"/>
        <v>2295700</v>
      </c>
      <c r="M90" s="6">
        <v>2100000</v>
      </c>
      <c r="N90" s="6" t="e">
        <f>M90/1000*#REF!</f>
        <v>#REF!</v>
      </c>
      <c r="O90" s="81" t="e">
        <f t="shared" si="39"/>
        <v>#REF!</v>
      </c>
      <c r="P90" s="6">
        <v>2100000</v>
      </c>
      <c r="Q90" s="6">
        <v>159154</v>
      </c>
      <c r="R90" s="81">
        <f t="shared" si="40"/>
        <v>2259154</v>
      </c>
      <c r="S90" s="6">
        <v>2100000</v>
      </c>
      <c r="T90" s="6" t="e">
        <f>S90/1000*#REF!</f>
        <v>#REF!</v>
      </c>
      <c r="U90" s="81" t="e">
        <f t="shared" si="41"/>
        <v>#REF!</v>
      </c>
      <c r="V90" s="6">
        <v>2100000</v>
      </c>
      <c r="W90" s="6">
        <v>151004</v>
      </c>
      <c r="X90" s="81">
        <f t="shared" si="42"/>
        <v>2251004</v>
      </c>
      <c r="Y90" s="6">
        <v>2100000</v>
      </c>
      <c r="Z90" s="6" t="e">
        <f>Y90/1000*#REF!</f>
        <v>#REF!</v>
      </c>
      <c r="AA90" s="81" t="e">
        <f t="shared" si="43"/>
        <v>#REF!</v>
      </c>
      <c r="AB90" s="6">
        <v>2100000</v>
      </c>
      <c r="AC90" s="6">
        <v>153500</v>
      </c>
      <c r="AD90" s="81">
        <f t="shared" si="44"/>
        <v>2253500</v>
      </c>
      <c r="AE90" s="6">
        <v>2100000</v>
      </c>
      <c r="AF90" s="6" t="e">
        <f>AE90/1000*#REF!</f>
        <v>#REF!</v>
      </c>
      <c r="AG90" s="81" t="e">
        <f t="shared" si="45"/>
        <v>#REF!</v>
      </c>
      <c r="AH90" s="6">
        <v>2100000</v>
      </c>
      <c r="AI90" s="6">
        <v>148977</v>
      </c>
      <c r="AJ90" s="81">
        <f t="shared" si="46"/>
        <v>2248977</v>
      </c>
      <c r="AK90" s="6">
        <v>2100000</v>
      </c>
      <c r="AL90" s="50" t="s">
        <v>582</v>
      </c>
      <c r="AM90" s="50"/>
    </row>
    <row r="91" spans="1:39" ht="45" x14ac:dyDescent="0.2">
      <c r="A91" s="5">
        <f t="shared" si="47"/>
        <v>84</v>
      </c>
      <c r="B91" s="5">
        <v>91</v>
      </c>
      <c r="C91" s="5">
        <v>91</v>
      </c>
      <c r="D91" s="5" t="s">
        <v>585</v>
      </c>
      <c r="E91" s="15" t="s">
        <v>585</v>
      </c>
      <c r="F91" s="15"/>
      <c r="G91" s="30" t="s">
        <v>586</v>
      </c>
      <c r="H91" s="6">
        <v>1340000</v>
      </c>
      <c r="I91" s="6">
        <v>66194</v>
      </c>
      <c r="J91" s="6">
        <v>37200</v>
      </c>
      <c r="K91" s="81">
        <f t="shared" si="37"/>
        <v>1377200</v>
      </c>
      <c r="L91" s="81">
        <f t="shared" si="38"/>
        <v>1443400</v>
      </c>
      <c r="M91" s="6">
        <v>1340000</v>
      </c>
      <c r="N91" s="6" t="e">
        <f>M91/1000*#REF!</f>
        <v>#REF!</v>
      </c>
      <c r="O91" s="81" t="e">
        <f t="shared" si="39"/>
        <v>#REF!</v>
      </c>
      <c r="P91" s="6">
        <v>1340000</v>
      </c>
      <c r="Q91" s="6">
        <v>81773</v>
      </c>
      <c r="R91" s="81">
        <f t="shared" si="40"/>
        <v>1421773</v>
      </c>
      <c r="S91" s="6">
        <v>1340000</v>
      </c>
      <c r="T91" s="6" t="e">
        <f>S91/1000*#REF!</f>
        <v>#REF!</v>
      </c>
      <c r="U91" s="81" t="e">
        <f t="shared" si="41"/>
        <v>#REF!</v>
      </c>
      <c r="V91" s="6">
        <v>1340000</v>
      </c>
      <c r="W91" s="6">
        <v>77611</v>
      </c>
      <c r="X91" s="81">
        <f t="shared" si="42"/>
        <v>1417611</v>
      </c>
      <c r="Y91" s="6">
        <v>1340000</v>
      </c>
      <c r="Z91" s="6" t="e">
        <f>Y91/1000*#REF!</f>
        <v>#REF!</v>
      </c>
      <c r="AA91" s="81" t="e">
        <f t="shared" si="43"/>
        <v>#REF!</v>
      </c>
      <c r="AB91" s="6">
        <v>1340000</v>
      </c>
      <c r="AC91" s="6">
        <v>78922</v>
      </c>
      <c r="AD91" s="81">
        <f t="shared" si="44"/>
        <v>1418922</v>
      </c>
      <c r="AE91" s="6">
        <v>1340000</v>
      </c>
      <c r="AF91" s="6" t="e">
        <f>AE91/1000*#REF!</f>
        <v>#REF!</v>
      </c>
      <c r="AG91" s="81" t="e">
        <f t="shared" si="45"/>
        <v>#REF!</v>
      </c>
      <c r="AH91" s="6">
        <v>1340000</v>
      </c>
      <c r="AI91" s="6">
        <v>76617</v>
      </c>
      <c r="AJ91" s="81">
        <f t="shared" si="46"/>
        <v>1416617</v>
      </c>
      <c r="AK91" s="6">
        <v>1340000</v>
      </c>
      <c r="AL91" s="50" t="s">
        <v>580</v>
      </c>
      <c r="AM91" s="50"/>
    </row>
    <row r="92" spans="1:39" ht="60" x14ac:dyDescent="0.2">
      <c r="A92" s="5">
        <f t="shared" si="47"/>
        <v>85</v>
      </c>
      <c r="B92" s="5">
        <v>92</v>
      </c>
      <c r="C92" s="5">
        <v>92</v>
      </c>
      <c r="D92" s="5" t="s">
        <v>587</v>
      </c>
      <c r="E92" s="15" t="s">
        <v>587</v>
      </c>
      <c r="F92" s="15"/>
      <c r="G92" s="30" t="s">
        <v>588</v>
      </c>
      <c r="H92" s="6">
        <v>3400000</v>
      </c>
      <c r="I92" s="6">
        <v>142791</v>
      </c>
      <c r="J92" s="6">
        <v>37200</v>
      </c>
      <c r="K92" s="81">
        <f t="shared" si="37"/>
        <v>3437200</v>
      </c>
      <c r="L92" s="81">
        <f t="shared" si="38"/>
        <v>3580000</v>
      </c>
      <c r="M92" s="6">
        <v>3230000</v>
      </c>
      <c r="N92" s="6" t="e">
        <f>M92/1000*#REF!</f>
        <v>#REF!</v>
      </c>
      <c r="O92" s="81" t="e">
        <f t="shared" si="39"/>
        <v>#REF!</v>
      </c>
      <c r="P92" s="6">
        <v>3230000</v>
      </c>
      <c r="Q92" s="6">
        <v>176837</v>
      </c>
      <c r="R92" s="81">
        <f t="shared" si="40"/>
        <v>3406837</v>
      </c>
      <c r="S92" s="6">
        <v>3060000</v>
      </c>
      <c r="T92" s="6" t="e">
        <f>S92/1000*#REF!</f>
        <v>#REF!</v>
      </c>
      <c r="U92" s="81" t="e">
        <f t="shared" si="41"/>
        <v>#REF!</v>
      </c>
      <c r="V92" s="6">
        <v>3060000</v>
      </c>
      <c r="W92" s="6">
        <v>167782</v>
      </c>
      <c r="X92" s="81">
        <f t="shared" si="42"/>
        <v>3227782</v>
      </c>
      <c r="Y92" s="6">
        <v>2890000</v>
      </c>
      <c r="Z92" s="6" t="e">
        <f>Y92/1000*#REF!</f>
        <v>#REF!</v>
      </c>
      <c r="AA92" s="81" t="e">
        <f t="shared" si="43"/>
        <v>#REF!</v>
      </c>
      <c r="AB92" s="6">
        <v>2890000</v>
      </c>
      <c r="AC92" s="6">
        <v>170555</v>
      </c>
      <c r="AD92" s="81">
        <f t="shared" si="44"/>
        <v>3060555</v>
      </c>
      <c r="AE92" s="6"/>
      <c r="AF92" s="6" t="e">
        <f>AE92/1000*#REF!</f>
        <v>#REF!</v>
      </c>
      <c r="AG92" s="81" t="e">
        <f t="shared" si="45"/>
        <v>#REF!</v>
      </c>
      <c r="AH92" s="6"/>
      <c r="AI92" s="6"/>
      <c r="AJ92" s="81">
        <f t="shared" si="46"/>
        <v>0</v>
      </c>
      <c r="AK92" s="6"/>
      <c r="AL92" s="50" t="s">
        <v>582</v>
      </c>
      <c r="AM92" s="50"/>
    </row>
    <row r="93" spans="1:39" ht="30" x14ac:dyDescent="0.2">
      <c r="A93" s="5">
        <f t="shared" si="47"/>
        <v>86</v>
      </c>
      <c r="B93" s="5">
        <v>93</v>
      </c>
      <c r="C93" s="5">
        <v>93</v>
      </c>
      <c r="D93" s="5" t="s">
        <v>589</v>
      </c>
      <c r="E93" s="15" t="s">
        <v>589</v>
      </c>
      <c r="F93" s="15"/>
      <c r="G93" s="30" t="s">
        <v>590</v>
      </c>
      <c r="H93" s="6">
        <v>21320000</v>
      </c>
      <c r="I93" s="6">
        <v>142791</v>
      </c>
      <c r="J93" s="6">
        <v>246000</v>
      </c>
      <c r="K93" s="81">
        <f t="shared" si="37"/>
        <v>21566000</v>
      </c>
      <c r="L93" s="81">
        <f t="shared" si="38"/>
        <v>21708800</v>
      </c>
      <c r="M93" s="6">
        <v>21090000</v>
      </c>
      <c r="N93" s="6" t="e">
        <f>M93/1000*#REF!</f>
        <v>#REF!</v>
      </c>
      <c r="O93" s="81" t="e">
        <f t="shared" si="39"/>
        <v>#REF!</v>
      </c>
      <c r="P93" s="6">
        <v>21090000</v>
      </c>
      <c r="Q93" s="6">
        <v>159154</v>
      </c>
      <c r="R93" s="81">
        <f t="shared" si="40"/>
        <v>21249154</v>
      </c>
      <c r="S93" s="6">
        <v>21090000</v>
      </c>
      <c r="T93" s="6" t="e">
        <f>S93/1000*#REF!</f>
        <v>#REF!</v>
      </c>
      <c r="U93" s="81" t="e">
        <f t="shared" si="41"/>
        <v>#REF!</v>
      </c>
      <c r="V93" s="6">
        <v>21090000</v>
      </c>
      <c r="W93" s="6">
        <v>151004</v>
      </c>
      <c r="X93" s="81">
        <f t="shared" si="42"/>
        <v>21241004</v>
      </c>
      <c r="Y93" s="6">
        <v>21090000</v>
      </c>
      <c r="Z93" s="6" t="e">
        <f>Y93/1000*#REF!</f>
        <v>#REF!</v>
      </c>
      <c r="AA93" s="81" t="e">
        <f t="shared" si="43"/>
        <v>#REF!</v>
      </c>
      <c r="AB93" s="6">
        <v>21090000</v>
      </c>
      <c r="AC93" s="6">
        <v>153500</v>
      </c>
      <c r="AD93" s="81">
        <f t="shared" si="44"/>
        <v>21243500</v>
      </c>
      <c r="AE93" s="6"/>
      <c r="AF93" s="6" t="e">
        <f>AE93/1000*#REF!</f>
        <v>#REF!</v>
      </c>
      <c r="AG93" s="81" t="e">
        <f t="shared" si="45"/>
        <v>#REF!</v>
      </c>
      <c r="AH93" s="6"/>
      <c r="AI93" s="6"/>
      <c r="AJ93" s="81">
        <f t="shared" si="46"/>
        <v>0</v>
      </c>
      <c r="AK93" s="6"/>
      <c r="AL93" s="35" t="s">
        <v>591</v>
      </c>
      <c r="AM93" s="35"/>
    </row>
    <row r="94" spans="1:39" ht="30" x14ac:dyDescent="0.2">
      <c r="A94" s="5">
        <f t="shared" si="47"/>
        <v>87</v>
      </c>
      <c r="B94" s="5">
        <v>94</v>
      </c>
      <c r="C94" s="5">
        <v>94</v>
      </c>
      <c r="D94" s="5" t="s">
        <v>592</v>
      </c>
      <c r="E94" s="15" t="s">
        <v>592</v>
      </c>
      <c r="F94" s="15"/>
      <c r="G94" s="51" t="s">
        <v>593</v>
      </c>
      <c r="H94" s="6">
        <v>21820000</v>
      </c>
      <c r="I94" s="6">
        <v>142791</v>
      </c>
      <c r="J94" s="6">
        <v>246000</v>
      </c>
      <c r="K94" s="81">
        <f t="shared" si="37"/>
        <v>22066000</v>
      </c>
      <c r="L94" s="81">
        <f t="shared" si="38"/>
        <v>22208800</v>
      </c>
      <c r="M94" s="6">
        <v>21645000</v>
      </c>
      <c r="N94" s="6" t="e">
        <f>M94/1000*#REF!</f>
        <v>#REF!</v>
      </c>
      <c r="O94" s="81" t="e">
        <f t="shared" si="39"/>
        <v>#REF!</v>
      </c>
      <c r="P94" s="6">
        <v>21645000</v>
      </c>
      <c r="Q94" s="6">
        <v>159154</v>
      </c>
      <c r="R94" s="81">
        <f t="shared" si="40"/>
        <v>21804154</v>
      </c>
      <c r="S94" s="6"/>
      <c r="T94" s="6"/>
      <c r="U94" s="81"/>
      <c r="V94" s="6"/>
      <c r="W94" s="6"/>
      <c r="X94" s="81"/>
      <c r="Y94" s="6"/>
      <c r="Z94" s="6"/>
      <c r="AA94" s="81"/>
      <c r="AB94" s="6"/>
      <c r="AC94" s="6"/>
      <c r="AD94" s="81"/>
      <c r="AE94" s="6"/>
      <c r="AF94" s="6"/>
      <c r="AG94" s="81"/>
      <c r="AH94" s="6"/>
      <c r="AI94" s="6"/>
      <c r="AJ94" s="81"/>
      <c r="AK94" s="6"/>
      <c r="AL94" s="35" t="s">
        <v>591</v>
      </c>
      <c r="AM94" s="35"/>
    </row>
    <row r="95" spans="1:39" ht="31.5" x14ac:dyDescent="0.2">
      <c r="A95" s="5">
        <f t="shared" si="47"/>
        <v>88</v>
      </c>
      <c r="B95" s="5">
        <v>95</v>
      </c>
      <c r="C95" s="5">
        <v>95</v>
      </c>
      <c r="D95" s="5" t="s">
        <v>594</v>
      </c>
      <c r="E95" s="15"/>
      <c r="F95" s="15" t="s">
        <v>594</v>
      </c>
      <c r="G95" s="45" t="s">
        <v>2788</v>
      </c>
      <c r="H95" s="6">
        <v>2000000</v>
      </c>
      <c r="I95" s="6">
        <v>66194.121347402601</v>
      </c>
      <c r="J95" s="6"/>
      <c r="K95" s="81">
        <f t="shared" si="37"/>
        <v>2000000</v>
      </c>
      <c r="L95" s="81">
        <f t="shared" si="38"/>
        <v>2066200</v>
      </c>
      <c r="M95" s="6">
        <v>1700000</v>
      </c>
      <c r="N95" s="6" t="e">
        <f>M95/1000*#REF!</f>
        <v>#REF!</v>
      </c>
      <c r="O95" s="81" t="e">
        <f t="shared" si="39"/>
        <v>#REF!</v>
      </c>
      <c r="P95" s="6">
        <v>1700000</v>
      </c>
      <c r="Q95" s="6">
        <v>75691</v>
      </c>
      <c r="R95" s="81">
        <f t="shared" si="40"/>
        <v>1775691</v>
      </c>
      <c r="S95" s="6">
        <v>1700000</v>
      </c>
      <c r="T95" s="6" t="e">
        <f>S95/1000*#REF!</f>
        <v>#REF!</v>
      </c>
      <c r="U95" s="81" t="e">
        <f t="shared" ref="U95:U102" si="48">SUM(S95:T95)</f>
        <v>#REF!</v>
      </c>
      <c r="V95" s="6">
        <v>1700000</v>
      </c>
      <c r="W95" s="6">
        <v>71847</v>
      </c>
      <c r="X95" s="81">
        <f t="shared" ref="X95:X102" si="49">SUM(V95:W95)</f>
        <v>1771847</v>
      </c>
      <c r="Y95" s="6">
        <v>1700000</v>
      </c>
      <c r="Z95" s="6" t="e">
        <f>Y95/1000*#REF!</f>
        <v>#REF!</v>
      </c>
      <c r="AA95" s="81" t="e">
        <f t="shared" ref="AA95:AA102" si="50">SUM(Y95:Z95)</f>
        <v>#REF!</v>
      </c>
      <c r="AB95" s="6">
        <v>1700000</v>
      </c>
      <c r="AC95" s="6">
        <v>73070</v>
      </c>
      <c r="AD95" s="81">
        <f t="shared" ref="AD95:AD102" si="51">SUM(AB95:AC95)</f>
        <v>1773070</v>
      </c>
      <c r="AE95" s="6">
        <v>1700000</v>
      </c>
      <c r="AF95" s="6" t="e">
        <f>AE95/1000*#REF!</f>
        <v>#REF!</v>
      </c>
      <c r="AG95" s="81" t="e">
        <f t="shared" ref="AG95:AG102" si="52">SUM(AE95:AF95)</f>
        <v>#REF!</v>
      </c>
      <c r="AH95" s="6">
        <v>1700000</v>
      </c>
      <c r="AI95" s="6">
        <v>70942</v>
      </c>
      <c r="AJ95" s="81">
        <f t="shared" ref="AJ95:AJ102" si="53">SUM(AH95:AI95)</f>
        <v>1770942</v>
      </c>
      <c r="AK95" s="6">
        <v>1700000</v>
      </c>
      <c r="AL95" s="50" t="s">
        <v>2801</v>
      </c>
      <c r="AM95" s="50"/>
    </row>
    <row r="96" spans="1:39" ht="60" x14ac:dyDescent="0.2">
      <c r="A96" s="5">
        <f t="shared" si="47"/>
        <v>89</v>
      </c>
      <c r="B96" s="5">
        <v>96</v>
      </c>
      <c r="C96" s="5">
        <v>96</v>
      </c>
      <c r="D96" s="5" t="s">
        <v>595</v>
      </c>
      <c r="E96" s="15"/>
      <c r="F96" s="15" t="s">
        <v>595</v>
      </c>
      <c r="G96" s="30" t="s">
        <v>2789</v>
      </c>
      <c r="H96" s="6">
        <v>2500000</v>
      </c>
      <c r="I96" s="6">
        <v>128512</v>
      </c>
      <c r="J96" s="6">
        <v>37200</v>
      </c>
      <c r="K96" s="81">
        <f t="shared" si="37"/>
        <v>2537200</v>
      </c>
      <c r="L96" s="81">
        <f t="shared" si="38"/>
        <v>2665700</v>
      </c>
      <c r="M96" s="6">
        <v>2200000</v>
      </c>
      <c r="N96" s="6" t="e">
        <f>M96/1000*#REF!</f>
        <v>#REF!</v>
      </c>
      <c r="O96" s="81" t="e">
        <f t="shared" si="39"/>
        <v>#REF!</v>
      </c>
      <c r="P96" s="6">
        <v>2200000</v>
      </c>
      <c r="Q96" s="6">
        <v>159154</v>
      </c>
      <c r="R96" s="81">
        <f t="shared" si="40"/>
        <v>2359154</v>
      </c>
      <c r="S96" s="6">
        <v>2200000</v>
      </c>
      <c r="T96" s="6" t="e">
        <f>S96/1000*#REF!</f>
        <v>#REF!</v>
      </c>
      <c r="U96" s="81" t="e">
        <f t="shared" si="48"/>
        <v>#REF!</v>
      </c>
      <c r="V96" s="6">
        <v>2200000</v>
      </c>
      <c r="W96" s="6">
        <v>151004</v>
      </c>
      <c r="X96" s="81">
        <f t="shared" si="49"/>
        <v>2351004</v>
      </c>
      <c r="Y96" s="6">
        <v>2200000</v>
      </c>
      <c r="Z96" s="6" t="e">
        <f>Y96/1000*#REF!</f>
        <v>#REF!</v>
      </c>
      <c r="AA96" s="81" t="e">
        <f t="shared" si="50"/>
        <v>#REF!</v>
      </c>
      <c r="AB96" s="6">
        <v>2200000</v>
      </c>
      <c r="AC96" s="6">
        <v>153500</v>
      </c>
      <c r="AD96" s="81">
        <f t="shared" si="51"/>
        <v>2353500</v>
      </c>
      <c r="AE96" s="6">
        <v>2200000</v>
      </c>
      <c r="AF96" s="6" t="e">
        <f>AE96/1000*#REF!</f>
        <v>#REF!</v>
      </c>
      <c r="AG96" s="81" t="e">
        <f t="shared" si="52"/>
        <v>#REF!</v>
      </c>
      <c r="AH96" s="6">
        <v>2200000</v>
      </c>
      <c r="AI96" s="6">
        <v>148977</v>
      </c>
      <c r="AJ96" s="81">
        <f t="shared" si="53"/>
        <v>2348977</v>
      </c>
      <c r="AK96" s="6">
        <v>2200000</v>
      </c>
      <c r="AL96" s="50" t="s">
        <v>2797</v>
      </c>
      <c r="AM96" s="50"/>
    </row>
    <row r="97" spans="1:39" ht="47.25" x14ac:dyDescent="0.2">
      <c r="A97" s="5">
        <f t="shared" si="47"/>
        <v>90</v>
      </c>
      <c r="B97" s="5">
        <v>97</v>
      </c>
      <c r="C97" s="5">
        <v>97</v>
      </c>
      <c r="D97" s="5" t="s">
        <v>596</v>
      </c>
      <c r="E97" s="63" t="s">
        <v>596</v>
      </c>
      <c r="F97" s="63"/>
      <c r="G97" s="30" t="s">
        <v>597</v>
      </c>
      <c r="H97" s="6">
        <v>5100000</v>
      </c>
      <c r="I97" s="6">
        <v>354226</v>
      </c>
      <c r="J97" s="6">
        <v>75000</v>
      </c>
      <c r="K97" s="81">
        <f t="shared" si="37"/>
        <v>5175000</v>
      </c>
      <c r="L97" s="81">
        <f t="shared" si="38"/>
        <v>5529200</v>
      </c>
      <c r="M97" s="6">
        <v>6000000</v>
      </c>
      <c r="N97" s="6" t="e">
        <f>M97/1000*#REF!</f>
        <v>#REF!</v>
      </c>
      <c r="O97" s="81" t="e">
        <f t="shared" si="39"/>
        <v>#REF!</v>
      </c>
      <c r="P97" s="6">
        <v>6000000</v>
      </c>
      <c r="Q97" s="6">
        <v>635263</v>
      </c>
      <c r="R97" s="81">
        <f t="shared" si="40"/>
        <v>6635263</v>
      </c>
      <c r="S97" s="6">
        <v>5400000</v>
      </c>
      <c r="T97" s="6" t="e">
        <f>S97/1000*#REF!</f>
        <v>#REF!</v>
      </c>
      <c r="U97" s="81" t="e">
        <f t="shared" si="48"/>
        <v>#REF!</v>
      </c>
      <c r="V97" s="6">
        <v>5400000</v>
      </c>
      <c r="W97" s="6">
        <v>603181</v>
      </c>
      <c r="X97" s="81">
        <f t="shared" si="49"/>
        <v>6003181</v>
      </c>
      <c r="Y97" s="6">
        <v>5100000</v>
      </c>
      <c r="Z97" s="6" t="e">
        <f>Y97/1000*#REF!</f>
        <v>#REF!</v>
      </c>
      <c r="AA97" s="81" t="e">
        <f t="shared" si="50"/>
        <v>#REF!</v>
      </c>
      <c r="AB97" s="6">
        <v>5100000</v>
      </c>
      <c r="AC97" s="6">
        <v>613644</v>
      </c>
      <c r="AD97" s="81">
        <f t="shared" si="51"/>
        <v>5713644</v>
      </c>
      <c r="AE97" s="6">
        <v>4800000</v>
      </c>
      <c r="AF97" s="6" t="e">
        <f>AE97/1000*#REF!</f>
        <v>#REF!</v>
      </c>
      <c r="AG97" s="81" t="e">
        <f t="shared" si="52"/>
        <v>#REF!</v>
      </c>
      <c r="AH97" s="6">
        <v>4800000</v>
      </c>
      <c r="AI97" s="6">
        <v>595909</v>
      </c>
      <c r="AJ97" s="81">
        <f t="shared" si="53"/>
        <v>5395909</v>
      </c>
      <c r="AK97" s="6">
        <v>4800000</v>
      </c>
      <c r="AL97" s="35" t="s">
        <v>598</v>
      </c>
      <c r="AM97" s="35"/>
    </row>
    <row r="98" spans="1:39" ht="31.5" x14ac:dyDescent="0.2">
      <c r="A98" s="5">
        <f t="shared" si="47"/>
        <v>91</v>
      </c>
      <c r="B98" s="5">
        <v>98</v>
      </c>
      <c r="C98" s="5">
        <v>98</v>
      </c>
      <c r="D98" s="5" t="s">
        <v>599</v>
      </c>
      <c r="E98" s="15" t="s">
        <v>599</v>
      </c>
      <c r="F98" s="15"/>
      <c r="G98" s="30" t="s">
        <v>600</v>
      </c>
      <c r="H98" s="6">
        <v>5100000</v>
      </c>
      <c r="I98" s="6">
        <v>442783</v>
      </c>
      <c r="J98" s="6">
        <v>288000</v>
      </c>
      <c r="K98" s="81">
        <f t="shared" si="37"/>
        <v>5388000</v>
      </c>
      <c r="L98" s="81">
        <f t="shared" si="38"/>
        <v>5830800</v>
      </c>
      <c r="M98" s="6">
        <v>8250000</v>
      </c>
      <c r="N98" s="6" t="e">
        <f>M98/1000*#REF!</f>
        <v>#REF!</v>
      </c>
      <c r="O98" s="81" t="e">
        <f t="shared" si="39"/>
        <v>#REF!</v>
      </c>
      <c r="P98" s="6">
        <v>8250000</v>
      </c>
      <c r="Q98" s="6">
        <v>635263</v>
      </c>
      <c r="R98" s="81">
        <f t="shared" si="40"/>
        <v>8885263</v>
      </c>
      <c r="S98" s="6">
        <v>7425000</v>
      </c>
      <c r="T98" s="6" t="e">
        <f>S98/1000*#REF!</f>
        <v>#REF!</v>
      </c>
      <c r="U98" s="81" t="e">
        <f t="shared" si="48"/>
        <v>#REF!</v>
      </c>
      <c r="V98" s="6">
        <v>7425000</v>
      </c>
      <c r="W98" s="6">
        <v>603181</v>
      </c>
      <c r="X98" s="81">
        <f t="shared" si="49"/>
        <v>8028181</v>
      </c>
      <c r="Y98" s="6">
        <v>7013000</v>
      </c>
      <c r="Z98" s="6" t="e">
        <f>Y98/1000*#REF!</f>
        <v>#REF!</v>
      </c>
      <c r="AA98" s="81" t="e">
        <f t="shared" si="50"/>
        <v>#REF!</v>
      </c>
      <c r="AB98" s="6">
        <v>7013000</v>
      </c>
      <c r="AC98" s="6">
        <v>613644</v>
      </c>
      <c r="AD98" s="81">
        <f t="shared" si="51"/>
        <v>7626644</v>
      </c>
      <c r="AE98" s="6">
        <v>6600000</v>
      </c>
      <c r="AF98" s="6" t="e">
        <f>AE98/1000*#REF!</f>
        <v>#REF!</v>
      </c>
      <c r="AG98" s="81" t="e">
        <f t="shared" si="52"/>
        <v>#REF!</v>
      </c>
      <c r="AH98" s="6">
        <v>6600000</v>
      </c>
      <c r="AI98" s="6">
        <v>595909</v>
      </c>
      <c r="AJ98" s="81">
        <f t="shared" si="53"/>
        <v>7195909</v>
      </c>
      <c r="AK98" s="6">
        <v>6600000</v>
      </c>
      <c r="AL98" s="48"/>
      <c r="AM98" s="35"/>
    </row>
    <row r="99" spans="1:39" ht="105" x14ac:dyDescent="0.2">
      <c r="A99" s="5">
        <f t="shared" si="47"/>
        <v>92</v>
      </c>
      <c r="B99" s="5">
        <v>99</v>
      </c>
      <c r="C99" s="5">
        <v>99</v>
      </c>
      <c r="D99" s="5" t="s">
        <v>601</v>
      </c>
      <c r="E99" s="15" t="s">
        <v>601</v>
      </c>
      <c r="F99" s="15"/>
      <c r="G99" s="43" t="s">
        <v>602</v>
      </c>
      <c r="H99" s="6">
        <v>6000000</v>
      </c>
      <c r="I99" s="6">
        <v>442783</v>
      </c>
      <c r="J99" s="6">
        <v>288000</v>
      </c>
      <c r="K99" s="81">
        <f t="shared" si="37"/>
        <v>6288000</v>
      </c>
      <c r="L99" s="81">
        <f t="shared" si="38"/>
        <v>6730800</v>
      </c>
      <c r="M99" s="6">
        <v>8180000</v>
      </c>
      <c r="N99" s="6" t="e">
        <f>M99/1000*#REF!</f>
        <v>#REF!</v>
      </c>
      <c r="O99" s="81" t="e">
        <f t="shared" si="39"/>
        <v>#REF!</v>
      </c>
      <c r="P99" s="6">
        <v>8180000</v>
      </c>
      <c r="Q99" s="6">
        <v>635263</v>
      </c>
      <c r="R99" s="81">
        <f t="shared" si="40"/>
        <v>8815263</v>
      </c>
      <c r="S99" s="6">
        <v>7362000</v>
      </c>
      <c r="T99" s="6" t="e">
        <f>S99/1000*#REF!</f>
        <v>#REF!</v>
      </c>
      <c r="U99" s="81" t="e">
        <f t="shared" si="48"/>
        <v>#REF!</v>
      </c>
      <c r="V99" s="6">
        <v>7362000</v>
      </c>
      <c r="W99" s="6">
        <v>603181</v>
      </c>
      <c r="X99" s="81">
        <f t="shared" si="49"/>
        <v>7965181</v>
      </c>
      <c r="Y99" s="6">
        <v>6953000</v>
      </c>
      <c r="Z99" s="6" t="e">
        <f>Y99/1000*#REF!</f>
        <v>#REF!</v>
      </c>
      <c r="AA99" s="81" t="e">
        <f t="shared" si="50"/>
        <v>#REF!</v>
      </c>
      <c r="AB99" s="6">
        <v>6953000</v>
      </c>
      <c r="AC99" s="6">
        <v>613644</v>
      </c>
      <c r="AD99" s="81">
        <f t="shared" si="51"/>
        <v>7566644</v>
      </c>
      <c r="AE99" s="6">
        <v>6544000</v>
      </c>
      <c r="AF99" s="6" t="e">
        <f>AE99/1000*#REF!</f>
        <v>#REF!</v>
      </c>
      <c r="AG99" s="81" t="e">
        <f t="shared" si="52"/>
        <v>#REF!</v>
      </c>
      <c r="AH99" s="6">
        <v>6544000</v>
      </c>
      <c r="AI99" s="6">
        <v>595909</v>
      </c>
      <c r="AJ99" s="81">
        <f t="shared" si="53"/>
        <v>7139909</v>
      </c>
      <c r="AK99" s="6">
        <v>6544000</v>
      </c>
      <c r="AL99" s="35" t="s">
        <v>603</v>
      </c>
      <c r="AM99" s="35"/>
    </row>
    <row r="100" spans="1:39" ht="105" x14ac:dyDescent="0.2">
      <c r="A100" s="5">
        <f t="shared" si="47"/>
        <v>93</v>
      </c>
      <c r="B100" s="5">
        <v>100</v>
      </c>
      <c r="C100" s="5">
        <v>100</v>
      </c>
      <c r="D100" s="5" t="s">
        <v>604</v>
      </c>
      <c r="E100" s="15" t="s">
        <v>604</v>
      </c>
      <c r="F100" s="15"/>
      <c r="G100" s="43" t="s">
        <v>605</v>
      </c>
      <c r="H100" s="6">
        <v>8250000</v>
      </c>
      <c r="I100" s="6">
        <v>442783</v>
      </c>
      <c r="J100" s="6">
        <v>288000</v>
      </c>
      <c r="K100" s="81">
        <f t="shared" si="37"/>
        <v>8538000</v>
      </c>
      <c r="L100" s="81">
        <f t="shared" si="38"/>
        <v>8980800</v>
      </c>
      <c r="M100" s="6">
        <v>8640000</v>
      </c>
      <c r="N100" s="6" t="e">
        <f>M100/1000*#REF!</f>
        <v>#REF!</v>
      </c>
      <c r="O100" s="81" t="e">
        <f t="shared" si="39"/>
        <v>#REF!</v>
      </c>
      <c r="P100" s="6">
        <v>8640000</v>
      </c>
      <c r="Q100" s="6">
        <v>635263</v>
      </c>
      <c r="R100" s="81">
        <f t="shared" si="40"/>
        <v>9275263</v>
      </c>
      <c r="S100" s="6">
        <v>7776000</v>
      </c>
      <c r="T100" s="6" t="e">
        <f>S100/1000*#REF!</f>
        <v>#REF!</v>
      </c>
      <c r="U100" s="81" t="e">
        <f t="shared" si="48"/>
        <v>#REF!</v>
      </c>
      <c r="V100" s="6">
        <v>7776000</v>
      </c>
      <c r="W100" s="6">
        <v>603181</v>
      </c>
      <c r="X100" s="81">
        <f t="shared" si="49"/>
        <v>8379181</v>
      </c>
      <c r="Y100" s="6">
        <v>7344000</v>
      </c>
      <c r="Z100" s="6" t="e">
        <f>Y100/1000*#REF!</f>
        <v>#REF!</v>
      </c>
      <c r="AA100" s="81" t="e">
        <f t="shared" si="50"/>
        <v>#REF!</v>
      </c>
      <c r="AB100" s="6">
        <v>7344000</v>
      </c>
      <c r="AC100" s="6">
        <v>613644</v>
      </c>
      <c r="AD100" s="81">
        <f t="shared" si="51"/>
        <v>7957644</v>
      </c>
      <c r="AE100" s="6">
        <v>6912000</v>
      </c>
      <c r="AF100" s="6" t="e">
        <f>AE100/1000*#REF!</f>
        <v>#REF!</v>
      </c>
      <c r="AG100" s="81" t="e">
        <f t="shared" si="52"/>
        <v>#REF!</v>
      </c>
      <c r="AH100" s="6">
        <v>6912000</v>
      </c>
      <c r="AI100" s="6">
        <v>595909</v>
      </c>
      <c r="AJ100" s="81">
        <f t="shared" si="53"/>
        <v>7507909</v>
      </c>
      <c r="AK100" s="6">
        <v>6912000</v>
      </c>
      <c r="AL100" s="35" t="s">
        <v>603</v>
      </c>
      <c r="AM100" s="35"/>
    </row>
    <row r="101" spans="1:39" ht="105" x14ac:dyDescent="0.2">
      <c r="A101" s="5">
        <f t="shared" si="47"/>
        <v>94</v>
      </c>
      <c r="B101" s="5">
        <v>101</v>
      </c>
      <c r="C101" s="5">
        <v>101</v>
      </c>
      <c r="D101" s="5" t="s">
        <v>606</v>
      </c>
      <c r="E101" s="15" t="s">
        <v>606</v>
      </c>
      <c r="F101" s="15"/>
      <c r="G101" s="43" t="s">
        <v>607</v>
      </c>
      <c r="H101" s="6">
        <v>8300000</v>
      </c>
      <c r="I101" s="6">
        <v>442783</v>
      </c>
      <c r="J101" s="6">
        <v>288000</v>
      </c>
      <c r="K101" s="81">
        <f t="shared" si="37"/>
        <v>8588000</v>
      </c>
      <c r="L101" s="81">
        <f t="shared" si="38"/>
        <v>9030800</v>
      </c>
      <c r="M101" s="6">
        <v>2300000</v>
      </c>
      <c r="N101" s="6" t="e">
        <f>M101/1000*#REF!</f>
        <v>#REF!</v>
      </c>
      <c r="O101" s="81" t="e">
        <f t="shared" si="39"/>
        <v>#REF!</v>
      </c>
      <c r="P101" s="6">
        <v>2300000</v>
      </c>
      <c r="Q101" s="6">
        <v>635263</v>
      </c>
      <c r="R101" s="81">
        <f t="shared" si="40"/>
        <v>2935263</v>
      </c>
      <c r="S101" s="6">
        <v>2070000</v>
      </c>
      <c r="T101" s="6" t="e">
        <f>S101/1000*#REF!</f>
        <v>#REF!</v>
      </c>
      <c r="U101" s="81" t="e">
        <f t="shared" si="48"/>
        <v>#REF!</v>
      </c>
      <c r="V101" s="6">
        <v>2070000</v>
      </c>
      <c r="W101" s="6">
        <v>603181</v>
      </c>
      <c r="X101" s="81">
        <f t="shared" si="49"/>
        <v>2673181</v>
      </c>
      <c r="Y101" s="6">
        <v>1955000</v>
      </c>
      <c r="Z101" s="6" t="e">
        <f>Y101/1000*#REF!</f>
        <v>#REF!</v>
      </c>
      <c r="AA101" s="81" t="e">
        <f t="shared" si="50"/>
        <v>#REF!</v>
      </c>
      <c r="AB101" s="6">
        <v>1955000</v>
      </c>
      <c r="AC101" s="6">
        <v>613644</v>
      </c>
      <c r="AD101" s="81">
        <f t="shared" si="51"/>
        <v>2568644</v>
      </c>
      <c r="AE101" s="6">
        <v>1840000</v>
      </c>
      <c r="AF101" s="6" t="e">
        <f>AE101/1000*#REF!</f>
        <v>#REF!</v>
      </c>
      <c r="AG101" s="81" t="e">
        <f t="shared" si="52"/>
        <v>#REF!</v>
      </c>
      <c r="AH101" s="6">
        <v>1840000</v>
      </c>
      <c r="AI101" s="6">
        <v>595909</v>
      </c>
      <c r="AJ101" s="81">
        <f t="shared" si="53"/>
        <v>2435909</v>
      </c>
      <c r="AK101" s="6">
        <v>1840000</v>
      </c>
      <c r="AL101" s="35" t="s">
        <v>603</v>
      </c>
      <c r="AM101" s="35"/>
    </row>
    <row r="102" spans="1:39" ht="126" x14ac:dyDescent="0.2">
      <c r="A102" s="5">
        <f t="shared" si="47"/>
        <v>95</v>
      </c>
      <c r="B102" s="5">
        <v>102</v>
      </c>
      <c r="C102" s="5">
        <v>102</v>
      </c>
      <c r="D102" s="5" t="s">
        <v>608</v>
      </c>
      <c r="E102" s="15" t="s">
        <v>608</v>
      </c>
      <c r="F102" s="15"/>
      <c r="G102" s="43" t="s">
        <v>609</v>
      </c>
      <c r="H102" s="6">
        <v>8850000</v>
      </c>
      <c r="I102" s="6">
        <v>442783</v>
      </c>
      <c r="J102" s="6">
        <v>288000</v>
      </c>
      <c r="K102" s="81">
        <f t="shared" si="37"/>
        <v>9138000</v>
      </c>
      <c r="L102" s="81">
        <f t="shared" si="38"/>
        <v>9580800</v>
      </c>
      <c r="M102" s="6">
        <v>2800000</v>
      </c>
      <c r="N102" s="6" t="e">
        <f>M102/1000*#REF!</f>
        <v>#REF!</v>
      </c>
      <c r="O102" s="81" t="e">
        <f t="shared" si="39"/>
        <v>#REF!</v>
      </c>
      <c r="P102" s="6">
        <v>2800000</v>
      </c>
      <c r="Q102" s="6">
        <v>635263</v>
      </c>
      <c r="R102" s="81">
        <f t="shared" si="40"/>
        <v>3435263</v>
      </c>
      <c r="S102" s="6">
        <v>2520000</v>
      </c>
      <c r="T102" s="6" t="e">
        <f>S102/1000*#REF!</f>
        <v>#REF!</v>
      </c>
      <c r="U102" s="81" t="e">
        <f t="shared" si="48"/>
        <v>#REF!</v>
      </c>
      <c r="V102" s="6">
        <v>2520000</v>
      </c>
      <c r="W102" s="6">
        <v>603181</v>
      </c>
      <c r="X102" s="81">
        <f t="shared" si="49"/>
        <v>3123181</v>
      </c>
      <c r="Y102" s="6">
        <v>2380000</v>
      </c>
      <c r="Z102" s="6" t="e">
        <f>Y102/1000*#REF!</f>
        <v>#REF!</v>
      </c>
      <c r="AA102" s="81" t="e">
        <f t="shared" si="50"/>
        <v>#REF!</v>
      </c>
      <c r="AB102" s="6">
        <v>2380000</v>
      </c>
      <c r="AC102" s="6">
        <v>613644</v>
      </c>
      <c r="AD102" s="81">
        <f t="shared" si="51"/>
        <v>2993644</v>
      </c>
      <c r="AE102" s="6">
        <v>2240000</v>
      </c>
      <c r="AF102" s="6" t="e">
        <f>AE102/1000*#REF!</f>
        <v>#REF!</v>
      </c>
      <c r="AG102" s="81" t="e">
        <f t="shared" si="52"/>
        <v>#REF!</v>
      </c>
      <c r="AH102" s="6">
        <v>2240000</v>
      </c>
      <c r="AI102" s="6">
        <v>595909</v>
      </c>
      <c r="AJ102" s="81">
        <f t="shared" si="53"/>
        <v>2835909</v>
      </c>
      <c r="AK102" s="6">
        <v>2240000</v>
      </c>
      <c r="AL102" s="35" t="s">
        <v>610</v>
      </c>
      <c r="AM102" s="35"/>
    </row>
    <row r="103" spans="1:39" ht="63" x14ac:dyDescent="0.2">
      <c r="A103" s="5">
        <f t="shared" si="47"/>
        <v>96</v>
      </c>
      <c r="B103" s="5">
        <v>103</v>
      </c>
      <c r="C103" s="5">
        <v>103</v>
      </c>
      <c r="D103" s="5" t="s">
        <v>611</v>
      </c>
      <c r="E103" s="15" t="s">
        <v>611</v>
      </c>
      <c r="F103" s="15"/>
      <c r="G103" s="43" t="s">
        <v>612</v>
      </c>
      <c r="H103" s="6">
        <v>2300000</v>
      </c>
      <c r="I103" s="79">
        <v>442783</v>
      </c>
      <c r="J103" s="6">
        <v>288000</v>
      </c>
      <c r="K103" s="81">
        <f t="shared" si="37"/>
        <v>2588000</v>
      </c>
      <c r="L103" s="81">
        <f t="shared" si="38"/>
        <v>3030800</v>
      </c>
      <c r="M103" s="6"/>
      <c r="N103" s="6"/>
      <c r="O103" s="81"/>
      <c r="P103" s="6"/>
      <c r="Q103" s="6"/>
      <c r="R103" s="81"/>
      <c r="S103" s="6"/>
      <c r="T103" s="6"/>
      <c r="U103" s="81"/>
      <c r="V103" s="6"/>
      <c r="W103" s="6"/>
      <c r="X103" s="81"/>
      <c r="Y103" s="6"/>
      <c r="Z103" s="6"/>
      <c r="AA103" s="81"/>
      <c r="AB103" s="6"/>
      <c r="AC103" s="6"/>
      <c r="AD103" s="81"/>
      <c r="AE103" s="32"/>
      <c r="AF103" s="6"/>
      <c r="AG103" s="81"/>
      <c r="AH103" s="32"/>
      <c r="AI103" s="6"/>
      <c r="AJ103" s="81"/>
      <c r="AK103" s="32"/>
      <c r="AL103" s="35" t="s">
        <v>613</v>
      </c>
      <c r="AM103" s="35"/>
    </row>
    <row r="104" spans="1:39" ht="141.75" x14ac:dyDescent="0.2">
      <c r="A104" s="5">
        <f t="shared" si="47"/>
        <v>97</v>
      </c>
      <c r="B104" s="5">
        <v>104</v>
      </c>
      <c r="C104" s="5">
        <v>104</v>
      </c>
      <c r="D104" s="5" t="s">
        <v>614</v>
      </c>
      <c r="E104" s="15" t="s">
        <v>614</v>
      </c>
      <c r="F104" s="15"/>
      <c r="G104" s="43" t="s">
        <v>2790</v>
      </c>
      <c r="H104" s="6">
        <v>2800000</v>
      </c>
      <c r="I104" s="6">
        <v>442783</v>
      </c>
      <c r="J104" s="6">
        <v>288000</v>
      </c>
      <c r="K104" s="81">
        <f t="shared" si="37"/>
        <v>3088000</v>
      </c>
      <c r="L104" s="81">
        <f t="shared" si="38"/>
        <v>3530800</v>
      </c>
      <c r="M104" s="6">
        <v>70000</v>
      </c>
      <c r="N104" s="6" t="e">
        <f>M104/1000*#REF!</f>
        <v>#REF!</v>
      </c>
      <c r="O104" s="81" t="e">
        <f t="shared" ref="O104:O109" si="54">SUM(M104:N104)</f>
        <v>#REF!</v>
      </c>
      <c r="P104" s="6">
        <v>70000</v>
      </c>
      <c r="Q104" s="6"/>
      <c r="R104" s="81">
        <f t="shared" ref="R104:R109" si="55">SUM(P104:Q104)</f>
        <v>70000</v>
      </c>
      <c r="S104" s="6">
        <v>70000</v>
      </c>
      <c r="T104" s="6" t="e">
        <f>S104/1000*#REF!</f>
        <v>#REF!</v>
      </c>
      <c r="U104" s="81" t="e">
        <f t="shared" ref="U104:U109" si="56">SUM(S104:T104)</f>
        <v>#REF!</v>
      </c>
      <c r="V104" s="6">
        <v>70000</v>
      </c>
      <c r="W104" s="6"/>
      <c r="X104" s="81">
        <f t="shared" ref="X104:X109" si="57">SUM(V104:W104)</f>
        <v>70000</v>
      </c>
      <c r="Y104" s="6">
        <v>70000</v>
      </c>
      <c r="Z104" s="6" t="e">
        <f>Y104/1000*#REF!</f>
        <v>#REF!</v>
      </c>
      <c r="AA104" s="81" t="e">
        <f t="shared" ref="AA104:AA109" si="58">SUM(Y104:Z104)</f>
        <v>#REF!</v>
      </c>
      <c r="AB104" s="6">
        <v>70000</v>
      </c>
      <c r="AC104" s="6"/>
      <c r="AD104" s="81">
        <f t="shared" ref="AD104:AD109" si="59">SUM(AB104:AC104)</f>
        <v>70000</v>
      </c>
      <c r="AE104" s="32">
        <v>70000</v>
      </c>
      <c r="AF104" s="6" t="e">
        <f>AE104/1000*#REF!</f>
        <v>#REF!</v>
      </c>
      <c r="AG104" s="81" t="e">
        <f t="shared" ref="AG104:AG109" si="60">SUM(AE104:AF104)</f>
        <v>#REF!</v>
      </c>
      <c r="AH104" s="32">
        <v>70000</v>
      </c>
      <c r="AI104" s="6"/>
      <c r="AJ104" s="81">
        <f t="shared" ref="AJ104:AJ109" si="61">SUM(AH104:AI104)</f>
        <v>70000</v>
      </c>
      <c r="AK104" s="32">
        <v>70000</v>
      </c>
      <c r="AL104" s="35" t="s">
        <v>2802</v>
      </c>
      <c r="AM104" s="35"/>
    </row>
    <row r="105" spans="1:39" x14ac:dyDescent="0.2">
      <c r="A105" s="16" t="s">
        <v>1267</v>
      </c>
      <c r="B105" s="5"/>
      <c r="C105" s="5"/>
      <c r="D105" s="5" t="s">
        <v>1299</v>
      </c>
      <c r="E105" s="15"/>
      <c r="F105" s="15"/>
      <c r="G105" s="41" t="s">
        <v>615</v>
      </c>
      <c r="H105" s="6">
        <v>0</v>
      </c>
      <c r="I105" s="6">
        <v>0</v>
      </c>
      <c r="J105" s="6"/>
      <c r="K105" s="81">
        <f t="shared" si="37"/>
        <v>0</v>
      </c>
      <c r="L105" s="81">
        <f t="shared" si="38"/>
        <v>0</v>
      </c>
      <c r="M105" s="6">
        <v>130000</v>
      </c>
      <c r="N105" s="6" t="e">
        <f>M105/1000*#REF!</f>
        <v>#REF!</v>
      </c>
      <c r="O105" s="81" t="e">
        <f t="shared" si="54"/>
        <v>#REF!</v>
      </c>
      <c r="P105" s="6">
        <v>130000</v>
      </c>
      <c r="Q105" s="6"/>
      <c r="R105" s="81">
        <f t="shared" si="55"/>
        <v>130000</v>
      </c>
      <c r="S105" s="6">
        <v>130000</v>
      </c>
      <c r="T105" s="6" t="e">
        <f>S105/1000*#REF!</f>
        <v>#REF!</v>
      </c>
      <c r="U105" s="81" t="e">
        <f t="shared" si="56"/>
        <v>#REF!</v>
      </c>
      <c r="V105" s="6">
        <v>130000</v>
      </c>
      <c r="W105" s="6"/>
      <c r="X105" s="81">
        <f t="shared" si="57"/>
        <v>130000</v>
      </c>
      <c r="Y105" s="6">
        <v>130000</v>
      </c>
      <c r="Z105" s="6" t="e">
        <f>Y105/1000*#REF!</f>
        <v>#REF!</v>
      </c>
      <c r="AA105" s="81" t="e">
        <f t="shared" si="58"/>
        <v>#REF!</v>
      </c>
      <c r="AB105" s="6">
        <v>130000</v>
      </c>
      <c r="AC105" s="6"/>
      <c r="AD105" s="81">
        <f t="shared" si="59"/>
        <v>130000</v>
      </c>
      <c r="AE105" s="6">
        <v>130000</v>
      </c>
      <c r="AF105" s="6" t="e">
        <f>AE105/1000*#REF!</f>
        <v>#REF!</v>
      </c>
      <c r="AG105" s="81" t="e">
        <f t="shared" si="60"/>
        <v>#REF!</v>
      </c>
      <c r="AH105" s="6">
        <v>130000</v>
      </c>
      <c r="AI105" s="6"/>
      <c r="AJ105" s="81">
        <f t="shared" si="61"/>
        <v>130000</v>
      </c>
      <c r="AK105" s="6">
        <v>130000</v>
      </c>
      <c r="AL105" s="35"/>
      <c r="AM105" s="35"/>
    </row>
    <row r="106" spans="1:39" x14ac:dyDescent="0.2">
      <c r="A106" s="5">
        <f>A104+1</f>
        <v>98</v>
      </c>
      <c r="B106" s="5">
        <v>107</v>
      </c>
      <c r="C106" s="5">
        <v>107</v>
      </c>
      <c r="D106" s="5" t="s">
        <v>1299</v>
      </c>
      <c r="E106" s="15"/>
      <c r="F106" s="15"/>
      <c r="G106" s="45" t="s">
        <v>616</v>
      </c>
      <c r="H106" s="6">
        <v>70000</v>
      </c>
      <c r="I106" s="6">
        <v>11678.5</v>
      </c>
      <c r="J106" s="6"/>
      <c r="K106" s="81">
        <f t="shared" si="37"/>
        <v>70000</v>
      </c>
      <c r="L106" s="81">
        <f t="shared" si="38"/>
        <v>81700</v>
      </c>
      <c r="M106" s="6">
        <v>1200000</v>
      </c>
      <c r="N106" s="6" t="e">
        <f>M106/1000*#REF!</f>
        <v>#REF!</v>
      </c>
      <c r="O106" s="81" t="e">
        <f t="shared" si="54"/>
        <v>#REF!</v>
      </c>
      <c r="P106" s="6">
        <v>1200000</v>
      </c>
      <c r="Q106" s="6"/>
      <c r="R106" s="81">
        <f t="shared" si="55"/>
        <v>1200000</v>
      </c>
      <c r="S106" s="6">
        <v>1200000</v>
      </c>
      <c r="T106" s="6" t="e">
        <f>S106/1000*#REF!</f>
        <v>#REF!</v>
      </c>
      <c r="U106" s="81" t="e">
        <f t="shared" si="56"/>
        <v>#REF!</v>
      </c>
      <c r="V106" s="6">
        <v>1200000</v>
      </c>
      <c r="W106" s="6"/>
      <c r="X106" s="81">
        <f t="shared" si="57"/>
        <v>1200000</v>
      </c>
      <c r="Y106" s="6">
        <v>1200000</v>
      </c>
      <c r="Z106" s="6" t="e">
        <f>Y106/1000*#REF!</f>
        <v>#REF!</v>
      </c>
      <c r="AA106" s="81" t="e">
        <f t="shared" si="58"/>
        <v>#REF!</v>
      </c>
      <c r="AB106" s="6">
        <v>1200000</v>
      </c>
      <c r="AC106" s="6"/>
      <c r="AD106" s="81">
        <f t="shared" si="59"/>
        <v>1200000</v>
      </c>
      <c r="AE106" s="6">
        <v>1200000</v>
      </c>
      <c r="AF106" s="6" t="e">
        <f>AE106/1000*#REF!</f>
        <v>#REF!</v>
      </c>
      <c r="AG106" s="81" t="e">
        <f t="shared" si="60"/>
        <v>#REF!</v>
      </c>
      <c r="AH106" s="6">
        <v>1200000</v>
      </c>
      <c r="AI106" s="6"/>
      <c r="AJ106" s="81">
        <f t="shared" si="61"/>
        <v>1200000</v>
      </c>
      <c r="AK106" s="6">
        <v>1200000</v>
      </c>
      <c r="AL106" s="35"/>
      <c r="AM106" s="35"/>
    </row>
    <row r="107" spans="1:39" x14ac:dyDescent="0.2">
      <c r="A107" s="5">
        <f>A106+1</f>
        <v>99</v>
      </c>
      <c r="B107" s="5">
        <v>108</v>
      </c>
      <c r="C107" s="5">
        <v>108</v>
      </c>
      <c r="D107" s="5" t="s">
        <v>1299</v>
      </c>
      <c r="E107" s="15"/>
      <c r="F107" s="15"/>
      <c r="G107" s="45" t="s">
        <v>617</v>
      </c>
      <c r="H107" s="6">
        <v>130000</v>
      </c>
      <c r="I107" s="6">
        <v>11678.5</v>
      </c>
      <c r="J107" s="6"/>
      <c r="K107" s="81">
        <f t="shared" si="37"/>
        <v>130000</v>
      </c>
      <c r="L107" s="81">
        <f t="shared" si="38"/>
        <v>141700</v>
      </c>
      <c r="M107" s="6">
        <v>250000</v>
      </c>
      <c r="N107" s="6" t="e">
        <f>M107/1000*#REF!</f>
        <v>#REF!</v>
      </c>
      <c r="O107" s="81" t="e">
        <f t="shared" si="54"/>
        <v>#REF!</v>
      </c>
      <c r="P107" s="6">
        <v>250000</v>
      </c>
      <c r="Q107" s="6"/>
      <c r="R107" s="81">
        <f t="shared" si="55"/>
        <v>250000</v>
      </c>
      <c r="S107" s="6">
        <v>250000</v>
      </c>
      <c r="T107" s="6" t="e">
        <f>S107/1000*#REF!</f>
        <v>#REF!</v>
      </c>
      <c r="U107" s="81" t="e">
        <f t="shared" si="56"/>
        <v>#REF!</v>
      </c>
      <c r="V107" s="6">
        <v>250000</v>
      </c>
      <c r="W107" s="6"/>
      <c r="X107" s="81">
        <f t="shared" si="57"/>
        <v>250000</v>
      </c>
      <c r="Y107" s="6">
        <v>250000</v>
      </c>
      <c r="Z107" s="6" t="e">
        <f>Y107/1000*#REF!</f>
        <v>#REF!</v>
      </c>
      <c r="AA107" s="81" t="e">
        <f t="shared" si="58"/>
        <v>#REF!</v>
      </c>
      <c r="AB107" s="6">
        <v>250000</v>
      </c>
      <c r="AC107" s="6"/>
      <c r="AD107" s="81">
        <f t="shared" si="59"/>
        <v>250000</v>
      </c>
      <c r="AE107" s="32">
        <v>237000</v>
      </c>
      <c r="AF107" s="6" t="e">
        <f>AE107/1000*#REF!</f>
        <v>#REF!</v>
      </c>
      <c r="AG107" s="81" t="e">
        <f t="shared" si="60"/>
        <v>#REF!</v>
      </c>
      <c r="AH107" s="32">
        <v>237000</v>
      </c>
      <c r="AI107" s="6"/>
      <c r="AJ107" s="81">
        <f t="shared" si="61"/>
        <v>237000</v>
      </c>
      <c r="AK107" s="32">
        <v>237000</v>
      </c>
      <c r="AL107" s="35"/>
      <c r="AM107" s="35"/>
    </row>
    <row r="108" spans="1:39" x14ac:dyDescent="0.2">
      <c r="A108" s="5">
        <f>A107+1</f>
        <v>100</v>
      </c>
      <c r="B108" s="5">
        <v>109</v>
      </c>
      <c r="C108" s="5">
        <v>109</v>
      </c>
      <c r="D108" s="5" t="s">
        <v>1298</v>
      </c>
      <c r="E108" s="15"/>
      <c r="F108" s="5" t="s">
        <v>1298</v>
      </c>
      <c r="G108" s="30" t="s">
        <v>618</v>
      </c>
      <c r="H108" s="6">
        <v>1500000</v>
      </c>
      <c r="I108" s="6">
        <v>100000</v>
      </c>
      <c r="J108" s="6"/>
      <c r="K108" s="81">
        <f t="shared" si="37"/>
        <v>1500000</v>
      </c>
      <c r="L108" s="81">
        <f t="shared" si="38"/>
        <v>1600000</v>
      </c>
      <c r="M108" s="6">
        <v>28000000</v>
      </c>
      <c r="N108" s="6" t="e">
        <f>M108/1000*#REF!</f>
        <v>#REF!</v>
      </c>
      <c r="O108" s="81" t="e">
        <f t="shared" si="54"/>
        <v>#REF!</v>
      </c>
      <c r="P108" s="6">
        <v>28000000</v>
      </c>
      <c r="Q108" s="6"/>
      <c r="R108" s="81">
        <f t="shared" si="55"/>
        <v>28000000</v>
      </c>
      <c r="S108" s="6">
        <v>28000000</v>
      </c>
      <c r="T108" s="6" t="e">
        <f>S108/1000*#REF!</f>
        <v>#REF!</v>
      </c>
      <c r="U108" s="81" t="e">
        <f t="shared" si="56"/>
        <v>#REF!</v>
      </c>
      <c r="V108" s="6">
        <v>28000000</v>
      </c>
      <c r="W108" s="6"/>
      <c r="X108" s="81">
        <f t="shared" si="57"/>
        <v>28000000</v>
      </c>
      <c r="Y108" s="6"/>
      <c r="Z108" s="6" t="e">
        <f>Y108/1000*#REF!</f>
        <v>#REF!</v>
      </c>
      <c r="AA108" s="81" t="e">
        <f t="shared" si="58"/>
        <v>#REF!</v>
      </c>
      <c r="AB108" s="6"/>
      <c r="AC108" s="6"/>
      <c r="AD108" s="81">
        <f t="shared" si="59"/>
        <v>0</v>
      </c>
      <c r="AE108" s="32"/>
      <c r="AF108" s="6" t="e">
        <f>AE108/1000*#REF!</f>
        <v>#REF!</v>
      </c>
      <c r="AG108" s="81" t="e">
        <f t="shared" si="60"/>
        <v>#REF!</v>
      </c>
      <c r="AH108" s="32"/>
      <c r="AI108" s="6"/>
      <c r="AJ108" s="81">
        <f t="shared" si="61"/>
        <v>0</v>
      </c>
      <c r="AK108" s="32"/>
      <c r="AL108" s="35"/>
      <c r="AM108" s="35"/>
    </row>
    <row r="109" spans="1:39" ht="31.5" x14ac:dyDescent="0.2">
      <c r="A109" s="5">
        <f>A108+1</f>
        <v>101</v>
      </c>
      <c r="B109" s="5">
        <v>110</v>
      </c>
      <c r="C109" s="5">
        <v>110</v>
      </c>
      <c r="D109" s="5" t="s">
        <v>1294</v>
      </c>
      <c r="E109" s="15"/>
      <c r="F109" s="5" t="s">
        <v>1294</v>
      </c>
      <c r="G109" s="30" t="s">
        <v>619</v>
      </c>
      <c r="H109" s="6">
        <v>250000</v>
      </c>
      <c r="I109" s="6">
        <v>43202.75</v>
      </c>
      <c r="J109" s="6">
        <v>228000</v>
      </c>
      <c r="K109" s="81">
        <f t="shared" si="37"/>
        <v>478000</v>
      </c>
      <c r="L109" s="81">
        <f t="shared" si="38"/>
        <v>521200</v>
      </c>
      <c r="M109" s="6">
        <v>28000000</v>
      </c>
      <c r="N109" s="6" t="e">
        <f>M109/1000*#REF!</f>
        <v>#REF!</v>
      </c>
      <c r="O109" s="81" t="e">
        <f t="shared" si="54"/>
        <v>#REF!</v>
      </c>
      <c r="P109" s="6">
        <v>28000000</v>
      </c>
      <c r="Q109" s="6"/>
      <c r="R109" s="81">
        <f t="shared" si="55"/>
        <v>28000000</v>
      </c>
      <c r="S109" s="6">
        <v>28000000</v>
      </c>
      <c r="T109" s="6" t="e">
        <f>S109/1000*#REF!</f>
        <v>#REF!</v>
      </c>
      <c r="U109" s="81" t="e">
        <f t="shared" si="56"/>
        <v>#REF!</v>
      </c>
      <c r="V109" s="6">
        <v>28000000</v>
      </c>
      <c r="W109" s="6"/>
      <c r="X109" s="81">
        <f t="shared" si="57"/>
        <v>28000000</v>
      </c>
      <c r="Y109" s="6"/>
      <c r="Z109" s="6" t="e">
        <f>Y109/1000*#REF!</f>
        <v>#REF!</v>
      </c>
      <c r="AA109" s="81" t="e">
        <f t="shared" si="58"/>
        <v>#REF!</v>
      </c>
      <c r="AB109" s="6"/>
      <c r="AC109" s="6"/>
      <c r="AD109" s="81">
        <f t="shared" si="59"/>
        <v>0</v>
      </c>
      <c r="AE109" s="32"/>
      <c r="AF109" s="6" t="e">
        <f>AE109/1000*#REF!</f>
        <v>#REF!</v>
      </c>
      <c r="AG109" s="81" t="e">
        <f t="shared" si="60"/>
        <v>#REF!</v>
      </c>
      <c r="AH109" s="32"/>
      <c r="AI109" s="6"/>
      <c r="AJ109" s="81">
        <f t="shared" si="61"/>
        <v>0</v>
      </c>
      <c r="AK109" s="32"/>
      <c r="AL109" s="35"/>
      <c r="AM109" s="35"/>
    </row>
    <row r="110" spans="1:39" ht="31.5" x14ac:dyDescent="0.2">
      <c r="A110" s="5">
        <f>A109+1</f>
        <v>102</v>
      </c>
      <c r="B110" s="5">
        <v>111</v>
      </c>
      <c r="C110" s="5">
        <v>111</v>
      </c>
      <c r="D110" s="5" t="s">
        <v>1295</v>
      </c>
      <c r="E110" s="15"/>
      <c r="F110" s="5" t="s">
        <v>1295</v>
      </c>
      <c r="G110" s="30" t="s">
        <v>620</v>
      </c>
      <c r="H110" s="6">
        <v>35000000</v>
      </c>
      <c r="I110" s="6">
        <v>86405.5</v>
      </c>
      <c r="J110" s="6">
        <v>228000</v>
      </c>
      <c r="K110" s="81">
        <f t="shared" si="37"/>
        <v>35228000</v>
      </c>
      <c r="L110" s="81">
        <f t="shared" si="38"/>
        <v>35314400</v>
      </c>
      <c r="M110" s="6"/>
      <c r="N110" s="6"/>
      <c r="O110" s="81"/>
      <c r="P110" s="6"/>
      <c r="Q110" s="6"/>
      <c r="R110" s="81"/>
      <c r="S110" s="6"/>
      <c r="T110" s="6"/>
      <c r="U110" s="81"/>
      <c r="V110" s="6"/>
      <c r="W110" s="6"/>
      <c r="X110" s="81"/>
      <c r="Y110" s="6"/>
      <c r="Z110" s="6"/>
      <c r="AA110" s="81"/>
      <c r="AB110" s="6"/>
      <c r="AC110" s="6"/>
      <c r="AD110" s="81"/>
      <c r="AE110" s="34"/>
      <c r="AF110" s="6"/>
      <c r="AG110" s="81"/>
      <c r="AH110" s="34"/>
      <c r="AI110" s="6"/>
      <c r="AJ110" s="81"/>
      <c r="AK110" s="34"/>
      <c r="AL110" s="35"/>
      <c r="AM110" s="52"/>
    </row>
    <row r="111" spans="1:39" ht="31.5" x14ac:dyDescent="0.2">
      <c r="A111" s="5">
        <f>A110+1</f>
        <v>103</v>
      </c>
      <c r="B111" s="5">
        <v>112</v>
      </c>
      <c r="C111" s="5">
        <v>112</v>
      </c>
      <c r="D111" s="5" t="s">
        <v>1296</v>
      </c>
      <c r="E111" s="15"/>
      <c r="F111" s="5" t="s">
        <v>1296</v>
      </c>
      <c r="G111" s="30" t="s">
        <v>621</v>
      </c>
      <c r="H111" s="6">
        <v>35000000</v>
      </c>
      <c r="I111" s="6">
        <v>86405.5</v>
      </c>
      <c r="J111" s="6">
        <v>228000</v>
      </c>
      <c r="K111" s="81">
        <f t="shared" si="37"/>
        <v>35228000</v>
      </c>
      <c r="L111" s="81">
        <f t="shared" si="38"/>
        <v>35314400</v>
      </c>
      <c r="M111" s="6">
        <v>272000</v>
      </c>
      <c r="N111" s="6" t="e">
        <f>M111/1000*#REF!</f>
        <v>#REF!</v>
      </c>
      <c r="O111" s="81" t="e">
        <f t="shared" ref="O111:O174" si="62">SUM(M111:N111)</f>
        <v>#REF!</v>
      </c>
      <c r="P111" s="6">
        <v>272000</v>
      </c>
      <c r="Q111" s="6" t="e">
        <f>#REF!</f>
        <v>#REF!</v>
      </c>
      <c r="R111" s="81" t="e">
        <f t="shared" ref="R111:R174" si="63">SUM(P111:Q111)</f>
        <v>#REF!</v>
      </c>
      <c r="S111" s="6">
        <v>272000</v>
      </c>
      <c r="T111" s="6" t="e">
        <f>S111/1000*#REF!</f>
        <v>#REF!</v>
      </c>
      <c r="U111" s="81" t="e">
        <f t="shared" ref="U111:U174" si="64">SUM(S111:T111)</f>
        <v>#REF!</v>
      </c>
      <c r="V111" s="6">
        <v>272000</v>
      </c>
      <c r="W111" s="6" t="e">
        <f>#REF!</f>
        <v>#REF!</v>
      </c>
      <c r="X111" s="81" t="e">
        <f t="shared" ref="X111:X174" si="65">SUM(V111:W111)</f>
        <v>#REF!</v>
      </c>
      <c r="Y111" s="6">
        <v>272000</v>
      </c>
      <c r="Z111" s="6" t="e">
        <f>Y111/1000*#REF!</f>
        <v>#REF!</v>
      </c>
      <c r="AA111" s="81" t="e">
        <f t="shared" ref="AA111:AA174" si="66">SUM(Y111:Z111)</f>
        <v>#REF!</v>
      </c>
      <c r="AB111" s="6">
        <v>272000</v>
      </c>
      <c r="AC111" s="6" t="e">
        <f>#REF!</f>
        <v>#REF!</v>
      </c>
      <c r="AD111" s="81" t="e">
        <f t="shared" ref="AD111:AD174" si="67">SUM(AB111:AC111)</f>
        <v>#REF!</v>
      </c>
      <c r="AE111" s="6">
        <v>272000</v>
      </c>
      <c r="AF111" s="6" t="e">
        <f>AE111/1000*#REF!</f>
        <v>#REF!</v>
      </c>
      <c r="AG111" s="81" t="e">
        <f t="shared" ref="AG111:AG174" si="68">SUM(AE111:AF111)</f>
        <v>#REF!</v>
      </c>
      <c r="AH111" s="6">
        <v>272000</v>
      </c>
      <c r="AI111" s="6" t="e">
        <f>#REF!</f>
        <v>#REF!</v>
      </c>
      <c r="AJ111" s="81" t="e">
        <f t="shared" ref="AJ111:AJ174" si="69">SUM(AH111:AI111)</f>
        <v>#REF!</v>
      </c>
      <c r="AK111" s="6">
        <v>272000</v>
      </c>
      <c r="AL111" s="35"/>
      <c r="AM111" s="35"/>
    </row>
    <row r="112" spans="1:39" ht="47.25" x14ac:dyDescent="0.2">
      <c r="A112" s="16" t="s">
        <v>622</v>
      </c>
      <c r="B112" s="28"/>
      <c r="C112" s="5">
        <v>0</v>
      </c>
      <c r="D112" s="5"/>
      <c r="E112" s="16" t="s">
        <v>622</v>
      </c>
      <c r="F112" s="16" t="s">
        <v>462</v>
      </c>
      <c r="G112" s="41" t="s">
        <v>2794</v>
      </c>
      <c r="H112" s="6"/>
      <c r="I112" s="6"/>
      <c r="J112" s="6"/>
      <c r="K112" s="81"/>
      <c r="L112" s="81"/>
      <c r="M112" s="6">
        <v>800000</v>
      </c>
      <c r="N112" s="6" t="e">
        <f>M112/1000*#REF!</f>
        <v>#REF!</v>
      </c>
      <c r="O112" s="81" t="e">
        <f t="shared" si="62"/>
        <v>#REF!</v>
      </c>
      <c r="P112" s="6">
        <v>800000</v>
      </c>
      <c r="Q112" s="6" t="e">
        <f>#REF!</f>
        <v>#REF!</v>
      </c>
      <c r="R112" s="81" t="e">
        <f t="shared" si="63"/>
        <v>#REF!</v>
      </c>
      <c r="S112" s="6">
        <v>800000</v>
      </c>
      <c r="T112" s="6" t="e">
        <f>S112/1000*#REF!</f>
        <v>#REF!</v>
      </c>
      <c r="U112" s="81" t="e">
        <f t="shared" si="64"/>
        <v>#REF!</v>
      </c>
      <c r="V112" s="6">
        <v>800000</v>
      </c>
      <c r="W112" s="6" t="e">
        <f>#REF!</f>
        <v>#REF!</v>
      </c>
      <c r="X112" s="81" t="e">
        <f t="shared" si="65"/>
        <v>#REF!</v>
      </c>
      <c r="Y112" s="6">
        <v>800000</v>
      </c>
      <c r="Z112" s="6" t="e">
        <f>Y112/1000*#REF!</f>
        <v>#REF!</v>
      </c>
      <c r="AA112" s="81" t="e">
        <f t="shared" si="66"/>
        <v>#REF!</v>
      </c>
      <c r="AB112" s="6">
        <v>800000</v>
      </c>
      <c r="AC112" s="6" t="e">
        <f>#REF!</f>
        <v>#REF!</v>
      </c>
      <c r="AD112" s="81" t="e">
        <f t="shared" si="67"/>
        <v>#REF!</v>
      </c>
      <c r="AE112" s="32">
        <v>760000</v>
      </c>
      <c r="AF112" s="6" t="e">
        <f>AE112/1000*#REF!</f>
        <v>#REF!</v>
      </c>
      <c r="AG112" s="81" t="e">
        <f t="shared" si="68"/>
        <v>#REF!</v>
      </c>
      <c r="AH112" s="32">
        <v>760000</v>
      </c>
      <c r="AI112" s="6" t="e">
        <f>#REF!</f>
        <v>#REF!</v>
      </c>
      <c r="AJ112" s="81" t="e">
        <f t="shared" si="69"/>
        <v>#REF!</v>
      </c>
      <c r="AK112" s="32">
        <v>760000</v>
      </c>
      <c r="AL112" s="52"/>
      <c r="AM112" s="35"/>
    </row>
    <row r="113" spans="1:39" ht="30" x14ac:dyDescent="0.2">
      <c r="A113" s="5">
        <f>A111+1</f>
        <v>104</v>
      </c>
      <c r="B113" s="5">
        <v>117</v>
      </c>
      <c r="C113" s="5">
        <v>155</v>
      </c>
      <c r="D113" s="5" t="s">
        <v>623</v>
      </c>
      <c r="E113" s="15" t="s">
        <v>623</v>
      </c>
      <c r="F113" s="15"/>
      <c r="G113" s="30" t="s">
        <v>624</v>
      </c>
      <c r="H113" s="6">
        <v>290000</v>
      </c>
      <c r="I113" s="6">
        <v>43202.75</v>
      </c>
      <c r="J113" s="6">
        <v>96000</v>
      </c>
      <c r="K113" s="81">
        <f t="shared" ref="K113:K144" si="70">H113+J113</f>
        <v>386000</v>
      </c>
      <c r="L113" s="81">
        <f t="shared" ref="L113:L144" si="71">ROUND((SUM(H113:J113)),-2)</f>
        <v>429200</v>
      </c>
      <c r="M113" s="6">
        <v>300000</v>
      </c>
      <c r="N113" s="6" t="e">
        <f>M113/1000*#REF!</f>
        <v>#REF!</v>
      </c>
      <c r="O113" s="81" t="e">
        <f t="shared" si="62"/>
        <v>#REF!</v>
      </c>
      <c r="P113" s="6">
        <v>300000</v>
      </c>
      <c r="Q113" s="6" t="e">
        <f>#REF!</f>
        <v>#REF!</v>
      </c>
      <c r="R113" s="81" t="e">
        <f t="shared" si="63"/>
        <v>#REF!</v>
      </c>
      <c r="S113" s="6">
        <v>300000</v>
      </c>
      <c r="T113" s="6" t="e">
        <f>S113/1000*#REF!</f>
        <v>#REF!</v>
      </c>
      <c r="U113" s="81" t="e">
        <f t="shared" si="64"/>
        <v>#REF!</v>
      </c>
      <c r="V113" s="6">
        <v>300000</v>
      </c>
      <c r="W113" s="6" t="e">
        <f>#REF!</f>
        <v>#REF!</v>
      </c>
      <c r="X113" s="81" t="e">
        <f t="shared" si="65"/>
        <v>#REF!</v>
      </c>
      <c r="Y113" s="6">
        <v>300000</v>
      </c>
      <c r="Z113" s="6" t="e">
        <f>Y113/1000*#REF!</f>
        <v>#REF!</v>
      </c>
      <c r="AA113" s="81" t="e">
        <f t="shared" si="66"/>
        <v>#REF!</v>
      </c>
      <c r="AB113" s="6">
        <v>300000</v>
      </c>
      <c r="AC113" s="6" t="e">
        <f>#REF!</f>
        <v>#REF!</v>
      </c>
      <c r="AD113" s="81" t="e">
        <f t="shared" si="67"/>
        <v>#REF!</v>
      </c>
      <c r="AE113" s="32">
        <v>285000</v>
      </c>
      <c r="AF113" s="6" t="e">
        <f>AE113/1000*#REF!</f>
        <v>#REF!</v>
      </c>
      <c r="AG113" s="81" t="e">
        <f t="shared" si="68"/>
        <v>#REF!</v>
      </c>
      <c r="AH113" s="32">
        <v>285000</v>
      </c>
      <c r="AI113" s="6" t="e">
        <f>#REF!</f>
        <v>#REF!</v>
      </c>
      <c r="AJ113" s="81" t="e">
        <f t="shared" si="69"/>
        <v>#REF!</v>
      </c>
      <c r="AK113" s="32">
        <v>285000</v>
      </c>
      <c r="AL113" s="35" t="s">
        <v>625</v>
      </c>
      <c r="AM113" s="35"/>
    </row>
    <row r="114" spans="1:39" x14ac:dyDescent="0.2">
      <c r="A114" s="5">
        <f t="shared" ref="A114:A177" si="72">A113+1</f>
        <v>105</v>
      </c>
      <c r="B114" s="5">
        <v>7</v>
      </c>
      <c r="C114" s="5">
        <v>205</v>
      </c>
      <c r="D114" s="5" t="s">
        <v>626</v>
      </c>
      <c r="E114" s="15"/>
      <c r="F114" s="15" t="s">
        <v>626</v>
      </c>
      <c r="G114" s="30" t="s">
        <v>627</v>
      </c>
      <c r="H114" s="6">
        <v>800000</v>
      </c>
      <c r="I114" s="6">
        <v>43202.75</v>
      </c>
      <c r="J114" s="6">
        <v>96000</v>
      </c>
      <c r="K114" s="81">
        <f t="shared" si="70"/>
        <v>896000</v>
      </c>
      <c r="L114" s="81">
        <f t="shared" si="71"/>
        <v>939200</v>
      </c>
      <c r="M114" s="6">
        <v>80000</v>
      </c>
      <c r="N114" s="6" t="e">
        <f>M114/1000*#REF!</f>
        <v>#REF!</v>
      </c>
      <c r="O114" s="81" t="e">
        <f t="shared" si="62"/>
        <v>#REF!</v>
      </c>
      <c r="P114" s="6">
        <v>80000</v>
      </c>
      <c r="Q114" s="6" t="e">
        <f>#REF!</f>
        <v>#REF!</v>
      </c>
      <c r="R114" s="81" t="e">
        <f t="shared" si="63"/>
        <v>#REF!</v>
      </c>
      <c r="S114" s="6">
        <v>80000</v>
      </c>
      <c r="T114" s="6" t="e">
        <f>S114/1000*#REF!</f>
        <v>#REF!</v>
      </c>
      <c r="U114" s="81" t="e">
        <f t="shared" si="64"/>
        <v>#REF!</v>
      </c>
      <c r="V114" s="6">
        <v>80000</v>
      </c>
      <c r="W114" s="6" t="e">
        <f>#REF!</f>
        <v>#REF!</v>
      </c>
      <c r="X114" s="81" t="e">
        <f t="shared" si="65"/>
        <v>#REF!</v>
      </c>
      <c r="Y114" s="6">
        <v>80000</v>
      </c>
      <c r="Z114" s="6" t="e">
        <f>Y114/1000*#REF!</f>
        <v>#REF!</v>
      </c>
      <c r="AA114" s="81" t="e">
        <f t="shared" si="66"/>
        <v>#REF!</v>
      </c>
      <c r="AB114" s="6">
        <v>80000</v>
      </c>
      <c r="AC114" s="6" t="e">
        <f>#REF!</f>
        <v>#REF!</v>
      </c>
      <c r="AD114" s="81" t="e">
        <f t="shared" si="67"/>
        <v>#REF!</v>
      </c>
      <c r="AE114" s="6">
        <v>80000</v>
      </c>
      <c r="AF114" s="6" t="e">
        <f>AE114/1000*#REF!</f>
        <v>#REF!</v>
      </c>
      <c r="AG114" s="81" t="e">
        <f t="shared" si="68"/>
        <v>#REF!</v>
      </c>
      <c r="AH114" s="6">
        <v>80000</v>
      </c>
      <c r="AI114" s="6" t="e">
        <f>#REF!</f>
        <v>#REF!</v>
      </c>
      <c r="AJ114" s="81" t="e">
        <f t="shared" si="69"/>
        <v>#REF!</v>
      </c>
      <c r="AK114" s="6">
        <v>80000</v>
      </c>
      <c r="AL114" s="35"/>
      <c r="AM114" s="35"/>
    </row>
    <row r="115" spans="1:39" x14ac:dyDescent="0.2">
      <c r="A115" s="5">
        <f t="shared" si="72"/>
        <v>106</v>
      </c>
      <c r="B115" s="5">
        <v>131</v>
      </c>
      <c r="C115" s="5">
        <v>204</v>
      </c>
      <c r="D115" s="5" t="s">
        <v>628</v>
      </c>
      <c r="E115" s="15"/>
      <c r="F115" s="15" t="s">
        <v>628</v>
      </c>
      <c r="G115" s="30" t="s">
        <v>629</v>
      </c>
      <c r="H115" s="6">
        <v>300000</v>
      </c>
      <c r="I115" s="6">
        <v>43202.75</v>
      </c>
      <c r="J115" s="6">
        <v>96000</v>
      </c>
      <c r="K115" s="81">
        <f t="shared" si="70"/>
        <v>396000</v>
      </c>
      <c r="L115" s="81">
        <f t="shared" si="71"/>
        <v>439200</v>
      </c>
      <c r="M115" s="6">
        <v>450000</v>
      </c>
      <c r="N115" s="6" t="e">
        <f>M115/1000*#REF!</f>
        <v>#REF!</v>
      </c>
      <c r="O115" s="81" t="e">
        <f t="shared" si="62"/>
        <v>#REF!</v>
      </c>
      <c r="P115" s="6">
        <v>450000</v>
      </c>
      <c r="Q115" s="6" t="e">
        <f>#REF!</f>
        <v>#REF!</v>
      </c>
      <c r="R115" s="81" t="e">
        <f t="shared" si="63"/>
        <v>#REF!</v>
      </c>
      <c r="S115" s="6">
        <v>450000</v>
      </c>
      <c r="T115" s="6" t="e">
        <f>S115/1000*#REF!</f>
        <v>#REF!</v>
      </c>
      <c r="U115" s="81" t="e">
        <f t="shared" si="64"/>
        <v>#REF!</v>
      </c>
      <c r="V115" s="6">
        <v>450000</v>
      </c>
      <c r="W115" s="6" t="e">
        <f>#REF!</f>
        <v>#REF!</v>
      </c>
      <c r="X115" s="81" t="e">
        <f t="shared" si="65"/>
        <v>#REF!</v>
      </c>
      <c r="Y115" s="6">
        <v>450000</v>
      </c>
      <c r="Z115" s="6" t="e">
        <f>Y115/1000*#REF!</f>
        <v>#REF!</v>
      </c>
      <c r="AA115" s="81" t="e">
        <f t="shared" si="66"/>
        <v>#REF!</v>
      </c>
      <c r="AB115" s="6">
        <v>450000</v>
      </c>
      <c r="AC115" s="6" t="e">
        <f>#REF!</f>
        <v>#REF!</v>
      </c>
      <c r="AD115" s="81" t="e">
        <f t="shared" si="67"/>
        <v>#REF!</v>
      </c>
      <c r="AE115" s="32">
        <v>427000</v>
      </c>
      <c r="AF115" s="6" t="e">
        <f>AE115/1000*#REF!</f>
        <v>#REF!</v>
      </c>
      <c r="AG115" s="81" t="e">
        <f t="shared" si="68"/>
        <v>#REF!</v>
      </c>
      <c r="AH115" s="32">
        <v>427000</v>
      </c>
      <c r="AI115" s="6" t="e">
        <f>#REF!</f>
        <v>#REF!</v>
      </c>
      <c r="AJ115" s="81" t="e">
        <f t="shared" si="69"/>
        <v>#REF!</v>
      </c>
      <c r="AK115" s="32">
        <v>427000</v>
      </c>
      <c r="AL115" s="35"/>
      <c r="AM115" s="35"/>
    </row>
    <row r="116" spans="1:39" ht="31.5" x14ac:dyDescent="0.2">
      <c r="A116" s="5">
        <f t="shared" si="72"/>
        <v>107</v>
      </c>
      <c r="B116" s="5">
        <v>110</v>
      </c>
      <c r="C116" s="5">
        <v>201</v>
      </c>
      <c r="D116" s="5" t="s">
        <v>630</v>
      </c>
      <c r="E116" s="15"/>
      <c r="F116" s="15" t="s">
        <v>630</v>
      </c>
      <c r="G116" s="30" t="s">
        <v>631</v>
      </c>
      <c r="H116" s="6">
        <v>80000</v>
      </c>
      <c r="I116" s="6">
        <v>43202.75</v>
      </c>
      <c r="J116" s="6">
        <v>31500</v>
      </c>
      <c r="K116" s="81">
        <f t="shared" si="70"/>
        <v>111500</v>
      </c>
      <c r="L116" s="81">
        <f t="shared" si="71"/>
        <v>154700</v>
      </c>
      <c r="M116" s="6">
        <v>600000</v>
      </c>
      <c r="N116" s="6" t="e">
        <f>M116/1000*#REF!</f>
        <v>#REF!</v>
      </c>
      <c r="O116" s="81" t="e">
        <f t="shared" si="62"/>
        <v>#REF!</v>
      </c>
      <c r="P116" s="6">
        <v>600000</v>
      </c>
      <c r="Q116" s="6" t="e">
        <f>#REF!</f>
        <v>#REF!</v>
      </c>
      <c r="R116" s="81" t="e">
        <f t="shared" si="63"/>
        <v>#REF!</v>
      </c>
      <c r="S116" s="6">
        <v>600000</v>
      </c>
      <c r="T116" s="6" t="e">
        <f>S116/1000*#REF!</f>
        <v>#REF!</v>
      </c>
      <c r="U116" s="81" t="e">
        <f t="shared" si="64"/>
        <v>#REF!</v>
      </c>
      <c r="V116" s="6">
        <v>600000</v>
      </c>
      <c r="W116" s="6" t="e">
        <f>#REF!</f>
        <v>#REF!</v>
      </c>
      <c r="X116" s="81" t="e">
        <f t="shared" si="65"/>
        <v>#REF!</v>
      </c>
      <c r="Y116" s="6">
        <v>600000</v>
      </c>
      <c r="Z116" s="6" t="e">
        <f>Y116/1000*#REF!</f>
        <v>#REF!</v>
      </c>
      <c r="AA116" s="81" t="e">
        <f t="shared" si="66"/>
        <v>#REF!</v>
      </c>
      <c r="AB116" s="6">
        <v>600000</v>
      </c>
      <c r="AC116" s="6" t="e">
        <f>#REF!</f>
        <v>#REF!</v>
      </c>
      <c r="AD116" s="81" t="e">
        <f t="shared" si="67"/>
        <v>#REF!</v>
      </c>
      <c r="AE116" s="32">
        <v>570000</v>
      </c>
      <c r="AF116" s="6" t="e">
        <f>AE116/1000*#REF!</f>
        <v>#REF!</v>
      </c>
      <c r="AG116" s="81" t="e">
        <f t="shared" si="68"/>
        <v>#REF!</v>
      </c>
      <c r="AH116" s="32">
        <v>570000</v>
      </c>
      <c r="AI116" s="6" t="e">
        <f>#REF!</f>
        <v>#REF!</v>
      </c>
      <c r="AJ116" s="81" t="e">
        <f t="shared" si="69"/>
        <v>#REF!</v>
      </c>
      <c r="AK116" s="32">
        <v>570000</v>
      </c>
      <c r="AL116" s="35"/>
      <c r="AM116" s="35" t="str">
        <f>'[1]dm XIN Y KIEN'!$AU$46</f>
        <v>Chưa bao gồm đầu đo và Catheter động mạch;</v>
      </c>
    </row>
    <row r="117" spans="1:39" x14ac:dyDescent="0.2">
      <c r="A117" s="5">
        <f t="shared" si="72"/>
        <v>108</v>
      </c>
      <c r="B117" s="5">
        <v>111</v>
      </c>
      <c r="C117" s="5">
        <v>202</v>
      </c>
      <c r="D117" s="5" t="s">
        <v>632</v>
      </c>
      <c r="E117" s="15"/>
      <c r="F117" s="15" t="s">
        <v>632</v>
      </c>
      <c r="G117" s="30" t="s">
        <v>633</v>
      </c>
      <c r="H117" s="6">
        <v>450000</v>
      </c>
      <c r="I117" s="6">
        <v>43202.75</v>
      </c>
      <c r="J117" s="6">
        <v>91500</v>
      </c>
      <c r="K117" s="81">
        <f t="shared" si="70"/>
        <v>541500</v>
      </c>
      <c r="L117" s="81">
        <f t="shared" si="71"/>
        <v>584700</v>
      </c>
      <c r="M117" s="6">
        <v>1030000</v>
      </c>
      <c r="N117" s="6" t="e">
        <f>M117/1000*#REF!</f>
        <v>#REF!</v>
      </c>
      <c r="O117" s="81" t="e">
        <f t="shared" si="62"/>
        <v>#REF!</v>
      </c>
      <c r="P117" s="6">
        <v>1030000</v>
      </c>
      <c r="Q117" s="6" t="e">
        <f>#REF!</f>
        <v>#REF!</v>
      </c>
      <c r="R117" s="81" t="e">
        <f t="shared" si="63"/>
        <v>#REF!</v>
      </c>
      <c r="S117" s="6">
        <v>927000</v>
      </c>
      <c r="T117" s="6" t="e">
        <f>S117/1000*#REF!</f>
        <v>#REF!</v>
      </c>
      <c r="U117" s="81" t="e">
        <f t="shared" si="64"/>
        <v>#REF!</v>
      </c>
      <c r="V117" s="6">
        <v>927000</v>
      </c>
      <c r="W117" s="6" t="e">
        <f>#REF!</f>
        <v>#REF!</v>
      </c>
      <c r="X117" s="81" t="e">
        <f t="shared" si="65"/>
        <v>#REF!</v>
      </c>
      <c r="Y117" s="6">
        <v>876000</v>
      </c>
      <c r="Z117" s="6" t="e">
        <f>Y117/1000*#REF!</f>
        <v>#REF!</v>
      </c>
      <c r="AA117" s="81" t="e">
        <f t="shared" si="66"/>
        <v>#REF!</v>
      </c>
      <c r="AB117" s="6">
        <v>876000</v>
      </c>
      <c r="AC117" s="6" t="e">
        <f>#REF!</f>
        <v>#REF!</v>
      </c>
      <c r="AD117" s="81" t="e">
        <f t="shared" si="67"/>
        <v>#REF!</v>
      </c>
      <c r="AE117" s="6">
        <v>824000</v>
      </c>
      <c r="AF117" s="6" t="e">
        <f>AE117/1000*#REF!</f>
        <v>#REF!</v>
      </c>
      <c r="AG117" s="81" t="e">
        <f t="shared" si="68"/>
        <v>#REF!</v>
      </c>
      <c r="AH117" s="6">
        <v>824000</v>
      </c>
      <c r="AI117" s="6" t="e">
        <f>#REF!</f>
        <v>#REF!</v>
      </c>
      <c r="AJ117" s="81" t="e">
        <f t="shared" si="69"/>
        <v>#REF!</v>
      </c>
      <c r="AK117" s="6">
        <v>824000</v>
      </c>
      <c r="AL117" s="35"/>
      <c r="AM117" s="35"/>
    </row>
    <row r="118" spans="1:39" ht="31.5" x14ac:dyDescent="0.2">
      <c r="A118" s="5">
        <f t="shared" si="72"/>
        <v>109</v>
      </c>
      <c r="B118" s="5">
        <v>112</v>
      </c>
      <c r="C118" s="5">
        <v>203</v>
      </c>
      <c r="D118" s="5" t="s">
        <v>634</v>
      </c>
      <c r="E118" s="15"/>
      <c r="F118" s="15" t="s">
        <v>634</v>
      </c>
      <c r="G118" s="30" t="s">
        <v>635</v>
      </c>
      <c r="H118" s="6">
        <v>600000</v>
      </c>
      <c r="I118" s="6">
        <v>43202.75</v>
      </c>
      <c r="J118" s="6">
        <v>91500</v>
      </c>
      <c r="K118" s="81">
        <f t="shared" si="70"/>
        <v>691500</v>
      </c>
      <c r="L118" s="81">
        <f t="shared" si="71"/>
        <v>734700</v>
      </c>
      <c r="M118" s="6">
        <v>840000</v>
      </c>
      <c r="N118" s="6" t="e">
        <f>M118/1000*#REF!</f>
        <v>#REF!</v>
      </c>
      <c r="O118" s="81" t="e">
        <f t="shared" si="62"/>
        <v>#REF!</v>
      </c>
      <c r="P118" s="6">
        <v>840000</v>
      </c>
      <c r="Q118" s="6" t="e">
        <f>#REF!</f>
        <v>#REF!</v>
      </c>
      <c r="R118" s="81" t="e">
        <f t="shared" si="63"/>
        <v>#REF!</v>
      </c>
      <c r="S118" s="6">
        <v>756000</v>
      </c>
      <c r="T118" s="6" t="e">
        <f>S118/1000*#REF!</f>
        <v>#REF!</v>
      </c>
      <c r="U118" s="81" t="e">
        <f t="shared" si="64"/>
        <v>#REF!</v>
      </c>
      <c r="V118" s="6">
        <v>756000</v>
      </c>
      <c r="W118" s="6" t="e">
        <f>#REF!</f>
        <v>#REF!</v>
      </c>
      <c r="X118" s="81" t="e">
        <f t="shared" si="65"/>
        <v>#REF!</v>
      </c>
      <c r="Y118" s="6">
        <v>714000</v>
      </c>
      <c r="Z118" s="6" t="e">
        <f>Y118/1000*#REF!</f>
        <v>#REF!</v>
      </c>
      <c r="AA118" s="81" t="e">
        <f t="shared" si="66"/>
        <v>#REF!</v>
      </c>
      <c r="AB118" s="6">
        <v>714000</v>
      </c>
      <c r="AC118" s="6" t="e">
        <f>#REF!</f>
        <v>#REF!</v>
      </c>
      <c r="AD118" s="81" t="e">
        <f t="shared" si="67"/>
        <v>#REF!</v>
      </c>
      <c r="AE118" s="6">
        <v>672000</v>
      </c>
      <c r="AF118" s="6" t="e">
        <f>AE118/1000*#REF!</f>
        <v>#REF!</v>
      </c>
      <c r="AG118" s="81" t="e">
        <f t="shared" si="68"/>
        <v>#REF!</v>
      </c>
      <c r="AH118" s="6">
        <v>672000</v>
      </c>
      <c r="AI118" s="6" t="e">
        <f>#REF!</f>
        <v>#REF!</v>
      </c>
      <c r="AJ118" s="81" t="e">
        <f t="shared" si="69"/>
        <v>#REF!</v>
      </c>
      <c r="AK118" s="6">
        <v>672000</v>
      </c>
      <c r="AL118" s="35" t="s">
        <v>2803</v>
      </c>
      <c r="AM118" s="35"/>
    </row>
    <row r="119" spans="1:39" ht="31.5" x14ac:dyDescent="0.2">
      <c r="A119" s="5">
        <f t="shared" si="72"/>
        <v>110</v>
      </c>
      <c r="B119" s="5">
        <v>13</v>
      </c>
      <c r="C119" s="5">
        <v>150</v>
      </c>
      <c r="D119" s="5" t="s">
        <v>636</v>
      </c>
      <c r="E119" s="15" t="s">
        <v>636</v>
      </c>
      <c r="F119" s="15"/>
      <c r="G119" s="30" t="s">
        <v>637</v>
      </c>
      <c r="H119" s="6">
        <v>1030000</v>
      </c>
      <c r="I119" s="6">
        <v>43202.75</v>
      </c>
      <c r="J119" s="6">
        <v>109500</v>
      </c>
      <c r="K119" s="81">
        <f t="shared" si="70"/>
        <v>1139500</v>
      </c>
      <c r="L119" s="81">
        <f t="shared" si="71"/>
        <v>1182700</v>
      </c>
      <c r="M119" s="6">
        <v>394000</v>
      </c>
      <c r="N119" s="6" t="e">
        <f>M119/1000*#REF!</f>
        <v>#REF!</v>
      </c>
      <c r="O119" s="81" t="e">
        <f t="shared" si="62"/>
        <v>#REF!</v>
      </c>
      <c r="P119" s="6">
        <v>394000</v>
      </c>
      <c r="Q119" s="6" t="e">
        <f>#REF!</f>
        <v>#REF!</v>
      </c>
      <c r="R119" s="81" t="e">
        <f t="shared" si="63"/>
        <v>#REF!</v>
      </c>
      <c r="S119" s="6">
        <v>374000</v>
      </c>
      <c r="T119" s="6" t="e">
        <f>S119/1000*#REF!</f>
        <v>#REF!</v>
      </c>
      <c r="U119" s="81" t="e">
        <f t="shared" si="64"/>
        <v>#REF!</v>
      </c>
      <c r="V119" s="6">
        <v>374000</v>
      </c>
      <c r="W119" s="6" t="e">
        <f>#REF!</f>
        <v>#REF!</v>
      </c>
      <c r="X119" s="81" t="e">
        <f t="shared" si="65"/>
        <v>#REF!</v>
      </c>
      <c r="Y119" s="6">
        <v>353000</v>
      </c>
      <c r="Z119" s="6" t="e">
        <f>Y119/1000*#REF!</f>
        <v>#REF!</v>
      </c>
      <c r="AA119" s="81" t="e">
        <f t="shared" si="66"/>
        <v>#REF!</v>
      </c>
      <c r="AB119" s="6">
        <v>353000</v>
      </c>
      <c r="AC119" s="6" t="e">
        <f>#REF!</f>
        <v>#REF!</v>
      </c>
      <c r="AD119" s="81" t="e">
        <f t="shared" si="67"/>
        <v>#REF!</v>
      </c>
      <c r="AE119" s="6">
        <v>332000</v>
      </c>
      <c r="AF119" s="6" t="e">
        <f>AE119/1000*#REF!</f>
        <v>#REF!</v>
      </c>
      <c r="AG119" s="81" t="e">
        <f t="shared" si="68"/>
        <v>#REF!</v>
      </c>
      <c r="AH119" s="6">
        <v>332000</v>
      </c>
      <c r="AI119" s="6" t="e">
        <f>#REF!</f>
        <v>#REF!</v>
      </c>
      <c r="AJ119" s="81" t="e">
        <f t="shared" si="69"/>
        <v>#REF!</v>
      </c>
      <c r="AK119" s="6">
        <v>332000</v>
      </c>
      <c r="AL119" s="35" t="s">
        <v>638</v>
      </c>
      <c r="AM119" s="48"/>
    </row>
    <row r="120" spans="1:39" ht="31.5" x14ac:dyDescent="0.2">
      <c r="A120" s="5">
        <f t="shared" si="72"/>
        <v>111</v>
      </c>
      <c r="B120" s="5">
        <v>14</v>
      </c>
      <c r="C120" s="5">
        <v>151</v>
      </c>
      <c r="D120" s="5" t="s">
        <v>639</v>
      </c>
      <c r="E120" s="15" t="s">
        <v>639</v>
      </c>
      <c r="F120" s="15"/>
      <c r="G120" s="30" t="s">
        <v>640</v>
      </c>
      <c r="H120" s="6">
        <v>840000</v>
      </c>
      <c r="I120" s="6">
        <v>43202.75</v>
      </c>
      <c r="J120" s="6">
        <v>39000</v>
      </c>
      <c r="K120" s="81">
        <f t="shared" si="70"/>
        <v>879000</v>
      </c>
      <c r="L120" s="81">
        <f t="shared" si="71"/>
        <v>922200</v>
      </c>
      <c r="M120" s="6">
        <v>514000</v>
      </c>
      <c r="N120" s="6" t="e">
        <f>M120/1000*#REF!</f>
        <v>#REF!</v>
      </c>
      <c r="O120" s="81" t="e">
        <f t="shared" si="62"/>
        <v>#REF!</v>
      </c>
      <c r="P120" s="6">
        <v>514000</v>
      </c>
      <c r="Q120" s="6" t="e">
        <f>#REF!</f>
        <v>#REF!</v>
      </c>
      <c r="R120" s="81" t="e">
        <f t="shared" si="63"/>
        <v>#REF!</v>
      </c>
      <c r="S120" s="6">
        <v>514000</v>
      </c>
      <c r="T120" s="6" t="e">
        <f>S120/1000*#REF!</f>
        <v>#REF!</v>
      </c>
      <c r="U120" s="81" t="e">
        <f t="shared" si="64"/>
        <v>#REF!</v>
      </c>
      <c r="V120" s="6">
        <v>514000</v>
      </c>
      <c r="W120" s="6" t="e">
        <f>#REF!</f>
        <v>#REF!</v>
      </c>
      <c r="X120" s="81" t="e">
        <f t="shared" si="65"/>
        <v>#REF!</v>
      </c>
      <c r="Y120" s="6">
        <v>514000</v>
      </c>
      <c r="Z120" s="6" t="e">
        <f>Y120/1000*#REF!</f>
        <v>#REF!</v>
      </c>
      <c r="AA120" s="81" t="e">
        <f t="shared" si="66"/>
        <v>#REF!</v>
      </c>
      <c r="AB120" s="6">
        <v>514000</v>
      </c>
      <c r="AC120" s="6" t="e">
        <f>#REF!</f>
        <v>#REF!</v>
      </c>
      <c r="AD120" s="81" t="e">
        <f t="shared" si="67"/>
        <v>#REF!</v>
      </c>
      <c r="AE120" s="6">
        <v>514000</v>
      </c>
      <c r="AF120" s="6" t="e">
        <f>AE120/1000*#REF!</f>
        <v>#REF!</v>
      </c>
      <c r="AG120" s="81" t="e">
        <f t="shared" si="68"/>
        <v>#REF!</v>
      </c>
      <c r="AH120" s="6">
        <v>514000</v>
      </c>
      <c r="AI120" s="6" t="e">
        <f>#REF!</f>
        <v>#REF!</v>
      </c>
      <c r="AJ120" s="81" t="e">
        <f t="shared" si="69"/>
        <v>#REF!</v>
      </c>
      <c r="AK120" s="6">
        <v>514000</v>
      </c>
      <c r="AL120" s="35" t="s">
        <v>641</v>
      </c>
      <c r="AM120" s="35"/>
    </row>
    <row r="121" spans="1:39" x14ac:dyDescent="0.2">
      <c r="A121" s="5">
        <f t="shared" si="72"/>
        <v>112</v>
      </c>
      <c r="B121" s="5">
        <v>113</v>
      </c>
      <c r="C121" s="5">
        <v>153</v>
      </c>
      <c r="D121" s="5" t="s">
        <v>642</v>
      </c>
      <c r="E121" s="15" t="s">
        <v>642</v>
      </c>
      <c r="F121" s="15"/>
      <c r="G121" s="30" t="s">
        <v>643</v>
      </c>
      <c r="H121" s="6">
        <v>415000</v>
      </c>
      <c r="I121" s="6">
        <v>43202.75</v>
      </c>
      <c r="J121" s="6">
        <v>109500</v>
      </c>
      <c r="K121" s="81">
        <f t="shared" si="70"/>
        <v>524500</v>
      </c>
      <c r="L121" s="81">
        <f t="shared" si="71"/>
        <v>567700</v>
      </c>
      <c r="M121" s="6">
        <v>387000</v>
      </c>
      <c r="N121" s="6" t="e">
        <f>M121/1000*#REF!</f>
        <v>#REF!</v>
      </c>
      <c r="O121" s="81" t="e">
        <f t="shared" si="62"/>
        <v>#REF!</v>
      </c>
      <c r="P121" s="6">
        <v>387000</v>
      </c>
      <c r="Q121" s="6" t="e">
        <f>#REF!</f>
        <v>#REF!</v>
      </c>
      <c r="R121" s="81" t="e">
        <f t="shared" si="63"/>
        <v>#REF!</v>
      </c>
      <c r="S121" s="6">
        <v>367000</v>
      </c>
      <c r="T121" s="6" t="e">
        <f>S121/1000*#REF!</f>
        <v>#REF!</v>
      </c>
      <c r="U121" s="81" t="e">
        <f t="shared" si="64"/>
        <v>#REF!</v>
      </c>
      <c r="V121" s="6">
        <v>367000</v>
      </c>
      <c r="W121" s="6" t="e">
        <f>#REF!</f>
        <v>#REF!</v>
      </c>
      <c r="X121" s="81" t="e">
        <f t="shared" si="65"/>
        <v>#REF!</v>
      </c>
      <c r="Y121" s="6">
        <v>346000</v>
      </c>
      <c r="Z121" s="6" t="e">
        <f>Y121/1000*#REF!</f>
        <v>#REF!</v>
      </c>
      <c r="AA121" s="81" t="e">
        <f t="shared" si="66"/>
        <v>#REF!</v>
      </c>
      <c r="AB121" s="6">
        <v>346000</v>
      </c>
      <c r="AC121" s="6" t="e">
        <f>#REF!</f>
        <v>#REF!</v>
      </c>
      <c r="AD121" s="81" t="e">
        <f t="shared" si="67"/>
        <v>#REF!</v>
      </c>
      <c r="AE121" s="6">
        <v>326000</v>
      </c>
      <c r="AF121" s="6" t="e">
        <f>AE121/1000*#REF!</f>
        <v>#REF!</v>
      </c>
      <c r="AG121" s="81" t="e">
        <f t="shared" si="68"/>
        <v>#REF!</v>
      </c>
      <c r="AH121" s="6">
        <v>326000</v>
      </c>
      <c r="AI121" s="6" t="e">
        <f>#REF!</f>
        <v>#REF!</v>
      </c>
      <c r="AJ121" s="81" t="e">
        <f t="shared" si="69"/>
        <v>#REF!</v>
      </c>
      <c r="AK121" s="6">
        <v>326000</v>
      </c>
      <c r="AL121" s="48"/>
      <c r="AM121" s="48"/>
    </row>
    <row r="122" spans="1:39" x14ac:dyDescent="0.2">
      <c r="A122" s="5">
        <f t="shared" si="72"/>
        <v>113</v>
      </c>
      <c r="B122" s="5">
        <v>25</v>
      </c>
      <c r="C122" s="5">
        <v>147</v>
      </c>
      <c r="D122" s="5" t="s">
        <v>644</v>
      </c>
      <c r="E122" s="15" t="s">
        <v>644</v>
      </c>
      <c r="F122" s="15"/>
      <c r="G122" s="30" t="s">
        <v>645</v>
      </c>
      <c r="H122" s="6">
        <v>565000</v>
      </c>
      <c r="I122" s="6">
        <v>43202.75</v>
      </c>
      <c r="J122" s="6">
        <v>85500</v>
      </c>
      <c r="K122" s="81">
        <f t="shared" si="70"/>
        <v>650500</v>
      </c>
      <c r="L122" s="81">
        <f t="shared" si="71"/>
        <v>693700</v>
      </c>
      <c r="M122" s="6">
        <v>650000</v>
      </c>
      <c r="N122" s="6" t="e">
        <f>M122/1000*#REF!</f>
        <v>#REF!</v>
      </c>
      <c r="O122" s="81" t="e">
        <f t="shared" si="62"/>
        <v>#REF!</v>
      </c>
      <c r="P122" s="6">
        <v>650000</v>
      </c>
      <c r="Q122" s="6" t="e">
        <f>#REF!</f>
        <v>#REF!</v>
      </c>
      <c r="R122" s="81" t="e">
        <f t="shared" si="63"/>
        <v>#REF!</v>
      </c>
      <c r="S122" s="6">
        <v>650000</v>
      </c>
      <c r="T122" s="6" t="e">
        <f>S122/1000*#REF!</f>
        <v>#REF!</v>
      </c>
      <c r="U122" s="81" t="e">
        <f t="shared" si="64"/>
        <v>#REF!</v>
      </c>
      <c r="V122" s="6">
        <v>650000</v>
      </c>
      <c r="W122" s="6" t="e">
        <f>#REF!</f>
        <v>#REF!</v>
      </c>
      <c r="X122" s="81" t="e">
        <f t="shared" si="65"/>
        <v>#REF!</v>
      </c>
      <c r="Y122" s="6">
        <v>650000</v>
      </c>
      <c r="Z122" s="6" t="e">
        <f>Y122/1000*#REF!</f>
        <v>#REF!</v>
      </c>
      <c r="AA122" s="81" t="e">
        <f t="shared" si="66"/>
        <v>#REF!</v>
      </c>
      <c r="AB122" s="6">
        <v>650000</v>
      </c>
      <c r="AC122" s="6" t="e">
        <f>#REF!</f>
        <v>#REF!</v>
      </c>
      <c r="AD122" s="81" t="e">
        <f t="shared" si="67"/>
        <v>#REF!</v>
      </c>
      <c r="AE122" s="32">
        <v>617000</v>
      </c>
      <c r="AF122" s="6" t="e">
        <f>AE122/1000*#REF!</f>
        <v>#REF!</v>
      </c>
      <c r="AG122" s="81" t="e">
        <f t="shared" si="68"/>
        <v>#REF!</v>
      </c>
      <c r="AH122" s="32">
        <v>617000</v>
      </c>
      <c r="AI122" s="6" t="e">
        <f>#REF!</f>
        <v>#REF!</v>
      </c>
      <c r="AJ122" s="81" t="e">
        <f t="shared" si="69"/>
        <v>#REF!</v>
      </c>
      <c r="AK122" s="32">
        <v>617000</v>
      </c>
      <c r="AL122" s="35" t="s">
        <v>646</v>
      </c>
      <c r="AM122" s="35"/>
    </row>
    <row r="123" spans="1:39" x14ac:dyDescent="0.2">
      <c r="A123" s="5">
        <f t="shared" si="72"/>
        <v>114</v>
      </c>
      <c r="B123" s="5">
        <v>116</v>
      </c>
      <c r="C123" s="5">
        <v>152</v>
      </c>
      <c r="D123" s="5" t="s">
        <v>647</v>
      </c>
      <c r="E123" s="15" t="s">
        <v>647</v>
      </c>
      <c r="F123" s="15"/>
      <c r="G123" s="30" t="s">
        <v>648</v>
      </c>
      <c r="H123" s="6">
        <v>420000</v>
      </c>
      <c r="I123" s="6">
        <v>43202.75</v>
      </c>
      <c r="J123" s="6">
        <v>91500</v>
      </c>
      <c r="K123" s="81">
        <f t="shared" si="70"/>
        <v>511500</v>
      </c>
      <c r="L123" s="81">
        <f t="shared" si="71"/>
        <v>554700</v>
      </c>
      <c r="M123" s="6">
        <v>2000000</v>
      </c>
      <c r="N123" s="6" t="e">
        <f>M123/1000*#REF!</f>
        <v>#REF!</v>
      </c>
      <c r="O123" s="81" t="e">
        <f t="shared" si="62"/>
        <v>#REF!</v>
      </c>
      <c r="P123" s="6">
        <v>2000000</v>
      </c>
      <c r="Q123" s="6" t="e">
        <f>#REF!</f>
        <v>#REF!</v>
      </c>
      <c r="R123" s="81" t="e">
        <f t="shared" si="63"/>
        <v>#REF!</v>
      </c>
      <c r="S123" s="6">
        <v>2000000</v>
      </c>
      <c r="T123" s="6" t="e">
        <f>S123/1000*#REF!</f>
        <v>#REF!</v>
      </c>
      <c r="U123" s="81" t="e">
        <f t="shared" si="64"/>
        <v>#REF!</v>
      </c>
      <c r="V123" s="6">
        <v>2000000</v>
      </c>
      <c r="W123" s="6" t="e">
        <f>#REF!</f>
        <v>#REF!</v>
      </c>
      <c r="X123" s="81" t="e">
        <f t="shared" si="65"/>
        <v>#REF!</v>
      </c>
      <c r="Y123" s="6">
        <v>2000000</v>
      </c>
      <c r="Z123" s="6" t="e">
        <f>Y123/1000*#REF!</f>
        <v>#REF!</v>
      </c>
      <c r="AA123" s="81" t="e">
        <f t="shared" si="66"/>
        <v>#REF!</v>
      </c>
      <c r="AB123" s="6">
        <v>2000000</v>
      </c>
      <c r="AC123" s="6" t="e">
        <f>#REF!</f>
        <v>#REF!</v>
      </c>
      <c r="AD123" s="81" t="e">
        <f t="shared" si="67"/>
        <v>#REF!</v>
      </c>
      <c r="AE123" s="32">
        <v>1900000</v>
      </c>
      <c r="AF123" s="6" t="e">
        <f>AE123/1000*#REF!</f>
        <v>#REF!</v>
      </c>
      <c r="AG123" s="81" t="e">
        <f t="shared" si="68"/>
        <v>#REF!</v>
      </c>
      <c r="AH123" s="32">
        <v>1900000</v>
      </c>
      <c r="AI123" s="6" t="e">
        <f>#REF!</f>
        <v>#REF!</v>
      </c>
      <c r="AJ123" s="81" t="e">
        <f t="shared" si="69"/>
        <v>#REF!</v>
      </c>
      <c r="AK123" s="32">
        <v>1900000</v>
      </c>
      <c r="AL123" s="48"/>
      <c r="AM123" s="44"/>
    </row>
    <row r="124" spans="1:39" ht="31.5" x14ac:dyDescent="0.2">
      <c r="A124" s="5">
        <f t="shared" si="72"/>
        <v>115</v>
      </c>
      <c r="B124" s="5">
        <v>109</v>
      </c>
      <c r="C124" s="5">
        <v>206</v>
      </c>
      <c r="D124" s="5" t="s">
        <v>649</v>
      </c>
      <c r="E124" s="15"/>
      <c r="F124" s="15" t="s">
        <v>649</v>
      </c>
      <c r="G124" s="30" t="s">
        <v>650</v>
      </c>
      <c r="H124" s="6">
        <v>650000</v>
      </c>
      <c r="I124" s="6">
        <v>43202.75</v>
      </c>
      <c r="J124" s="6">
        <v>49500</v>
      </c>
      <c r="K124" s="81">
        <f t="shared" si="70"/>
        <v>699500</v>
      </c>
      <c r="L124" s="81">
        <f t="shared" si="71"/>
        <v>742700</v>
      </c>
      <c r="M124" s="6">
        <v>30000</v>
      </c>
      <c r="N124" s="6" t="e">
        <f>M124/1000*#REF!</f>
        <v>#REF!</v>
      </c>
      <c r="O124" s="81" t="e">
        <f t="shared" si="62"/>
        <v>#REF!</v>
      </c>
      <c r="P124" s="6">
        <v>30000</v>
      </c>
      <c r="Q124" s="6" t="e">
        <f>#REF!</f>
        <v>#REF!</v>
      </c>
      <c r="R124" s="81" t="e">
        <f t="shared" si="63"/>
        <v>#REF!</v>
      </c>
      <c r="S124" s="6">
        <v>30000</v>
      </c>
      <c r="T124" s="6" t="e">
        <f>S124/1000*#REF!</f>
        <v>#REF!</v>
      </c>
      <c r="U124" s="81" t="e">
        <f t="shared" si="64"/>
        <v>#REF!</v>
      </c>
      <c r="V124" s="6">
        <v>30000</v>
      </c>
      <c r="W124" s="6" t="e">
        <f>#REF!</f>
        <v>#REF!</v>
      </c>
      <c r="X124" s="81" t="e">
        <f t="shared" si="65"/>
        <v>#REF!</v>
      </c>
      <c r="Y124" s="6">
        <v>30000</v>
      </c>
      <c r="Z124" s="6" t="e">
        <f>Y124/1000*#REF!</f>
        <v>#REF!</v>
      </c>
      <c r="AA124" s="81" t="e">
        <f t="shared" si="66"/>
        <v>#REF!</v>
      </c>
      <c r="AB124" s="6">
        <v>30000</v>
      </c>
      <c r="AC124" s="6" t="e">
        <f>#REF!</f>
        <v>#REF!</v>
      </c>
      <c r="AD124" s="81" t="e">
        <f t="shared" si="67"/>
        <v>#REF!</v>
      </c>
      <c r="AE124" s="32">
        <v>30000</v>
      </c>
      <c r="AF124" s="6" t="e">
        <f>AE124/1000*#REF!</f>
        <v>#REF!</v>
      </c>
      <c r="AG124" s="81" t="e">
        <f t="shared" si="68"/>
        <v>#REF!</v>
      </c>
      <c r="AH124" s="32">
        <v>30000</v>
      </c>
      <c r="AI124" s="6" t="e">
        <f>#REF!</f>
        <v>#REF!</v>
      </c>
      <c r="AJ124" s="81" t="e">
        <f t="shared" si="69"/>
        <v>#REF!</v>
      </c>
      <c r="AK124" s="32">
        <v>30000</v>
      </c>
      <c r="AL124" s="35"/>
      <c r="AM124" s="35" t="str">
        <f>'[1]dm XIN Y KIEN'!$AU$34</f>
        <v>Chưa bao gồm: Bộ súc rửa dạ dầy, Than hoạt, thuốc Sorbitol</v>
      </c>
    </row>
    <row r="125" spans="1:39" ht="45" x14ac:dyDescent="0.2">
      <c r="A125" s="5">
        <f t="shared" si="72"/>
        <v>116</v>
      </c>
      <c r="B125" s="5">
        <v>110</v>
      </c>
      <c r="C125" s="5">
        <v>200</v>
      </c>
      <c r="D125" s="5" t="s">
        <v>651</v>
      </c>
      <c r="E125" s="15"/>
      <c r="F125" s="15" t="s">
        <v>651</v>
      </c>
      <c r="G125" s="30" t="s">
        <v>652</v>
      </c>
      <c r="H125" s="6">
        <v>2000000</v>
      </c>
      <c r="I125" s="6">
        <v>43202.75</v>
      </c>
      <c r="J125" s="6">
        <v>264000</v>
      </c>
      <c r="K125" s="81">
        <f t="shared" si="70"/>
        <v>2264000</v>
      </c>
      <c r="L125" s="81">
        <f t="shared" si="71"/>
        <v>2307200</v>
      </c>
      <c r="M125" s="6">
        <v>500000</v>
      </c>
      <c r="N125" s="6" t="e">
        <f>M125/1000*#REF!</f>
        <v>#REF!</v>
      </c>
      <c r="O125" s="81" t="e">
        <f t="shared" si="62"/>
        <v>#REF!</v>
      </c>
      <c r="P125" s="6">
        <v>500000</v>
      </c>
      <c r="Q125" s="6" t="e">
        <f>#REF!</f>
        <v>#REF!</v>
      </c>
      <c r="R125" s="81" t="e">
        <f t="shared" si="63"/>
        <v>#REF!</v>
      </c>
      <c r="S125" s="6">
        <v>500000</v>
      </c>
      <c r="T125" s="6" t="e">
        <f>S125/1000*#REF!</f>
        <v>#REF!</v>
      </c>
      <c r="U125" s="81" t="e">
        <f t="shared" si="64"/>
        <v>#REF!</v>
      </c>
      <c r="V125" s="6">
        <v>500000</v>
      </c>
      <c r="W125" s="6" t="e">
        <f>#REF!</f>
        <v>#REF!</v>
      </c>
      <c r="X125" s="81" t="e">
        <f t="shared" si="65"/>
        <v>#REF!</v>
      </c>
      <c r="Y125" s="6">
        <v>500000</v>
      </c>
      <c r="Z125" s="6" t="e">
        <f>Y125/1000*#REF!</f>
        <v>#REF!</v>
      </c>
      <c r="AA125" s="81" t="e">
        <f t="shared" si="66"/>
        <v>#REF!</v>
      </c>
      <c r="AB125" s="6">
        <v>500000</v>
      </c>
      <c r="AC125" s="6" t="e">
        <f>#REF!</f>
        <v>#REF!</v>
      </c>
      <c r="AD125" s="81" t="e">
        <f t="shared" si="67"/>
        <v>#REF!</v>
      </c>
      <c r="AE125" s="32">
        <v>475000</v>
      </c>
      <c r="AF125" s="6" t="e">
        <f>AE125/1000*#REF!</f>
        <v>#REF!</v>
      </c>
      <c r="AG125" s="81" t="e">
        <f t="shared" si="68"/>
        <v>#REF!</v>
      </c>
      <c r="AH125" s="32">
        <v>475000</v>
      </c>
      <c r="AI125" s="6" t="e">
        <f>#REF!</f>
        <v>#REF!</v>
      </c>
      <c r="AJ125" s="81" t="e">
        <f t="shared" si="69"/>
        <v>#REF!</v>
      </c>
      <c r="AK125" s="32">
        <v>475000</v>
      </c>
      <c r="AL125" s="44" t="s">
        <v>653</v>
      </c>
      <c r="AM125" s="35"/>
    </row>
    <row r="126" spans="1:39" ht="45" x14ac:dyDescent="0.2">
      <c r="A126" s="5">
        <f t="shared" si="72"/>
        <v>117</v>
      </c>
      <c r="B126" s="5">
        <v>132</v>
      </c>
      <c r="C126" s="5">
        <v>161</v>
      </c>
      <c r="D126" s="5" t="s">
        <v>654</v>
      </c>
      <c r="E126" s="15"/>
      <c r="F126" s="15" t="s">
        <v>654</v>
      </c>
      <c r="G126" s="30" t="s">
        <v>655</v>
      </c>
      <c r="H126" s="6">
        <v>30000</v>
      </c>
      <c r="I126" s="6">
        <v>43202.75</v>
      </c>
      <c r="J126" s="6">
        <v>31500</v>
      </c>
      <c r="K126" s="81">
        <f t="shared" si="70"/>
        <v>61500</v>
      </c>
      <c r="L126" s="81">
        <f t="shared" si="71"/>
        <v>104700</v>
      </c>
      <c r="M126" s="6">
        <v>650000</v>
      </c>
      <c r="N126" s="6" t="e">
        <f>M126/1000*#REF!</f>
        <v>#REF!</v>
      </c>
      <c r="O126" s="81" t="e">
        <f t="shared" si="62"/>
        <v>#REF!</v>
      </c>
      <c r="P126" s="6">
        <v>650000</v>
      </c>
      <c r="Q126" s="6" t="e">
        <f>#REF!</f>
        <v>#REF!</v>
      </c>
      <c r="R126" s="81" t="e">
        <f t="shared" si="63"/>
        <v>#REF!</v>
      </c>
      <c r="S126" s="6">
        <v>650000</v>
      </c>
      <c r="T126" s="6" t="e">
        <f>S126/1000*#REF!</f>
        <v>#REF!</v>
      </c>
      <c r="U126" s="81" t="e">
        <f t="shared" si="64"/>
        <v>#REF!</v>
      </c>
      <c r="V126" s="6">
        <v>650000</v>
      </c>
      <c r="W126" s="6" t="e">
        <f>#REF!</f>
        <v>#REF!</v>
      </c>
      <c r="X126" s="81" t="e">
        <f t="shared" si="65"/>
        <v>#REF!</v>
      </c>
      <c r="Y126" s="6">
        <v>650000</v>
      </c>
      <c r="Z126" s="6" t="e">
        <f>Y126/1000*#REF!</f>
        <v>#REF!</v>
      </c>
      <c r="AA126" s="81" t="e">
        <f t="shared" si="66"/>
        <v>#REF!</v>
      </c>
      <c r="AB126" s="6">
        <v>650000</v>
      </c>
      <c r="AC126" s="6" t="e">
        <f>#REF!</f>
        <v>#REF!</v>
      </c>
      <c r="AD126" s="81" t="e">
        <f t="shared" si="67"/>
        <v>#REF!</v>
      </c>
      <c r="AE126" s="32">
        <v>617000</v>
      </c>
      <c r="AF126" s="6" t="e">
        <f>AE126/1000*#REF!</f>
        <v>#REF!</v>
      </c>
      <c r="AG126" s="81" t="e">
        <f t="shared" si="68"/>
        <v>#REF!</v>
      </c>
      <c r="AH126" s="32">
        <v>617000</v>
      </c>
      <c r="AI126" s="6" t="e">
        <f>#REF!</f>
        <v>#REF!</v>
      </c>
      <c r="AJ126" s="81" t="e">
        <f t="shared" si="69"/>
        <v>#REF!</v>
      </c>
      <c r="AK126" s="32">
        <v>617000</v>
      </c>
      <c r="AL126" s="35" t="s">
        <v>2804</v>
      </c>
      <c r="AM126" s="35"/>
    </row>
    <row r="127" spans="1:39" ht="31.5" x14ac:dyDescent="0.2">
      <c r="A127" s="5">
        <f t="shared" si="72"/>
        <v>118</v>
      </c>
      <c r="B127" s="5">
        <v>4</v>
      </c>
      <c r="C127" s="5">
        <v>198</v>
      </c>
      <c r="D127" s="5" t="s">
        <v>656</v>
      </c>
      <c r="E127" s="15"/>
      <c r="F127" s="15" t="s">
        <v>656</v>
      </c>
      <c r="G127" s="30" t="s">
        <v>657</v>
      </c>
      <c r="H127" s="6">
        <v>500000</v>
      </c>
      <c r="I127" s="6">
        <v>43202.75</v>
      </c>
      <c r="J127" s="6">
        <v>31500</v>
      </c>
      <c r="K127" s="81">
        <f t="shared" si="70"/>
        <v>531500</v>
      </c>
      <c r="L127" s="81">
        <f t="shared" si="71"/>
        <v>574700</v>
      </c>
      <c r="M127" s="6">
        <v>650000</v>
      </c>
      <c r="N127" s="6" t="e">
        <f>M127/1000*#REF!</f>
        <v>#REF!</v>
      </c>
      <c r="O127" s="81" t="e">
        <f t="shared" si="62"/>
        <v>#REF!</v>
      </c>
      <c r="P127" s="6">
        <v>650000</v>
      </c>
      <c r="Q127" s="6" t="e">
        <f>#REF!</f>
        <v>#REF!</v>
      </c>
      <c r="R127" s="81" t="e">
        <f t="shared" si="63"/>
        <v>#REF!</v>
      </c>
      <c r="S127" s="6">
        <v>650000</v>
      </c>
      <c r="T127" s="6" t="e">
        <f>S127/1000*#REF!</f>
        <v>#REF!</v>
      </c>
      <c r="U127" s="81" t="e">
        <f t="shared" si="64"/>
        <v>#REF!</v>
      </c>
      <c r="V127" s="6">
        <v>650000</v>
      </c>
      <c r="W127" s="6" t="e">
        <f>#REF!</f>
        <v>#REF!</v>
      </c>
      <c r="X127" s="81" t="e">
        <f t="shared" si="65"/>
        <v>#REF!</v>
      </c>
      <c r="Y127" s="6">
        <v>650000</v>
      </c>
      <c r="Z127" s="6" t="e">
        <f>Y127/1000*#REF!</f>
        <v>#REF!</v>
      </c>
      <c r="AA127" s="81" t="e">
        <f t="shared" si="66"/>
        <v>#REF!</v>
      </c>
      <c r="AB127" s="6">
        <v>650000</v>
      </c>
      <c r="AC127" s="6" t="e">
        <f>#REF!</f>
        <v>#REF!</v>
      </c>
      <c r="AD127" s="81" t="e">
        <f t="shared" si="67"/>
        <v>#REF!</v>
      </c>
      <c r="AE127" s="32">
        <v>617000</v>
      </c>
      <c r="AF127" s="6" t="e">
        <f>AE127/1000*#REF!</f>
        <v>#REF!</v>
      </c>
      <c r="AG127" s="81" t="e">
        <f t="shared" si="68"/>
        <v>#REF!</v>
      </c>
      <c r="AH127" s="32">
        <v>617000</v>
      </c>
      <c r="AI127" s="6" t="e">
        <f>#REF!</f>
        <v>#REF!</v>
      </c>
      <c r="AJ127" s="81" t="e">
        <f t="shared" si="69"/>
        <v>#REF!</v>
      </c>
      <c r="AK127" s="32">
        <v>617000</v>
      </c>
      <c r="AL127" s="35"/>
      <c r="AM127" s="35"/>
    </row>
    <row r="128" spans="1:39" ht="31.5" x14ac:dyDescent="0.2">
      <c r="A128" s="5">
        <f t="shared" si="72"/>
        <v>119</v>
      </c>
      <c r="B128" s="5">
        <v>5</v>
      </c>
      <c r="C128" s="5">
        <v>199</v>
      </c>
      <c r="D128" s="5" t="s">
        <v>658</v>
      </c>
      <c r="E128" s="15"/>
      <c r="F128" s="15" t="s">
        <v>658</v>
      </c>
      <c r="G128" s="30" t="s">
        <v>659</v>
      </c>
      <c r="H128" s="6">
        <v>650000</v>
      </c>
      <c r="I128" s="6">
        <v>43202.75</v>
      </c>
      <c r="J128" s="6">
        <v>96000</v>
      </c>
      <c r="K128" s="81">
        <f t="shared" si="70"/>
        <v>746000</v>
      </c>
      <c r="L128" s="81">
        <f t="shared" si="71"/>
        <v>789200</v>
      </c>
      <c r="M128" s="6">
        <v>390000</v>
      </c>
      <c r="N128" s="6" t="e">
        <f>M128/1000*#REF!</f>
        <v>#REF!</v>
      </c>
      <c r="O128" s="81" t="e">
        <f t="shared" si="62"/>
        <v>#REF!</v>
      </c>
      <c r="P128" s="6">
        <v>390000</v>
      </c>
      <c r="Q128" s="6" t="e">
        <f>#REF!</f>
        <v>#REF!</v>
      </c>
      <c r="R128" s="81" t="e">
        <f t="shared" si="63"/>
        <v>#REF!</v>
      </c>
      <c r="S128" s="6">
        <v>390000</v>
      </c>
      <c r="T128" s="6" t="e">
        <f>S128/1000*#REF!</f>
        <v>#REF!</v>
      </c>
      <c r="U128" s="81" t="e">
        <f t="shared" si="64"/>
        <v>#REF!</v>
      </c>
      <c r="V128" s="6">
        <v>390000</v>
      </c>
      <c r="W128" s="6" t="e">
        <f>#REF!</f>
        <v>#REF!</v>
      </c>
      <c r="X128" s="81" t="e">
        <f t="shared" si="65"/>
        <v>#REF!</v>
      </c>
      <c r="Y128" s="6">
        <v>390000</v>
      </c>
      <c r="Z128" s="6" t="e">
        <f>Y128/1000*#REF!</f>
        <v>#REF!</v>
      </c>
      <c r="AA128" s="81" t="e">
        <f t="shared" si="66"/>
        <v>#REF!</v>
      </c>
      <c r="AB128" s="6">
        <v>390000</v>
      </c>
      <c r="AC128" s="6" t="e">
        <f>#REF!</f>
        <v>#REF!</v>
      </c>
      <c r="AD128" s="81" t="e">
        <f t="shared" si="67"/>
        <v>#REF!</v>
      </c>
      <c r="AE128" s="6">
        <v>390000</v>
      </c>
      <c r="AF128" s="6" t="e">
        <f>AE128/1000*#REF!</f>
        <v>#REF!</v>
      </c>
      <c r="AG128" s="81" t="e">
        <f t="shared" si="68"/>
        <v>#REF!</v>
      </c>
      <c r="AH128" s="6">
        <v>390000</v>
      </c>
      <c r="AI128" s="6" t="e">
        <f>#REF!</f>
        <v>#REF!</v>
      </c>
      <c r="AJ128" s="81" t="e">
        <f t="shared" si="69"/>
        <v>#REF!</v>
      </c>
      <c r="AK128" s="6">
        <v>390000</v>
      </c>
      <c r="AL128" s="35"/>
      <c r="AM128" s="48"/>
    </row>
    <row r="129" spans="1:39" ht="31.5" x14ac:dyDescent="0.2">
      <c r="A129" s="5">
        <f t="shared" si="72"/>
        <v>120</v>
      </c>
      <c r="B129" s="5">
        <v>6</v>
      </c>
      <c r="C129" s="5">
        <v>207</v>
      </c>
      <c r="D129" s="5" t="s">
        <v>660</v>
      </c>
      <c r="E129" s="15"/>
      <c r="F129" s="15" t="s">
        <v>660</v>
      </c>
      <c r="G129" s="30" t="s">
        <v>661</v>
      </c>
      <c r="H129" s="6">
        <v>650000</v>
      </c>
      <c r="I129" s="6">
        <v>43202.75</v>
      </c>
      <c r="J129" s="6">
        <v>96000</v>
      </c>
      <c r="K129" s="81">
        <f t="shared" si="70"/>
        <v>746000</v>
      </c>
      <c r="L129" s="81">
        <f t="shared" si="71"/>
        <v>789200</v>
      </c>
      <c r="M129" s="6">
        <v>740000</v>
      </c>
      <c r="N129" s="6" t="e">
        <f>M129/1000*#REF!</f>
        <v>#REF!</v>
      </c>
      <c r="O129" s="81" t="e">
        <f t="shared" si="62"/>
        <v>#REF!</v>
      </c>
      <c r="P129" s="6">
        <v>740000</v>
      </c>
      <c r="Q129" s="6" t="e">
        <f>#REF!</f>
        <v>#REF!</v>
      </c>
      <c r="R129" s="81" t="e">
        <f t="shared" si="63"/>
        <v>#REF!</v>
      </c>
      <c r="S129" s="6">
        <v>740000</v>
      </c>
      <c r="T129" s="6" t="e">
        <f>S129/1000*#REF!</f>
        <v>#REF!</v>
      </c>
      <c r="U129" s="81" t="e">
        <f t="shared" si="64"/>
        <v>#REF!</v>
      </c>
      <c r="V129" s="6">
        <v>740000</v>
      </c>
      <c r="W129" s="6" t="e">
        <f>#REF!</f>
        <v>#REF!</v>
      </c>
      <c r="X129" s="81" t="e">
        <f t="shared" si="65"/>
        <v>#REF!</v>
      </c>
      <c r="Y129" s="6">
        <v>740000</v>
      </c>
      <c r="Z129" s="6" t="e">
        <f>Y129/1000*#REF!</f>
        <v>#REF!</v>
      </c>
      <c r="AA129" s="81" t="e">
        <f t="shared" si="66"/>
        <v>#REF!</v>
      </c>
      <c r="AB129" s="6">
        <v>740000</v>
      </c>
      <c r="AC129" s="6" t="e">
        <f>#REF!</f>
        <v>#REF!</v>
      </c>
      <c r="AD129" s="81" t="e">
        <f t="shared" si="67"/>
        <v>#REF!</v>
      </c>
      <c r="AE129" s="6">
        <v>740000</v>
      </c>
      <c r="AF129" s="6" t="e">
        <f>AE129/1000*#REF!</f>
        <v>#REF!</v>
      </c>
      <c r="AG129" s="81" t="e">
        <f t="shared" si="68"/>
        <v>#REF!</v>
      </c>
      <c r="AH129" s="6">
        <v>740000</v>
      </c>
      <c r="AI129" s="6" t="e">
        <f>#REF!</f>
        <v>#REF!</v>
      </c>
      <c r="AJ129" s="81" t="e">
        <f t="shared" si="69"/>
        <v>#REF!</v>
      </c>
      <c r="AK129" s="6">
        <v>740000</v>
      </c>
      <c r="AL129" s="35"/>
      <c r="AM129" s="48"/>
    </row>
    <row r="130" spans="1:39" x14ac:dyDescent="0.2">
      <c r="A130" s="5">
        <f t="shared" si="72"/>
        <v>121</v>
      </c>
      <c r="B130" s="5">
        <v>111</v>
      </c>
      <c r="C130" s="5">
        <v>127</v>
      </c>
      <c r="D130" s="5" t="s">
        <v>662</v>
      </c>
      <c r="E130" s="15" t="s">
        <v>662</v>
      </c>
      <c r="F130" s="15"/>
      <c r="G130" s="30" t="s">
        <v>663</v>
      </c>
      <c r="H130" s="6">
        <v>395000</v>
      </c>
      <c r="I130" s="6">
        <v>43202.75</v>
      </c>
      <c r="J130" s="6">
        <v>109500</v>
      </c>
      <c r="K130" s="81">
        <f t="shared" si="70"/>
        <v>504500</v>
      </c>
      <c r="L130" s="81">
        <f t="shared" si="71"/>
        <v>547700</v>
      </c>
      <c r="M130" s="6">
        <v>300000</v>
      </c>
      <c r="N130" s="6" t="e">
        <f>M130/1000*#REF!</f>
        <v>#REF!</v>
      </c>
      <c r="O130" s="81" t="e">
        <f t="shared" si="62"/>
        <v>#REF!</v>
      </c>
      <c r="P130" s="6">
        <v>300000</v>
      </c>
      <c r="Q130" s="6" t="e">
        <f>#REF!</f>
        <v>#REF!</v>
      </c>
      <c r="R130" s="81" t="e">
        <f t="shared" si="63"/>
        <v>#REF!</v>
      </c>
      <c r="S130" s="6">
        <v>300000</v>
      </c>
      <c r="T130" s="6" t="e">
        <f>S130/1000*#REF!</f>
        <v>#REF!</v>
      </c>
      <c r="U130" s="81" t="e">
        <f t="shared" si="64"/>
        <v>#REF!</v>
      </c>
      <c r="V130" s="6">
        <v>300000</v>
      </c>
      <c r="W130" s="6" t="e">
        <f>#REF!</f>
        <v>#REF!</v>
      </c>
      <c r="X130" s="81" t="e">
        <f t="shared" si="65"/>
        <v>#REF!</v>
      </c>
      <c r="Y130" s="6">
        <v>300000</v>
      </c>
      <c r="Z130" s="6" t="e">
        <f>Y130/1000*#REF!</f>
        <v>#REF!</v>
      </c>
      <c r="AA130" s="81" t="e">
        <f t="shared" si="66"/>
        <v>#REF!</v>
      </c>
      <c r="AB130" s="6">
        <v>300000</v>
      </c>
      <c r="AC130" s="6" t="e">
        <f>#REF!</f>
        <v>#REF!</v>
      </c>
      <c r="AD130" s="81" t="e">
        <f t="shared" si="67"/>
        <v>#REF!</v>
      </c>
      <c r="AE130" s="6">
        <v>300000</v>
      </c>
      <c r="AF130" s="6" t="e">
        <f>AE130/1000*#REF!</f>
        <v>#REF!</v>
      </c>
      <c r="AG130" s="81" t="e">
        <f t="shared" si="68"/>
        <v>#REF!</v>
      </c>
      <c r="AH130" s="6">
        <v>300000</v>
      </c>
      <c r="AI130" s="6" t="e">
        <f>#REF!</f>
        <v>#REF!</v>
      </c>
      <c r="AJ130" s="81" t="e">
        <f t="shared" si="69"/>
        <v>#REF!</v>
      </c>
      <c r="AK130" s="6">
        <v>300000</v>
      </c>
      <c r="AL130" s="48"/>
      <c r="AM130" s="48"/>
    </row>
    <row r="131" spans="1:39" ht="31.5" x14ac:dyDescent="0.2">
      <c r="A131" s="5">
        <f t="shared" si="72"/>
        <v>122</v>
      </c>
      <c r="B131" s="5">
        <v>112</v>
      </c>
      <c r="C131" s="5">
        <v>126</v>
      </c>
      <c r="D131" s="5" t="s">
        <v>664</v>
      </c>
      <c r="E131" s="15" t="s">
        <v>664</v>
      </c>
      <c r="F131" s="15"/>
      <c r="G131" s="30" t="s">
        <v>665</v>
      </c>
      <c r="H131" s="6">
        <v>740000</v>
      </c>
      <c r="I131" s="6">
        <v>43202.75</v>
      </c>
      <c r="J131" s="6">
        <v>109500</v>
      </c>
      <c r="K131" s="81">
        <f t="shared" si="70"/>
        <v>849500</v>
      </c>
      <c r="L131" s="81">
        <f t="shared" si="71"/>
        <v>892700</v>
      </c>
      <c r="M131" s="6">
        <v>1800000</v>
      </c>
      <c r="N131" s="6" t="e">
        <f>M131/1000*#REF!</f>
        <v>#REF!</v>
      </c>
      <c r="O131" s="81" t="e">
        <f t="shared" si="62"/>
        <v>#REF!</v>
      </c>
      <c r="P131" s="6">
        <v>1800000</v>
      </c>
      <c r="Q131" s="6" t="e">
        <f>#REF!</f>
        <v>#REF!</v>
      </c>
      <c r="R131" s="81" t="e">
        <f t="shared" si="63"/>
        <v>#REF!</v>
      </c>
      <c r="S131" s="6">
        <v>1800000</v>
      </c>
      <c r="T131" s="6" t="e">
        <f>S131/1000*#REF!</f>
        <v>#REF!</v>
      </c>
      <c r="U131" s="81" t="e">
        <f t="shared" si="64"/>
        <v>#REF!</v>
      </c>
      <c r="V131" s="6">
        <v>1800000</v>
      </c>
      <c r="W131" s="6" t="e">
        <f>#REF!</f>
        <v>#REF!</v>
      </c>
      <c r="X131" s="81" t="e">
        <f t="shared" si="65"/>
        <v>#REF!</v>
      </c>
      <c r="Y131" s="6">
        <v>1800000</v>
      </c>
      <c r="Z131" s="6" t="e">
        <f>Y131/1000*#REF!</f>
        <v>#REF!</v>
      </c>
      <c r="AA131" s="81" t="e">
        <f t="shared" si="66"/>
        <v>#REF!</v>
      </c>
      <c r="AB131" s="6">
        <v>1800000</v>
      </c>
      <c r="AC131" s="6" t="e">
        <f>#REF!</f>
        <v>#REF!</v>
      </c>
      <c r="AD131" s="81" t="e">
        <f t="shared" si="67"/>
        <v>#REF!</v>
      </c>
      <c r="AE131" s="32">
        <v>1710000</v>
      </c>
      <c r="AF131" s="6" t="e">
        <f>AE131/1000*#REF!</f>
        <v>#REF!</v>
      </c>
      <c r="AG131" s="81" t="e">
        <f t="shared" si="68"/>
        <v>#REF!</v>
      </c>
      <c r="AH131" s="32">
        <v>1710000</v>
      </c>
      <c r="AI131" s="6" t="e">
        <f>#REF!</f>
        <v>#REF!</v>
      </c>
      <c r="AJ131" s="81" t="e">
        <f t="shared" si="69"/>
        <v>#REF!</v>
      </c>
      <c r="AK131" s="32">
        <v>1710000</v>
      </c>
      <c r="AL131" s="48"/>
      <c r="AM131" s="44"/>
    </row>
    <row r="132" spans="1:39" ht="31.5" x14ac:dyDescent="0.2">
      <c r="A132" s="5">
        <f t="shared" si="72"/>
        <v>123</v>
      </c>
      <c r="B132" s="5">
        <v>6</v>
      </c>
      <c r="C132" s="5">
        <v>125</v>
      </c>
      <c r="D132" s="5" t="s">
        <v>666</v>
      </c>
      <c r="E132" s="15" t="s">
        <v>666</v>
      </c>
      <c r="F132" s="15"/>
      <c r="G132" s="30" t="s">
        <v>667</v>
      </c>
      <c r="H132" s="6">
        <v>300000</v>
      </c>
      <c r="I132" s="6">
        <v>43202.75</v>
      </c>
      <c r="J132" s="6">
        <v>34500</v>
      </c>
      <c r="K132" s="81">
        <f t="shared" si="70"/>
        <v>334500</v>
      </c>
      <c r="L132" s="81">
        <f t="shared" si="71"/>
        <v>377700</v>
      </c>
      <c r="M132" s="6">
        <v>1200000</v>
      </c>
      <c r="N132" s="6" t="e">
        <f>M132/1000*#REF!</f>
        <v>#REF!</v>
      </c>
      <c r="O132" s="81" t="e">
        <f t="shared" si="62"/>
        <v>#REF!</v>
      </c>
      <c r="P132" s="6">
        <v>1200000</v>
      </c>
      <c r="Q132" s="6"/>
      <c r="R132" s="81">
        <f t="shared" si="63"/>
        <v>1200000</v>
      </c>
      <c r="S132" s="6">
        <v>1200000</v>
      </c>
      <c r="T132" s="6" t="e">
        <f>S132/1000*#REF!</f>
        <v>#REF!</v>
      </c>
      <c r="U132" s="81" t="e">
        <f t="shared" si="64"/>
        <v>#REF!</v>
      </c>
      <c r="V132" s="6">
        <v>1200000</v>
      </c>
      <c r="W132" s="6"/>
      <c r="X132" s="81">
        <f t="shared" si="65"/>
        <v>1200000</v>
      </c>
      <c r="Y132" s="6">
        <v>1200000</v>
      </c>
      <c r="Z132" s="6" t="e">
        <f>Y132/1000*#REF!</f>
        <v>#REF!</v>
      </c>
      <c r="AA132" s="81" t="e">
        <f t="shared" si="66"/>
        <v>#REF!</v>
      </c>
      <c r="AB132" s="6">
        <v>1200000</v>
      </c>
      <c r="AC132" s="6"/>
      <c r="AD132" s="81">
        <f t="shared" si="67"/>
        <v>1200000</v>
      </c>
      <c r="AE132" s="32">
        <v>1140000</v>
      </c>
      <c r="AF132" s="6" t="e">
        <f>AE132/1000*#REF!</f>
        <v>#REF!</v>
      </c>
      <c r="AG132" s="81" t="e">
        <f t="shared" si="68"/>
        <v>#REF!</v>
      </c>
      <c r="AH132" s="32">
        <v>1140000</v>
      </c>
      <c r="AI132" s="6"/>
      <c r="AJ132" s="81">
        <f t="shared" si="69"/>
        <v>1140000</v>
      </c>
      <c r="AK132" s="32">
        <v>1140000</v>
      </c>
      <c r="AL132" s="48"/>
      <c r="AM132" s="44"/>
    </row>
    <row r="133" spans="1:39" ht="45" x14ac:dyDescent="0.2">
      <c r="A133" s="5">
        <f t="shared" si="72"/>
        <v>124</v>
      </c>
      <c r="B133" s="5">
        <v>111</v>
      </c>
      <c r="C133" s="5">
        <v>208</v>
      </c>
      <c r="D133" s="5" t="s">
        <v>668</v>
      </c>
      <c r="E133" s="15"/>
      <c r="F133" s="15" t="s">
        <v>668</v>
      </c>
      <c r="G133" s="30" t="s">
        <v>669</v>
      </c>
      <c r="H133" s="6">
        <v>1800000</v>
      </c>
      <c r="I133" s="6">
        <v>43202.75</v>
      </c>
      <c r="J133" s="6">
        <v>240000</v>
      </c>
      <c r="K133" s="81">
        <f t="shared" si="70"/>
        <v>2040000</v>
      </c>
      <c r="L133" s="81">
        <f t="shared" si="71"/>
        <v>2083200</v>
      </c>
      <c r="M133" s="6">
        <v>1280000</v>
      </c>
      <c r="N133" s="6" t="e">
        <f>M133/1000*#REF!</f>
        <v>#REF!</v>
      </c>
      <c r="O133" s="81" t="e">
        <f t="shared" si="62"/>
        <v>#REF!</v>
      </c>
      <c r="P133" s="6">
        <v>1280000</v>
      </c>
      <c r="Q133" s="6"/>
      <c r="R133" s="81">
        <f t="shared" si="63"/>
        <v>1280000</v>
      </c>
      <c r="S133" s="6">
        <v>1152000</v>
      </c>
      <c r="T133" s="6" t="e">
        <f>S133/1000*#REF!</f>
        <v>#REF!</v>
      </c>
      <c r="U133" s="81" t="e">
        <f t="shared" si="64"/>
        <v>#REF!</v>
      </c>
      <c r="V133" s="6">
        <v>1152000</v>
      </c>
      <c r="W133" s="6"/>
      <c r="X133" s="81">
        <f t="shared" si="65"/>
        <v>1152000</v>
      </c>
      <c r="Y133" s="6">
        <v>1088000</v>
      </c>
      <c r="Z133" s="6" t="e">
        <f>Y133/1000*#REF!</f>
        <v>#REF!</v>
      </c>
      <c r="AA133" s="81" t="e">
        <f t="shared" si="66"/>
        <v>#REF!</v>
      </c>
      <c r="AB133" s="6">
        <v>1088000</v>
      </c>
      <c r="AC133" s="6"/>
      <c r="AD133" s="81">
        <f t="shared" si="67"/>
        <v>1088000</v>
      </c>
      <c r="AE133" s="6">
        <v>1024000</v>
      </c>
      <c r="AF133" s="6" t="e">
        <f>AE133/1000*#REF!</f>
        <v>#REF!</v>
      </c>
      <c r="AG133" s="81" t="e">
        <f t="shared" si="68"/>
        <v>#REF!</v>
      </c>
      <c r="AH133" s="6">
        <v>1024000</v>
      </c>
      <c r="AI133" s="6"/>
      <c r="AJ133" s="81">
        <f t="shared" si="69"/>
        <v>1024000</v>
      </c>
      <c r="AK133" s="6">
        <v>1024000</v>
      </c>
      <c r="AL133" s="44" t="s">
        <v>670</v>
      </c>
      <c r="AM133" s="48"/>
    </row>
    <row r="134" spans="1:39" ht="60" x14ac:dyDescent="0.2">
      <c r="A134" s="5">
        <f t="shared" si="72"/>
        <v>125</v>
      </c>
      <c r="B134" s="5">
        <v>112</v>
      </c>
      <c r="C134" s="5">
        <v>209</v>
      </c>
      <c r="D134" s="5" t="s">
        <v>671</v>
      </c>
      <c r="E134" s="15"/>
      <c r="F134" s="15" t="s">
        <v>671</v>
      </c>
      <c r="G134" s="30" t="s">
        <v>672</v>
      </c>
      <c r="H134" s="6">
        <v>1200000</v>
      </c>
      <c r="I134" s="6">
        <v>43202.75</v>
      </c>
      <c r="J134" s="6">
        <v>264000</v>
      </c>
      <c r="K134" s="81">
        <f t="shared" si="70"/>
        <v>1464000</v>
      </c>
      <c r="L134" s="81">
        <f t="shared" si="71"/>
        <v>1507200</v>
      </c>
      <c r="M134" s="6">
        <v>1330000</v>
      </c>
      <c r="N134" s="6" t="e">
        <f>M134/1000*#REF!</f>
        <v>#REF!</v>
      </c>
      <c r="O134" s="81" t="e">
        <f t="shared" si="62"/>
        <v>#REF!</v>
      </c>
      <c r="P134" s="6">
        <v>1330000</v>
      </c>
      <c r="Q134" s="6"/>
      <c r="R134" s="81">
        <f t="shared" si="63"/>
        <v>1330000</v>
      </c>
      <c r="S134" s="6">
        <v>1330000</v>
      </c>
      <c r="T134" s="6" t="e">
        <f>S134/1000*#REF!</f>
        <v>#REF!</v>
      </c>
      <c r="U134" s="81" t="e">
        <f t="shared" si="64"/>
        <v>#REF!</v>
      </c>
      <c r="V134" s="6">
        <v>1330000</v>
      </c>
      <c r="W134" s="6"/>
      <c r="X134" s="81">
        <f t="shared" si="65"/>
        <v>1330000</v>
      </c>
      <c r="Y134" s="6">
        <v>1330000</v>
      </c>
      <c r="Z134" s="6" t="e">
        <f>Y134/1000*#REF!</f>
        <v>#REF!</v>
      </c>
      <c r="AA134" s="81" t="e">
        <f t="shared" si="66"/>
        <v>#REF!</v>
      </c>
      <c r="AB134" s="6">
        <v>1330000</v>
      </c>
      <c r="AC134" s="6"/>
      <c r="AD134" s="81">
        <f t="shared" si="67"/>
        <v>1330000</v>
      </c>
      <c r="AE134" s="6">
        <v>1330000</v>
      </c>
      <c r="AF134" s="6" t="e">
        <f>AE134/1000*#REF!</f>
        <v>#REF!</v>
      </c>
      <c r="AG134" s="81" t="e">
        <f t="shared" si="68"/>
        <v>#REF!</v>
      </c>
      <c r="AH134" s="6">
        <v>1330000</v>
      </c>
      <c r="AI134" s="6"/>
      <c r="AJ134" s="81">
        <f t="shared" si="69"/>
        <v>1330000</v>
      </c>
      <c r="AK134" s="6">
        <v>1330000</v>
      </c>
      <c r="AL134" s="44" t="s">
        <v>673</v>
      </c>
      <c r="AM134" s="44"/>
    </row>
    <row r="135" spans="1:39" ht="47.25" x14ac:dyDescent="0.2">
      <c r="A135" s="5">
        <f t="shared" si="72"/>
        <v>126</v>
      </c>
      <c r="B135" s="5">
        <v>111</v>
      </c>
      <c r="C135" s="5">
        <v>154</v>
      </c>
      <c r="D135" s="5" t="s">
        <v>674</v>
      </c>
      <c r="E135" s="15" t="s">
        <v>674</v>
      </c>
      <c r="F135" s="15"/>
      <c r="G135" s="30" t="s">
        <v>675</v>
      </c>
      <c r="H135" s="6">
        <v>1280000</v>
      </c>
      <c r="I135" s="6">
        <v>43202.75</v>
      </c>
      <c r="J135" s="6">
        <v>109500</v>
      </c>
      <c r="K135" s="81">
        <f t="shared" si="70"/>
        <v>1389500</v>
      </c>
      <c r="L135" s="81">
        <f t="shared" si="71"/>
        <v>1432700</v>
      </c>
      <c r="M135" s="6">
        <v>460000</v>
      </c>
      <c r="N135" s="6" t="e">
        <f>M135/1000*#REF!</f>
        <v>#REF!</v>
      </c>
      <c r="O135" s="81" t="e">
        <f t="shared" si="62"/>
        <v>#REF!</v>
      </c>
      <c r="P135" s="6">
        <v>460000</v>
      </c>
      <c r="Q135" s="6"/>
      <c r="R135" s="81">
        <f t="shared" si="63"/>
        <v>460000</v>
      </c>
      <c r="S135" s="6">
        <v>460000</v>
      </c>
      <c r="T135" s="6" t="e">
        <f>S135/1000*#REF!</f>
        <v>#REF!</v>
      </c>
      <c r="U135" s="81" t="e">
        <f t="shared" si="64"/>
        <v>#REF!</v>
      </c>
      <c r="V135" s="6">
        <v>460000</v>
      </c>
      <c r="W135" s="6"/>
      <c r="X135" s="81">
        <f t="shared" si="65"/>
        <v>460000</v>
      </c>
      <c r="Y135" s="6">
        <v>460000</v>
      </c>
      <c r="Z135" s="6" t="e">
        <f>Y135/1000*#REF!</f>
        <v>#REF!</v>
      </c>
      <c r="AA135" s="81" t="e">
        <f t="shared" si="66"/>
        <v>#REF!</v>
      </c>
      <c r="AB135" s="6">
        <v>460000</v>
      </c>
      <c r="AC135" s="6"/>
      <c r="AD135" s="81">
        <f t="shared" si="67"/>
        <v>460000</v>
      </c>
      <c r="AE135" s="6">
        <v>460000</v>
      </c>
      <c r="AF135" s="6" t="e">
        <f>AE135/1000*#REF!</f>
        <v>#REF!</v>
      </c>
      <c r="AG135" s="81" t="e">
        <f t="shared" si="68"/>
        <v>#REF!</v>
      </c>
      <c r="AH135" s="6">
        <v>460000</v>
      </c>
      <c r="AI135" s="6"/>
      <c r="AJ135" s="81">
        <f t="shared" si="69"/>
        <v>460000</v>
      </c>
      <c r="AK135" s="6">
        <v>460000</v>
      </c>
      <c r="AL135" s="48" t="s">
        <v>1265</v>
      </c>
      <c r="AM135" s="48"/>
    </row>
    <row r="136" spans="1:39" ht="45" x14ac:dyDescent="0.2">
      <c r="A136" s="5">
        <f t="shared" si="72"/>
        <v>127</v>
      </c>
      <c r="B136" s="5">
        <v>132</v>
      </c>
      <c r="C136" s="5">
        <v>170</v>
      </c>
      <c r="D136" s="5" t="s">
        <v>676</v>
      </c>
      <c r="E136" s="15" t="s">
        <v>676</v>
      </c>
      <c r="F136" s="15"/>
      <c r="G136" s="30" t="s">
        <v>677</v>
      </c>
      <c r="H136" s="6">
        <v>1330000</v>
      </c>
      <c r="I136" s="6">
        <v>43202.75</v>
      </c>
      <c r="J136" s="6">
        <v>91500</v>
      </c>
      <c r="K136" s="81">
        <f t="shared" si="70"/>
        <v>1421500</v>
      </c>
      <c r="L136" s="81">
        <f t="shared" si="71"/>
        <v>1464700</v>
      </c>
      <c r="M136" s="6">
        <v>60000</v>
      </c>
      <c r="N136" s="6" t="e">
        <f>M136/1000*#REF!</f>
        <v>#REF!</v>
      </c>
      <c r="O136" s="81" t="e">
        <f t="shared" si="62"/>
        <v>#REF!</v>
      </c>
      <c r="P136" s="6">
        <v>60000</v>
      </c>
      <c r="Q136" s="6"/>
      <c r="R136" s="81">
        <f t="shared" si="63"/>
        <v>60000</v>
      </c>
      <c r="S136" s="6">
        <v>60000</v>
      </c>
      <c r="T136" s="6" t="e">
        <f>S136/1000*#REF!</f>
        <v>#REF!</v>
      </c>
      <c r="U136" s="81" t="e">
        <f t="shared" si="64"/>
        <v>#REF!</v>
      </c>
      <c r="V136" s="6">
        <v>60000</v>
      </c>
      <c r="W136" s="6"/>
      <c r="X136" s="81">
        <f t="shared" si="65"/>
        <v>60000</v>
      </c>
      <c r="Y136" s="6">
        <v>60000</v>
      </c>
      <c r="Z136" s="6" t="e">
        <f>Y136/1000*#REF!</f>
        <v>#REF!</v>
      </c>
      <c r="AA136" s="81" t="e">
        <f t="shared" si="66"/>
        <v>#REF!</v>
      </c>
      <c r="AB136" s="6">
        <v>60000</v>
      </c>
      <c r="AC136" s="6"/>
      <c r="AD136" s="81">
        <f t="shared" si="67"/>
        <v>60000</v>
      </c>
      <c r="AE136" s="6">
        <v>60000</v>
      </c>
      <c r="AF136" s="6" t="e">
        <f>AE136/1000*#REF!</f>
        <v>#REF!</v>
      </c>
      <c r="AG136" s="81" t="e">
        <f t="shared" si="68"/>
        <v>#REF!</v>
      </c>
      <c r="AH136" s="6">
        <v>60000</v>
      </c>
      <c r="AI136" s="6"/>
      <c r="AJ136" s="81">
        <f t="shared" si="69"/>
        <v>60000</v>
      </c>
      <c r="AK136" s="6">
        <v>60000</v>
      </c>
      <c r="AL136" s="44" t="s">
        <v>678</v>
      </c>
      <c r="AM136" s="35"/>
    </row>
    <row r="137" spans="1:39" ht="30" x14ac:dyDescent="0.2">
      <c r="A137" s="5">
        <f t="shared" si="72"/>
        <v>128</v>
      </c>
      <c r="B137" s="5">
        <v>134</v>
      </c>
      <c r="C137" s="5">
        <v>124</v>
      </c>
      <c r="D137" s="5" t="s">
        <v>679</v>
      </c>
      <c r="E137" s="15" t="s">
        <v>679</v>
      </c>
      <c r="F137" s="15"/>
      <c r="G137" s="30" t="s">
        <v>680</v>
      </c>
      <c r="H137" s="6">
        <v>460000</v>
      </c>
      <c r="I137" s="6">
        <v>43202.75</v>
      </c>
      <c r="J137" s="6">
        <v>91500</v>
      </c>
      <c r="K137" s="81">
        <f t="shared" si="70"/>
        <v>551500</v>
      </c>
      <c r="L137" s="81">
        <f t="shared" si="71"/>
        <v>594700</v>
      </c>
      <c r="M137" s="6">
        <v>39000</v>
      </c>
      <c r="N137" s="6" t="e">
        <f>M137/1000*#REF!</f>
        <v>#REF!</v>
      </c>
      <c r="O137" s="81" t="e">
        <f t="shared" si="62"/>
        <v>#REF!</v>
      </c>
      <c r="P137" s="6">
        <v>39000</v>
      </c>
      <c r="Q137" s="6"/>
      <c r="R137" s="81">
        <f t="shared" si="63"/>
        <v>39000</v>
      </c>
      <c r="S137" s="6">
        <v>39000</v>
      </c>
      <c r="T137" s="6" t="e">
        <f>S137/1000*#REF!</f>
        <v>#REF!</v>
      </c>
      <c r="U137" s="81" t="e">
        <f t="shared" si="64"/>
        <v>#REF!</v>
      </c>
      <c r="V137" s="6">
        <v>39000</v>
      </c>
      <c r="W137" s="6"/>
      <c r="X137" s="81">
        <f t="shared" si="65"/>
        <v>39000</v>
      </c>
      <c r="Y137" s="6">
        <v>39000</v>
      </c>
      <c r="Z137" s="6" t="e">
        <f>Y137/1000*#REF!</f>
        <v>#REF!</v>
      </c>
      <c r="AA137" s="81" t="e">
        <f t="shared" si="66"/>
        <v>#REF!</v>
      </c>
      <c r="AB137" s="6">
        <v>39000</v>
      </c>
      <c r="AC137" s="6"/>
      <c r="AD137" s="81">
        <f t="shared" si="67"/>
        <v>39000</v>
      </c>
      <c r="AE137" s="6">
        <v>39000</v>
      </c>
      <c r="AF137" s="6" t="e">
        <f>AE137/1000*#REF!</f>
        <v>#REF!</v>
      </c>
      <c r="AG137" s="81" t="e">
        <f t="shared" si="68"/>
        <v>#REF!</v>
      </c>
      <c r="AH137" s="6">
        <v>39000</v>
      </c>
      <c r="AI137" s="6"/>
      <c r="AJ137" s="81">
        <f t="shared" si="69"/>
        <v>39000</v>
      </c>
      <c r="AK137" s="6">
        <v>39000</v>
      </c>
      <c r="AL137" s="48" t="s">
        <v>681</v>
      </c>
      <c r="AM137" s="35" t="str">
        <f>'[1]dm XIN Y KIEN'!$AU$26</f>
        <v>Chưa bao gồm thuốc thụt theo chỉ định</v>
      </c>
    </row>
    <row r="138" spans="1:39" x14ac:dyDescent="0.2">
      <c r="A138" s="5">
        <f t="shared" si="72"/>
        <v>129</v>
      </c>
      <c r="B138" s="5">
        <v>113</v>
      </c>
      <c r="C138" s="5">
        <v>113</v>
      </c>
      <c r="D138" s="5" t="s">
        <v>682</v>
      </c>
      <c r="E138" s="15" t="s">
        <v>682</v>
      </c>
      <c r="F138" s="15"/>
      <c r="G138" s="30" t="s">
        <v>683</v>
      </c>
      <c r="H138" s="6">
        <v>64000</v>
      </c>
      <c r="I138" s="6">
        <v>21601.375</v>
      </c>
      <c r="J138" s="6">
        <v>19500</v>
      </c>
      <c r="K138" s="81">
        <f t="shared" si="70"/>
        <v>83500</v>
      </c>
      <c r="L138" s="81">
        <f t="shared" si="71"/>
        <v>105100</v>
      </c>
      <c r="M138" s="6">
        <v>102000</v>
      </c>
      <c r="N138" s="6" t="e">
        <f>M138/1000*#REF!</f>
        <v>#REF!</v>
      </c>
      <c r="O138" s="81" t="e">
        <f t="shared" si="62"/>
        <v>#REF!</v>
      </c>
      <c r="P138" s="6">
        <v>102000</v>
      </c>
      <c r="Q138" s="6"/>
      <c r="R138" s="81">
        <f t="shared" si="63"/>
        <v>102000</v>
      </c>
      <c r="S138" s="6">
        <v>102000</v>
      </c>
      <c r="T138" s="6" t="e">
        <f>S138/1000*#REF!</f>
        <v>#REF!</v>
      </c>
      <c r="U138" s="81" t="e">
        <f t="shared" si="64"/>
        <v>#REF!</v>
      </c>
      <c r="V138" s="6">
        <v>102000</v>
      </c>
      <c r="W138" s="6"/>
      <c r="X138" s="81">
        <f t="shared" si="65"/>
        <v>102000</v>
      </c>
      <c r="Y138" s="6">
        <v>102000</v>
      </c>
      <c r="Z138" s="6" t="e">
        <f>Y138/1000*#REF!</f>
        <v>#REF!</v>
      </c>
      <c r="AA138" s="81" t="e">
        <f t="shared" si="66"/>
        <v>#REF!</v>
      </c>
      <c r="AB138" s="6">
        <v>102000</v>
      </c>
      <c r="AC138" s="6"/>
      <c r="AD138" s="81">
        <f t="shared" si="67"/>
        <v>102000</v>
      </c>
      <c r="AE138" s="6">
        <v>102000</v>
      </c>
      <c r="AF138" s="6" t="e">
        <f>AE138/1000*#REF!</f>
        <v>#REF!</v>
      </c>
      <c r="AG138" s="81" t="e">
        <f t="shared" si="68"/>
        <v>#REF!</v>
      </c>
      <c r="AH138" s="6">
        <v>102000</v>
      </c>
      <c r="AI138" s="6"/>
      <c r="AJ138" s="81">
        <f t="shared" si="69"/>
        <v>102000</v>
      </c>
      <c r="AK138" s="6">
        <v>102000</v>
      </c>
      <c r="AL138" s="35" t="s">
        <v>684</v>
      </c>
      <c r="AM138" s="48"/>
    </row>
    <row r="139" spans="1:39" x14ac:dyDescent="0.2">
      <c r="A139" s="5">
        <f t="shared" si="72"/>
        <v>130</v>
      </c>
      <c r="B139" s="5">
        <v>114</v>
      </c>
      <c r="C139" s="5">
        <v>114</v>
      </c>
      <c r="D139" s="5" t="s">
        <v>685</v>
      </c>
      <c r="E139" s="15" t="s">
        <v>685</v>
      </c>
      <c r="F139" s="15"/>
      <c r="G139" s="30" t="s">
        <v>686</v>
      </c>
      <c r="H139" s="6">
        <v>40000</v>
      </c>
      <c r="I139" s="6">
        <v>21601.375</v>
      </c>
      <c r="J139" s="6">
        <v>24000</v>
      </c>
      <c r="K139" s="81">
        <f t="shared" si="70"/>
        <v>64000</v>
      </c>
      <c r="L139" s="81">
        <f t="shared" si="71"/>
        <v>85600</v>
      </c>
      <c r="M139" s="6">
        <v>127000</v>
      </c>
      <c r="N139" s="6" t="e">
        <f>M139/1000*#REF!</f>
        <v>#REF!</v>
      </c>
      <c r="O139" s="81" t="e">
        <f t="shared" si="62"/>
        <v>#REF!</v>
      </c>
      <c r="P139" s="6">
        <v>127000</v>
      </c>
      <c r="Q139" s="6"/>
      <c r="R139" s="81">
        <f t="shared" si="63"/>
        <v>127000</v>
      </c>
      <c r="S139" s="6">
        <v>127000</v>
      </c>
      <c r="T139" s="6" t="e">
        <f>S139/1000*#REF!</f>
        <v>#REF!</v>
      </c>
      <c r="U139" s="81" t="e">
        <f t="shared" si="64"/>
        <v>#REF!</v>
      </c>
      <c r="V139" s="6">
        <v>127000</v>
      </c>
      <c r="W139" s="6"/>
      <c r="X139" s="81">
        <f t="shared" si="65"/>
        <v>127000</v>
      </c>
      <c r="Y139" s="6">
        <v>127000</v>
      </c>
      <c r="Z139" s="6" t="e">
        <f>Y139/1000*#REF!</f>
        <v>#REF!</v>
      </c>
      <c r="AA139" s="81" t="e">
        <f t="shared" si="66"/>
        <v>#REF!</v>
      </c>
      <c r="AB139" s="6">
        <v>127000</v>
      </c>
      <c r="AC139" s="6"/>
      <c r="AD139" s="81">
        <f t="shared" si="67"/>
        <v>127000</v>
      </c>
      <c r="AE139" s="6">
        <v>127000</v>
      </c>
      <c r="AF139" s="6" t="e">
        <f>AE139/1000*#REF!</f>
        <v>#REF!</v>
      </c>
      <c r="AG139" s="81" t="e">
        <f t="shared" si="68"/>
        <v>#REF!</v>
      </c>
      <c r="AH139" s="6">
        <v>127000</v>
      </c>
      <c r="AI139" s="6"/>
      <c r="AJ139" s="81">
        <f t="shared" si="69"/>
        <v>127000</v>
      </c>
      <c r="AK139" s="6">
        <v>127000</v>
      </c>
      <c r="AL139" s="35" t="s">
        <v>684</v>
      </c>
      <c r="AM139" s="35"/>
    </row>
    <row r="140" spans="1:39" x14ac:dyDescent="0.2">
      <c r="A140" s="5">
        <f t="shared" si="72"/>
        <v>131</v>
      </c>
      <c r="B140" s="5">
        <v>121</v>
      </c>
      <c r="C140" s="5">
        <v>121</v>
      </c>
      <c r="D140" s="5" t="s">
        <v>687</v>
      </c>
      <c r="E140" s="15" t="s">
        <v>687</v>
      </c>
      <c r="F140" s="15"/>
      <c r="G140" s="30" t="s">
        <v>688</v>
      </c>
      <c r="H140" s="6">
        <v>117000</v>
      </c>
      <c r="I140" s="6">
        <v>21601.375</v>
      </c>
      <c r="J140" s="6">
        <v>24000</v>
      </c>
      <c r="K140" s="81">
        <f t="shared" si="70"/>
        <v>141000</v>
      </c>
      <c r="L140" s="81">
        <f t="shared" si="71"/>
        <v>162600</v>
      </c>
      <c r="M140" s="6">
        <v>100000</v>
      </c>
      <c r="N140" s="6" t="e">
        <f>M140/1000*#REF!</f>
        <v>#REF!</v>
      </c>
      <c r="O140" s="81" t="e">
        <f t="shared" si="62"/>
        <v>#REF!</v>
      </c>
      <c r="P140" s="6">
        <v>100000</v>
      </c>
      <c r="Q140" s="6"/>
      <c r="R140" s="81">
        <f t="shared" si="63"/>
        <v>100000</v>
      </c>
      <c r="S140" s="6">
        <v>100000</v>
      </c>
      <c r="T140" s="6" t="e">
        <f>S140/1000*#REF!</f>
        <v>#REF!</v>
      </c>
      <c r="U140" s="81" t="e">
        <f t="shared" si="64"/>
        <v>#REF!</v>
      </c>
      <c r="V140" s="6">
        <v>100000</v>
      </c>
      <c r="W140" s="6"/>
      <c r="X140" s="81">
        <f t="shared" si="65"/>
        <v>100000</v>
      </c>
      <c r="Y140" s="6">
        <v>100000</v>
      </c>
      <c r="Z140" s="6" t="e">
        <f>Y140/1000*#REF!</f>
        <v>#REF!</v>
      </c>
      <c r="AA140" s="81" t="e">
        <f t="shared" si="66"/>
        <v>#REF!</v>
      </c>
      <c r="AB140" s="6">
        <v>100000</v>
      </c>
      <c r="AC140" s="6"/>
      <c r="AD140" s="81">
        <f t="shared" si="67"/>
        <v>100000</v>
      </c>
      <c r="AE140" s="32">
        <v>95000</v>
      </c>
      <c r="AF140" s="6" t="e">
        <f>AE140/1000*#REF!</f>
        <v>#REF!</v>
      </c>
      <c r="AG140" s="81" t="e">
        <f t="shared" si="68"/>
        <v>#REF!</v>
      </c>
      <c r="AH140" s="32">
        <v>95000</v>
      </c>
      <c r="AI140" s="6"/>
      <c r="AJ140" s="81">
        <f t="shared" si="69"/>
        <v>95000</v>
      </c>
      <c r="AK140" s="32">
        <v>95000</v>
      </c>
      <c r="AL140" s="48" t="s">
        <v>689</v>
      </c>
      <c r="AM140" s="35"/>
    </row>
    <row r="141" spans="1:39" x14ac:dyDescent="0.2">
      <c r="A141" s="5">
        <f t="shared" si="72"/>
        <v>132</v>
      </c>
      <c r="B141" s="5">
        <v>122</v>
      </c>
      <c r="C141" s="5">
        <v>122</v>
      </c>
      <c r="D141" s="5" t="s">
        <v>690</v>
      </c>
      <c r="E141" s="15" t="s">
        <v>690</v>
      </c>
      <c r="F141" s="15"/>
      <c r="G141" s="30" t="s">
        <v>691</v>
      </c>
      <c r="H141" s="6">
        <v>145000</v>
      </c>
      <c r="I141" s="6">
        <v>21601.375</v>
      </c>
      <c r="J141" s="6">
        <v>39000</v>
      </c>
      <c r="K141" s="81">
        <f t="shared" si="70"/>
        <v>184000</v>
      </c>
      <c r="L141" s="81">
        <f t="shared" si="71"/>
        <v>205600</v>
      </c>
      <c r="M141" s="6">
        <v>100000</v>
      </c>
      <c r="N141" s="6" t="e">
        <f>M141/1000*#REF!</f>
        <v>#REF!</v>
      </c>
      <c r="O141" s="81" t="e">
        <f t="shared" si="62"/>
        <v>#REF!</v>
      </c>
      <c r="P141" s="6">
        <v>100000</v>
      </c>
      <c r="Q141" s="6"/>
      <c r="R141" s="81">
        <f t="shared" si="63"/>
        <v>100000</v>
      </c>
      <c r="S141" s="6">
        <v>100000</v>
      </c>
      <c r="T141" s="6" t="e">
        <f>S141/1000*#REF!</f>
        <v>#REF!</v>
      </c>
      <c r="U141" s="81" t="e">
        <f t="shared" si="64"/>
        <v>#REF!</v>
      </c>
      <c r="V141" s="6">
        <v>100000</v>
      </c>
      <c r="W141" s="6"/>
      <c r="X141" s="81">
        <f t="shared" si="65"/>
        <v>100000</v>
      </c>
      <c r="Y141" s="6">
        <v>100000</v>
      </c>
      <c r="Z141" s="6" t="e">
        <f>Y141/1000*#REF!</f>
        <v>#REF!</v>
      </c>
      <c r="AA141" s="81" t="e">
        <f t="shared" si="66"/>
        <v>#REF!</v>
      </c>
      <c r="AB141" s="6">
        <v>100000</v>
      </c>
      <c r="AC141" s="6"/>
      <c r="AD141" s="81">
        <f t="shared" si="67"/>
        <v>100000</v>
      </c>
      <c r="AE141" s="32">
        <v>95000</v>
      </c>
      <c r="AF141" s="6" t="e">
        <f>AE141/1000*#REF!</f>
        <v>#REF!</v>
      </c>
      <c r="AG141" s="81" t="e">
        <f t="shared" si="68"/>
        <v>#REF!</v>
      </c>
      <c r="AH141" s="32">
        <v>95000</v>
      </c>
      <c r="AI141" s="6"/>
      <c r="AJ141" s="81">
        <f t="shared" si="69"/>
        <v>95000</v>
      </c>
      <c r="AK141" s="32">
        <v>95000</v>
      </c>
      <c r="AL141" s="35" t="s">
        <v>692</v>
      </c>
      <c r="AM141" s="35"/>
    </row>
    <row r="142" spans="1:39" x14ac:dyDescent="0.2">
      <c r="A142" s="5">
        <f t="shared" si="72"/>
        <v>133</v>
      </c>
      <c r="B142" s="5">
        <v>158</v>
      </c>
      <c r="C142" s="5">
        <v>190</v>
      </c>
      <c r="D142" s="5" t="s">
        <v>693</v>
      </c>
      <c r="E142" s="15"/>
      <c r="F142" s="15" t="s">
        <v>693</v>
      </c>
      <c r="G142" s="30" t="s">
        <v>694</v>
      </c>
      <c r="H142" s="6">
        <v>100000</v>
      </c>
      <c r="I142" s="6">
        <v>8045.4760000000006</v>
      </c>
      <c r="J142" s="6">
        <v>17000</v>
      </c>
      <c r="K142" s="81">
        <f t="shared" si="70"/>
        <v>117000</v>
      </c>
      <c r="L142" s="81">
        <f t="shared" si="71"/>
        <v>125000</v>
      </c>
      <c r="M142" s="6">
        <v>35000</v>
      </c>
      <c r="N142" s="6" t="e">
        <f>M142/1000*#REF!</f>
        <v>#REF!</v>
      </c>
      <c r="O142" s="81" t="e">
        <f t="shared" si="62"/>
        <v>#REF!</v>
      </c>
      <c r="P142" s="6">
        <v>35000</v>
      </c>
      <c r="Q142" s="6"/>
      <c r="R142" s="81">
        <f t="shared" si="63"/>
        <v>35000</v>
      </c>
      <c r="S142" s="6">
        <v>35000</v>
      </c>
      <c r="T142" s="6" t="e">
        <f>S142/1000*#REF!</f>
        <v>#REF!</v>
      </c>
      <c r="U142" s="81" t="e">
        <f t="shared" si="64"/>
        <v>#REF!</v>
      </c>
      <c r="V142" s="6">
        <v>35000</v>
      </c>
      <c r="W142" s="6"/>
      <c r="X142" s="81">
        <f t="shared" si="65"/>
        <v>35000</v>
      </c>
      <c r="Y142" s="6">
        <v>35000</v>
      </c>
      <c r="Z142" s="6" t="e">
        <f>Y142/1000*#REF!</f>
        <v>#REF!</v>
      </c>
      <c r="AA142" s="81" t="e">
        <f t="shared" si="66"/>
        <v>#REF!</v>
      </c>
      <c r="AB142" s="6">
        <v>35000</v>
      </c>
      <c r="AC142" s="6"/>
      <c r="AD142" s="81">
        <f t="shared" si="67"/>
        <v>35000</v>
      </c>
      <c r="AE142" s="32">
        <v>33000</v>
      </c>
      <c r="AF142" s="6" t="e">
        <f>AE142/1000*#REF!</f>
        <v>#REF!</v>
      </c>
      <c r="AG142" s="81" t="e">
        <f t="shared" si="68"/>
        <v>#REF!</v>
      </c>
      <c r="AH142" s="32">
        <v>33000</v>
      </c>
      <c r="AI142" s="6"/>
      <c r="AJ142" s="81">
        <f t="shared" si="69"/>
        <v>33000</v>
      </c>
      <c r="AK142" s="32">
        <v>33000</v>
      </c>
      <c r="AL142" s="35"/>
      <c r="AM142" s="35" t="str">
        <f>'[1]dm XIN Y KIEN'!$AU$32</f>
        <v>Chưa bao gồm: kim chọc dò</v>
      </c>
    </row>
    <row r="143" spans="1:39" x14ac:dyDescent="0.2">
      <c r="A143" s="5">
        <f t="shared" si="72"/>
        <v>134</v>
      </c>
      <c r="B143" s="5">
        <v>159</v>
      </c>
      <c r="C143" s="5">
        <v>191</v>
      </c>
      <c r="D143" s="5" t="s">
        <v>695</v>
      </c>
      <c r="E143" s="15"/>
      <c r="F143" s="15" t="s">
        <v>695</v>
      </c>
      <c r="G143" s="30" t="s">
        <v>696</v>
      </c>
      <c r="H143" s="6">
        <v>100000</v>
      </c>
      <c r="I143" s="6">
        <v>8045.4760000000006</v>
      </c>
      <c r="J143" s="6">
        <v>27000</v>
      </c>
      <c r="K143" s="81">
        <f t="shared" si="70"/>
        <v>127000</v>
      </c>
      <c r="L143" s="81">
        <f t="shared" si="71"/>
        <v>135000</v>
      </c>
      <c r="M143" s="6">
        <v>470000</v>
      </c>
      <c r="N143" s="6" t="e">
        <f>M143/1000*#REF!</f>
        <v>#REF!</v>
      </c>
      <c r="O143" s="81" t="e">
        <f t="shared" si="62"/>
        <v>#REF!</v>
      </c>
      <c r="P143" s="6">
        <v>470000</v>
      </c>
      <c r="Q143" s="6"/>
      <c r="R143" s="81">
        <f t="shared" si="63"/>
        <v>470000</v>
      </c>
      <c r="S143" s="6">
        <v>470000</v>
      </c>
      <c r="T143" s="6" t="e">
        <f>S143/1000*#REF!</f>
        <v>#REF!</v>
      </c>
      <c r="U143" s="81" t="e">
        <f t="shared" si="64"/>
        <v>#REF!</v>
      </c>
      <c r="V143" s="6">
        <v>470000</v>
      </c>
      <c r="W143" s="6"/>
      <c r="X143" s="81">
        <f t="shared" si="65"/>
        <v>470000</v>
      </c>
      <c r="Y143" s="6">
        <v>470000</v>
      </c>
      <c r="Z143" s="6" t="e">
        <f>Y143/1000*#REF!</f>
        <v>#REF!</v>
      </c>
      <c r="AA143" s="81" t="e">
        <f t="shared" si="66"/>
        <v>#REF!</v>
      </c>
      <c r="AB143" s="6">
        <v>470000</v>
      </c>
      <c r="AC143" s="6"/>
      <c r="AD143" s="81">
        <f t="shared" si="67"/>
        <v>470000</v>
      </c>
      <c r="AE143" s="6">
        <v>470000</v>
      </c>
      <c r="AF143" s="6" t="e">
        <f>AE143/1000*#REF!</f>
        <v>#REF!</v>
      </c>
      <c r="AG143" s="81" t="e">
        <f t="shared" si="68"/>
        <v>#REF!</v>
      </c>
      <c r="AH143" s="6">
        <v>470000</v>
      </c>
      <c r="AI143" s="6"/>
      <c r="AJ143" s="81">
        <f t="shared" si="69"/>
        <v>470000</v>
      </c>
      <c r="AK143" s="6">
        <v>470000</v>
      </c>
      <c r="AL143" s="35"/>
      <c r="AM143" s="35"/>
    </row>
    <row r="144" spans="1:39" ht="30" x14ac:dyDescent="0.2">
      <c r="A144" s="5">
        <f t="shared" si="72"/>
        <v>135</v>
      </c>
      <c r="B144" s="5">
        <v>159</v>
      </c>
      <c r="C144" s="5">
        <v>159</v>
      </c>
      <c r="D144" s="5" t="s">
        <v>697</v>
      </c>
      <c r="E144" s="15"/>
      <c r="F144" s="15" t="s">
        <v>697</v>
      </c>
      <c r="G144" s="30" t="s">
        <v>698</v>
      </c>
      <c r="H144" s="6">
        <v>35000</v>
      </c>
      <c r="I144" s="6">
        <v>8045.4760000000006</v>
      </c>
      <c r="J144" s="6">
        <v>39000</v>
      </c>
      <c r="K144" s="81">
        <f t="shared" si="70"/>
        <v>74000</v>
      </c>
      <c r="L144" s="81">
        <f t="shared" si="71"/>
        <v>82000</v>
      </c>
      <c r="M144" s="6">
        <v>68000</v>
      </c>
      <c r="N144" s="6" t="e">
        <f>M144/1000*#REF!</f>
        <v>#REF!</v>
      </c>
      <c r="O144" s="81" t="e">
        <f t="shared" si="62"/>
        <v>#REF!</v>
      </c>
      <c r="P144" s="6">
        <v>68000</v>
      </c>
      <c r="Q144" s="6"/>
      <c r="R144" s="81">
        <f t="shared" si="63"/>
        <v>68000</v>
      </c>
      <c r="S144" s="6">
        <v>68000</v>
      </c>
      <c r="T144" s="6" t="e">
        <f>S144/1000*#REF!</f>
        <v>#REF!</v>
      </c>
      <c r="U144" s="81" t="e">
        <f t="shared" si="64"/>
        <v>#REF!</v>
      </c>
      <c r="V144" s="6">
        <v>68000</v>
      </c>
      <c r="W144" s="6"/>
      <c r="X144" s="81">
        <f t="shared" si="65"/>
        <v>68000</v>
      </c>
      <c r="Y144" s="6">
        <v>68000</v>
      </c>
      <c r="Z144" s="6" t="e">
        <f>Y144/1000*#REF!</f>
        <v>#REF!</v>
      </c>
      <c r="AA144" s="81" t="e">
        <f t="shared" si="66"/>
        <v>#REF!</v>
      </c>
      <c r="AB144" s="6">
        <v>68000</v>
      </c>
      <c r="AC144" s="6"/>
      <c r="AD144" s="81">
        <f t="shared" si="67"/>
        <v>68000</v>
      </c>
      <c r="AE144" s="6">
        <v>68000</v>
      </c>
      <c r="AF144" s="6" t="e">
        <f>AE144/1000*#REF!</f>
        <v>#REF!</v>
      </c>
      <c r="AG144" s="81" t="e">
        <f t="shared" si="68"/>
        <v>#REF!</v>
      </c>
      <c r="AH144" s="6">
        <v>68000</v>
      </c>
      <c r="AI144" s="6"/>
      <c r="AJ144" s="81">
        <f t="shared" si="69"/>
        <v>68000</v>
      </c>
      <c r="AK144" s="6">
        <v>68000</v>
      </c>
      <c r="AL144" s="35" t="s">
        <v>2805</v>
      </c>
      <c r="AM144" s="35"/>
    </row>
    <row r="145" spans="1:39" ht="30" x14ac:dyDescent="0.2">
      <c r="A145" s="5">
        <f t="shared" si="72"/>
        <v>136</v>
      </c>
      <c r="B145" s="5">
        <v>124</v>
      </c>
      <c r="C145" s="5">
        <v>162</v>
      </c>
      <c r="D145" s="5" t="s">
        <v>699</v>
      </c>
      <c r="E145" s="15" t="s">
        <v>699</v>
      </c>
      <c r="F145" s="15"/>
      <c r="G145" s="30" t="s">
        <v>700</v>
      </c>
      <c r="H145" s="6">
        <v>470000</v>
      </c>
      <c r="I145" s="6">
        <v>21601.375</v>
      </c>
      <c r="J145" s="6">
        <v>39000</v>
      </c>
      <c r="K145" s="81">
        <f t="shared" ref="K145:K176" si="73">H145+J145</f>
        <v>509000</v>
      </c>
      <c r="L145" s="81">
        <f t="shared" ref="L145:L176" si="74">ROUND((SUM(H145:J145)),-2)</f>
        <v>530600</v>
      </c>
      <c r="M145" s="6">
        <v>80000</v>
      </c>
      <c r="N145" s="6" t="e">
        <f>M145/1000*#REF!</f>
        <v>#REF!</v>
      </c>
      <c r="O145" s="81" t="e">
        <f t="shared" si="62"/>
        <v>#REF!</v>
      </c>
      <c r="P145" s="6">
        <v>80000</v>
      </c>
      <c r="Q145" s="6"/>
      <c r="R145" s="81">
        <f t="shared" si="63"/>
        <v>80000</v>
      </c>
      <c r="S145" s="6">
        <v>80000</v>
      </c>
      <c r="T145" s="6" t="e">
        <f>S145/1000*#REF!</f>
        <v>#REF!</v>
      </c>
      <c r="U145" s="81" t="e">
        <f t="shared" si="64"/>
        <v>#REF!</v>
      </c>
      <c r="V145" s="6">
        <v>80000</v>
      </c>
      <c r="W145" s="6"/>
      <c r="X145" s="81">
        <f t="shared" si="65"/>
        <v>80000</v>
      </c>
      <c r="Y145" s="6">
        <v>80000</v>
      </c>
      <c r="Z145" s="6" t="e">
        <f>Y145/1000*#REF!</f>
        <v>#REF!</v>
      </c>
      <c r="AA145" s="81" t="e">
        <f t="shared" si="66"/>
        <v>#REF!</v>
      </c>
      <c r="AB145" s="6">
        <v>80000</v>
      </c>
      <c r="AC145" s="6"/>
      <c r="AD145" s="81">
        <f t="shared" si="67"/>
        <v>80000</v>
      </c>
      <c r="AE145" s="32">
        <v>76000</v>
      </c>
      <c r="AF145" s="6" t="e">
        <f>AE145/1000*#REF!</f>
        <v>#REF!</v>
      </c>
      <c r="AG145" s="81" t="e">
        <f t="shared" si="68"/>
        <v>#REF!</v>
      </c>
      <c r="AH145" s="32">
        <v>76000</v>
      </c>
      <c r="AI145" s="6"/>
      <c r="AJ145" s="81">
        <f t="shared" si="69"/>
        <v>76000</v>
      </c>
      <c r="AK145" s="32">
        <v>76000</v>
      </c>
      <c r="AL145" s="35" t="s">
        <v>701</v>
      </c>
      <c r="AM145" s="35"/>
    </row>
    <row r="146" spans="1:39" ht="31.5" x14ac:dyDescent="0.2">
      <c r="A146" s="5">
        <f t="shared" si="72"/>
        <v>137</v>
      </c>
      <c r="B146" s="5">
        <v>123</v>
      </c>
      <c r="C146" s="5">
        <v>161</v>
      </c>
      <c r="D146" s="5" t="s">
        <v>702</v>
      </c>
      <c r="E146" s="15" t="s">
        <v>702</v>
      </c>
      <c r="F146" s="15"/>
      <c r="G146" s="30" t="s">
        <v>703</v>
      </c>
      <c r="H146" s="6">
        <v>68000</v>
      </c>
      <c r="I146" s="6">
        <v>21601.375</v>
      </c>
      <c r="J146" s="6">
        <v>39000</v>
      </c>
      <c r="K146" s="81">
        <f t="shared" si="73"/>
        <v>107000</v>
      </c>
      <c r="L146" s="81">
        <f t="shared" si="74"/>
        <v>128600</v>
      </c>
      <c r="M146" s="6">
        <v>52000</v>
      </c>
      <c r="N146" s="6" t="e">
        <f>M146/1000*#REF!</f>
        <v>#REF!</v>
      </c>
      <c r="O146" s="81" t="e">
        <f t="shared" si="62"/>
        <v>#REF!</v>
      </c>
      <c r="P146" s="6">
        <v>52000</v>
      </c>
      <c r="Q146" s="6"/>
      <c r="R146" s="81">
        <f t="shared" si="63"/>
        <v>52000</v>
      </c>
      <c r="S146" s="6">
        <v>52000</v>
      </c>
      <c r="T146" s="6" t="e">
        <f>S146/1000*#REF!</f>
        <v>#REF!</v>
      </c>
      <c r="U146" s="81" t="e">
        <f t="shared" si="64"/>
        <v>#REF!</v>
      </c>
      <c r="V146" s="6">
        <v>52000</v>
      </c>
      <c r="W146" s="6"/>
      <c r="X146" s="81">
        <f t="shared" si="65"/>
        <v>52000</v>
      </c>
      <c r="Y146" s="6">
        <v>52000</v>
      </c>
      <c r="Z146" s="6" t="e">
        <f>Y146/1000*#REF!</f>
        <v>#REF!</v>
      </c>
      <c r="AA146" s="81" t="e">
        <f t="shared" si="66"/>
        <v>#REF!</v>
      </c>
      <c r="AB146" s="6">
        <v>52000</v>
      </c>
      <c r="AC146" s="6"/>
      <c r="AD146" s="81">
        <f t="shared" si="67"/>
        <v>52000</v>
      </c>
      <c r="AE146" s="6">
        <v>52000</v>
      </c>
      <c r="AF146" s="6" t="e">
        <f>AE146/1000*#REF!</f>
        <v>#REF!</v>
      </c>
      <c r="AG146" s="81" t="e">
        <f t="shared" si="68"/>
        <v>#REF!</v>
      </c>
      <c r="AH146" s="6">
        <v>52000</v>
      </c>
      <c r="AI146" s="6"/>
      <c r="AJ146" s="81">
        <f t="shared" si="69"/>
        <v>52000</v>
      </c>
      <c r="AK146" s="6">
        <v>52000</v>
      </c>
      <c r="AL146" s="35" t="s">
        <v>704</v>
      </c>
      <c r="AM146" s="35"/>
    </row>
    <row r="147" spans="1:39" x14ac:dyDescent="0.2">
      <c r="A147" s="5">
        <f t="shared" si="72"/>
        <v>138</v>
      </c>
      <c r="B147" s="5">
        <v>160</v>
      </c>
      <c r="C147" s="5">
        <v>160</v>
      </c>
      <c r="D147" s="5" t="s">
        <v>705</v>
      </c>
      <c r="E147" s="15"/>
      <c r="F147" s="15" t="s">
        <v>705</v>
      </c>
      <c r="G147" s="30" t="s">
        <v>706</v>
      </c>
      <c r="H147" s="6">
        <v>80000</v>
      </c>
      <c r="I147" s="6">
        <v>21601.375</v>
      </c>
      <c r="J147" s="6">
        <v>109500</v>
      </c>
      <c r="K147" s="81">
        <f t="shared" si="73"/>
        <v>189500</v>
      </c>
      <c r="L147" s="81">
        <f t="shared" si="74"/>
        <v>211100</v>
      </c>
      <c r="M147" s="6">
        <v>69000</v>
      </c>
      <c r="N147" s="6" t="e">
        <f>M147/1000*#REF!</f>
        <v>#REF!</v>
      </c>
      <c r="O147" s="81" t="e">
        <f t="shared" si="62"/>
        <v>#REF!</v>
      </c>
      <c r="P147" s="6">
        <v>69000</v>
      </c>
      <c r="Q147" s="6"/>
      <c r="R147" s="81">
        <f t="shared" si="63"/>
        <v>69000</v>
      </c>
      <c r="S147" s="6">
        <v>69000</v>
      </c>
      <c r="T147" s="6" t="e">
        <f>S147/1000*#REF!</f>
        <v>#REF!</v>
      </c>
      <c r="U147" s="81" t="e">
        <f t="shared" si="64"/>
        <v>#REF!</v>
      </c>
      <c r="V147" s="6">
        <v>69000</v>
      </c>
      <c r="W147" s="6"/>
      <c r="X147" s="81">
        <f t="shared" si="65"/>
        <v>69000</v>
      </c>
      <c r="Y147" s="6">
        <v>69000</v>
      </c>
      <c r="Z147" s="6" t="e">
        <f>Y147/1000*#REF!</f>
        <v>#REF!</v>
      </c>
      <c r="AA147" s="81" t="e">
        <f t="shared" si="66"/>
        <v>#REF!</v>
      </c>
      <c r="AB147" s="6">
        <v>69000</v>
      </c>
      <c r="AC147" s="6"/>
      <c r="AD147" s="81">
        <f t="shared" si="67"/>
        <v>69000</v>
      </c>
      <c r="AE147" s="6">
        <v>69000</v>
      </c>
      <c r="AF147" s="6" t="e">
        <f>AE147/1000*#REF!</f>
        <v>#REF!</v>
      </c>
      <c r="AG147" s="81" t="e">
        <f t="shared" si="68"/>
        <v>#REF!</v>
      </c>
      <c r="AH147" s="6">
        <v>69000</v>
      </c>
      <c r="AI147" s="6"/>
      <c r="AJ147" s="81">
        <f t="shared" si="69"/>
        <v>69000</v>
      </c>
      <c r="AK147" s="6">
        <v>69000</v>
      </c>
      <c r="AL147" s="35"/>
      <c r="AM147" s="48"/>
    </row>
    <row r="148" spans="1:39" ht="30" x14ac:dyDescent="0.2">
      <c r="A148" s="5">
        <f t="shared" si="72"/>
        <v>139</v>
      </c>
      <c r="B148" s="5">
        <v>115</v>
      </c>
      <c r="C148" s="5">
        <v>115</v>
      </c>
      <c r="D148" s="5" t="s">
        <v>707</v>
      </c>
      <c r="E148" s="15" t="s">
        <v>707</v>
      </c>
      <c r="F148" s="15"/>
      <c r="G148" s="30" t="s">
        <v>708</v>
      </c>
      <c r="H148" s="6">
        <v>58000</v>
      </c>
      <c r="I148" s="6">
        <v>17281.099999999999</v>
      </c>
      <c r="J148" s="6">
        <v>24000</v>
      </c>
      <c r="K148" s="81">
        <f t="shared" si="73"/>
        <v>82000</v>
      </c>
      <c r="L148" s="81">
        <f t="shared" si="74"/>
        <v>99300</v>
      </c>
      <c r="M148" s="6">
        <v>779000</v>
      </c>
      <c r="N148" s="6" t="e">
        <f>M148/1000*#REF!</f>
        <v>#REF!</v>
      </c>
      <c r="O148" s="81" t="e">
        <f t="shared" si="62"/>
        <v>#REF!</v>
      </c>
      <c r="P148" s="6">
        <v>779000</v>
      </c>
      <c r="Q148" s="6"/>
      <c r="R148" s="81">
        <f t="shared" si="63"/>
        <v>779000</v>
      </c>
      <c r="S148" s="6">
        <v>738000</v>
      </c>
      <c r="T148" s="6" t="e">
        <f>S148/1000*#REF!</f>
        <v>#REF!</v>
      </c>
      <c r="U148" s="81" t="e">
        <f t="shared" si="64"/>
        <v>#REF!</v>
      </c>
      <c r="V148" s="6">
        <v>738000</v>
      </c>
      <c r="W148" s="6"/>
      <c r="X148" s="81">
        <f t="shared" si="65"/>
        <v>738000</v>
      </c>
      <c r="Y148" s="6">
        <v>697000</v>
      </c>
      <c r="Z148" s="6" t="e">
        <f>Y148/1000*#REF!</f>
        <v>#REF!</v>
      </c>
      <c r="AA148" s="81" t="e">
        <f t="shared" si="66"/>
        <v>#REF!</v>
      </c>
      <c r="AB148" s="6">
        <v>697000</v>
      </c>
      <c r="AC148" s="6"/>
      <c r="AD148" s="81">
        <f t="shared" si="67"/>
        <v>697000</v>
      </c>
      <c r="AE148" s="6">
        <v>656000</v>
      </c>
      <c r="AF148" s="6" t="e">
        <f>AE148/1000*#REF!</f>
        <v>#REF!</v>
      </c>
      <c r="AG148" s="81" t="e">
        <f t="shared" si="68"/>
        <v>#REF!</v>
      </c>
      <c r="AH148" s="6">
        <v>656000</v>
      </c>
      <c r="AI148" s="6"/>
      <c r="AJ148" s="81">
        <f t="shared" si="69"/>
        <v>656000</v>
      </c>
      <c r="AK148" s="6">
        <v>656000</v>
      </c>
      <c r="AL148" s="35" t="s">
        <v>709</v>
      </c>
      <c r="AM148" s="35"/>
    </row>
    <row r="149" spans="1:39" ht="31.5" x14ac:dyDescent="0.2">
      <c r="A149" s="5">
        <f t="shared" si="72"/>
        <v>140</v>
      </c>
      <c r="B149" s="5">
        <v>130</v>
      </c>
      <c r="C149" s="5">
        <v>168</v>
      </c>
      <c r="D149" s="5" t="s">
        <v>710</v>
      </c>
      <c r="E149" s="15" t="s">
        <v>710</v>
      </c>
      <c r="F149" s="15"/>
      <c r="G149" s="30" t="s">
        <v>711</v>
      </c>
      <c r="H149" s="6">
        <v>80000</v>
      </c>
      <c r="I149" s="6">
        <v>25921.649999999998</v>
      </c>
      <c r="J149" s="6">
        <v>39000</v>
      </c>
      <c r="K149" s="81">
        <f t="shared" si="73"/>
        <v>119000</v>
      </c>
      <c r="L149" s="81">
        <f t="shared" si="74"/>
        <v>144900</v>
      </c>
      <c r="M149" s="6">
        <v>61000</v>
      </c>
      <c r="N149" s="6" t="e">
        <f>M149/1000*#REF!</f>
        <v>#REF!</v>
      </c>
      <c r="O149" s="81" t="e">
        <f t="shared" si="62"/>
        <v>#REF!</v>
      </c>
      <c r="P149" s="6">
        <v>61000</v>
      </c>
      <c r="Q149" s="6"/>
      <c r="R149" s="81">
        <f t="shared" si="63"/>
        <v>61000</v>
      </c>
      <c r="S149" s="6">
        <v>61000</v>
      </c>
      <c r="T149" s="6" t="e">
        <f>S149/1000*#REF!</f>
        <v>#REF!</v>
      </c>
      <c r="U149" s="81" t="e">
        <f t="shared" si="64"/>
        <v>#REF!</v>
      </c>
      <c r="V149" s="6">
        <v>61000</v>
      </c>
      <c r="W149" s="6"/>
      <c r="X149" s="81">
        <f t="shared" si="65"/>
        <v>61000</v>
      </c>
      <c r="Y149" s="6">
        <v>61000</v>
      </c>
      <c r="Z149" s="6" t="e">
        <f>Y149/1000*#REF!</f>
        <v>#REF!</v>
      </c>
      <c r="AA149" s="81" t="e">
        <f t="shared" si="66"/>
        <v>#REF!</v>
      </c>
      <c r="AB149" s="6">
        <v>61000</v>
      </c>
      <c r="AC149" s="6"/>
      <c r="AD149" s="81">
        <f t="shared" si="67"/>
        <v>61000</v>
      </c>
      <c r="AE149" s="6">
        <v>61000</v>
      </c>
      <c r="AF149" s="6" t="e">
        <f>AE149/1000*#REF!</f>
        <v>#REF!</v>
      </c>
      <c r="AG149" s="81" t="e">
        <f t="shared" si="68"/>
        <v>#REF!</v>
      </c>
      <c r="AH149" s="6">
        <v>61000</v>
      </c>
      <c r="AI149" s="6"/>
      <c r="AJ149" s="81">
        <f t="shared" si="69"/>
        <v>61000</v>
      </c>
      <c r="AK149" s="6">
        <v>61000</v>
      </c>
      <c r="AL149" s="48"/>
      <c r="AM149" s="48"/>
    </row>
    <row r="150" spans="1:39" ht="60" x14ac:dyDescent="0.2">
      <c r="A150" s="5">
        <f t="shared" si="72"/>
        <v>141</v>
      </c>
      <c r="B150" s="5">
        <v>131</v>
      </c>
      <c r="C150" s="5">
        <v>169</v>
      </c>
      <c r="D150" s="5" t="s">
        <v>712</v>
      </c>
      <c r="E150" s="15" t="s">
        <v>712</v>
      </c>
      <c r="F150" s="15"/>
      <c r="G150" s="30" t="s">
        <v>713</v>
      </c>
      <c r="H150" s="6">
        <v>820000</v>
      </c>
      <c r="I150" s="6">
        <v>43202.75</v>
      </c>
      <c r="J150" s="6">
        <v>75000</v>
      </c>
      <c r="K150" s="81">
        <f t="shared" si="73"/>
        <v>895000</v>
      </c>
      <c r="L150" s="81">
        <f t="shared" si="74"/>
        <v>938200</v>
      </c>
      <c r="M150" s="6">
        <v>82000</v>
      </c>
      <c r="N150" s="6" t="e">
        <f>M150/1000*#REF!</f>
        <v>#REF!</v>
      </c>
      <c r="O150" s="81" t="e">
        <f t="shared" si="62"/>
        <v>#REF!</v>
      </c>
      <c r="P150" s="6">
        <v>82000</v>
      </c>
      <c r="Q150" s="6"/>
      <c r="R150" s="81">
        <f t="shared" si="63"/>
        <v>82000</v>
      </c>
      <c r="S150" s="6">
        <v>82000</v>
      </c>
      <c r="T150" s="6" t="e">
        <f>S150/1000*#REF!</f>
        <v>#REF!</v>
      </c>
      <c r="U150" s="81" t="e">
        <f t="shared" si="64"/>
        <v>#REF!</v>
      </c>
      <c r="V150" s="6">
        <v>82000</v>
      </c>
      <c r="W150" s="6"/>
      <c r="X150" s="81">
        <f t="shared" si="65"/>
        <v>82000</v>
      </c>
      <c r="Y150" s="6">
        <v>82000</v>
      </c>
      <c r="Z150" s="6" t="e">
        <f>Y150/1000*#REF!</f>
        <v>#REF!</v>
      </c>
      <c r="AA150" s="81" t="e">
        <f t="shared" si="66"/>
        <v>#REF!</v>
      </c>
      <c r="AB150" s="6">
        <v>82000</v>
      </c>
      <c r="AC150" s="6"/>
      <c r="AD150" s="81">
        <f t="shared" si="67"/>
        <v>82000</v>
      </c>
      <c r="AE150" s="6">
        <v>82000</v>
      </c>
      <c r="AF150" s="6" t="e">
        <f>AE150/1000*#REF!</f>
        <v>#REF!</v>
      </c>
      <c r="AG150" s="81" t="e">
        <f t="shared" si="68"/>
        <v>#REF!</v>
      </c>
      <c r="AH150" s="6">
        <v>82000</v>
      </c>
      <c r="AI150" s="6"/>
      <c r="AJ150" s="81">
        <f t="shared" si="69"/>
        <v>82000</v>
      </c>
      <c r="AK150" s="6">
        <v>82000</v>
      </c>
      <c r="AL150" s="35" t="s">
        <v>714</v>
      </c>
      <c r="AM150" s="48"/>
    </row>
    <row r="151" spans="1:39" x14ac:dyDescent="0.2">
      <c r="A151" s="5">
        <f t="shared" si="72"/>
        <v>142</v>
      </c>
      <c r="B151" s="5">
        <v>116</v>
      </c>
      <c r="C151" s="5">
        <v>116</v>
      </c>
      <c r="D151" s="5" t="s">
        <v>715</v>
      </c>
      <c r="E151" s="15" t="s">
        <v>715</v>
      </c>
      <c r="F151" s="15"/>
      <c r="G151" s="30" t="s">
        <v>716</v>
      </c>
      <c r="H151" s="6">
        <v>74000</v>
      </c>
      <c r="I151" s="6">
        <v>21601.375</v>
      </c>
      <c r="J151" s="6">
        <v>24000</v>
      </c>
      <c r="K151" s="81">
        <f t="shared" si="73"/>
        <v>98000</v>
      </c>
      <c r="L151" s="81">
        <f t="shared" si="74"/>
        <v>119600</v>
      </c>
      <c r="M151" s="6">
        <v>120000</v>
      </c>
      <c r="N151" s="6" t="e">
        <f>M151/1000*#REF!</f>
        <v>#REF!</v>
      </c>
      <c r="O151" s="81" t="e">
        <f t="shared" si="62"/>
        <v>#REF!</v>
      </c>
      <c r="P151" s="6">
        <v>120000</v>
      </c>
      <c r="Q151" s="6"/>
      <c r="R151" s="81">
        <f t="shared" si="63"/>
        <v>120000</v>
      </c>
      <c r="S151" s="6">
        <v>120000</v>
      </c>
      <c r="T151" s="6" t="e">
        <f>S151/1000*#REF!</f>
        <v>#REF!</v>
      </c>
      <c r="U151" s="81" t="e">
        <f t="shared" si="64"/>
        <v>#REF!</v>
      </c>
      <c r="V151" s="6">
        <v>120000</v>
      </c>
      <c r="W151" s="6"/>
      <c r="X151" s="81">
        <f t="shared" si="65"/>
        <v>120000</v>
      </c>
      <c r="Y151" s="6">
        <v>120000</v>
      </c>
      <c r="Z151" s="6" t="e">
        <f>Y151/1000*#REF!</f>
        <v>#REF!</v>
      </c>
      <c r="AA151" s="81" t="e">
        <f t="shared" si="66"/>
        <v>#REF!</v>
      </c>
      <c r="AB151" s="6">
        <v>120000</v>
      </c>
      <c r="AC151" s="6"/>
      <c r="AD151" s="81">
        <f t="shared" si="67"/>
        <v>120000</v>
      </c>
      <c r="AE151" s="6">
        <v>114000</v>
      </c>
      <c r="AF151" s="6" t="e">
        <f>AE151/1000*#REF!</f>
        <v>#REF!</v>
      </c>
      <c r="AG151" s="81" t="e">
        <f t="shared" si="68"/>
        <v>#REF!</v>
      </c>
      <c r="AH151" s="6">
        <v>114000</v>
      </c>
      <c r="AI151" s="6"/>
      <c r="AJ151" s="81">
        <f t="shared" si="69"/>
        <v>114000</v>
      </c>
      <c r="AK151" s="32">
        <v>114000</v>
      </c>
      <c r="AL151" s="48"/>
      <c r="AM151" s="35"/>
    </row>
    <row r="152" spans="1:39" ht="31.5" x14ac:dyDescent="0.2">
      <c r="A152" s="5">
        <f t="shared" si="72"/>
        <v>143</v>
      </c>
      <c r="B152" s="5">
        <v>120</v>
      </c>
      <c r="C152" s="5">
        <v>158</v>
      </c>
      <c r="D152" s="5" t="s">
        <v>717</v>
      </c>
      <c r="E152" s="15" t="s">
        <v>717</v>
      </c>
      <c r="F152" s="15"/>
      <c r="G152" s="30" t="s">
        <v>718</v>
      </c>
      <c r="H152" s="6">
        <v>87000</v>
      </c>
      <c r="I152" s="6">
        <v>43202.75</v>
      </c>
      <c r="J152" s="6">
        <v>38000</v>
      </c>
      <c r="K152" s="81">
        <f t="shared" si="73"/>
        <v>125000</v>
      </c>
      <c r="L152" s="81">
        <f t="shared" si="74"/>
        <v>168200</v>
      </c>
      <c r="M152" s="6">
        <v>88000</v>
      </c>
      <c r="N152" s="6" t="e">
        <f>M152/1000*#REF!</f>
        <v>#REF!</v>
      </c>
      <c r="O152" s="81" t="e">
        <f t="shared" si="62"/>
        <v>#REF!</v>
      </c>
      <c r="P152" s="6">
        <v>88000</v>
      </c>
      <c r="Q152" s="6"/>
      <c r="R152" s="81">
        <f t="shared" si="63"/>
        <v>88000</v>
      </c>
      <c r="S152" s="6">
        <v>88000</v>
      </c>
      <c r="T152" s="6" t="e">
        <f>S152/1000*#REF!</f>
        <v>#REF!</v>
      </c>
      <c r="U152" s="81" t="e">
        <f t="shared" si="64"/>
        <v>#REF!</v>
      </c>
      <c r="V152" s="6">
        <v>88000</v>
      </c>
      <c r="W152" s="6"/>
      <c r="X152" s="81">
        <f t="shared" si="65"/>
        <v>88000</v>
      </c>
      <c r="Y152" s="6">
        <v>88000</v>
      </c>
      <c r="Z152" s="6" t="e">
        <f>Y152/1000*#REF!</f>
        <v>#REF!</v>
      </c>
      <c r="AA152" s="81" t="e">
        <f t="shared" si="66"/>
        <v>#REF!</v>
      </c>
      <c r="AB152" s="6">
        <v>88000</v>
      </c>
      <c r="AC152" s="6"/>
      <c r="AD152" s="81">
        <f t="shared" si="67"/>
        <v>88000</v>
      </c>
      <c r="AE152" s="6">
        <v>88000</v>
      </c>
      <c r="AF152" s="6" t="e">
        <f>AE152/1000*#REF!</f>
        <v>#REF!</v>
      </c>
      <c r="AG152" s="81" t="e">
        <f t="shared" si="68"/>
        <v>#REF!</v>
      </c>
      <c r="AH152" s="6">
        <v>88000</v>
      </c>
      <c r="AI152" s="6"/>
      <c r="AJ152" s="81">
        <f t="shared" si="69"/>
        <v>88000</v>
      </c>
      <c r="AK152" s="6">
        <v>88000</v>
      </c>
      <c r="AL152" s="48"/>
      <c r="AM152" s="48"/>
    </row>
    <row r="153" spans="1:39" ht="45" x14ac:dyDescent="0.2">
      <c r="A153" s="5">
        <f t="shared" si="72"/>
        <v>144</v>
      </c>
      <c r="B153" s="5">
        <v>112</v>
      </c>
      <c r="C153" s="5">
        <v>210</v>
      </c>
      <c r="D153" s="5" t="s">
        <v>719</v>
      </c>
      <c r="E153" s="15"/>
      <c r="F153" s="15" t="s">
        <v>719</v>
      </c>
      <c r="G153" s="30" t="s">
        <v>720</v>
      </c>
      <c r="H153" s="6">
        <v>120000</v>
      </c>
      <c r="I153" s="6">
        <v>21601.375</v>
      </c>
      <c r="J153" s="6">
        <v>24000</v>
      </c>
      <c r="K153" s="81">
        <f t="shared" si="73"/>
        <v>144000</v>
      </c>
      <c r="L153" s="81">
        <f t="shared" si="74"/>
        <v>165600</v>
      </c>
      <c r="M153" s="6">
        <v>104000</v>
      </c>
      <c r="N153" s="6" t="e">
        <f>M153/1000*#REF!</f>
        <v>#REF!</v>
      </c>
      <c r="O153" s="81" t="e">
        <f t="shared" si="62"/>
        <v>#REF!</v>
      </c>
      <c r="P153" s="6">
        <v>104000</v>
      </c>
      <c r="Q153" s="6"/>
      <c r="R153" s="81">
        <f t="shared" si="63"/>
        <v>104000</v>
      </c>
      <c r="S153" s="6">
        <v>104000</v>
      </c>
      <c r="T153" s="6" t="e">
        <f>S153/1000*#REF!</f>
        <v>#REF!</v>
      </c>
      <c r="U153" s="81" t="e">
        <f t="shared" si="64"/>
        <v>#REF!</v>
      </c>
      <c r="V153" s="6">
        <v>104000</v>
      </c>
      <c r="W153" s="6"/>
      <c r="X153" s="81">
        <f t="shared" si="65"/>
        <v>104000</v>
      </c>
      <c r="Y153" s="6">
        <v>104000</v>
      </c>
      <c r="Z153" s="6" t="e">
        <f>Y153/1000*#REF!</f>
        <v>#REF!</v>
      </c>
      <c r="AA153" s="81" t="e">
        <f t="shared" si="66"/>
        <v>#REF!</v>
      </c>
      <c r="AB153" s="6">
        <v>104000</v>
      </c>
      <c r="AC153" s="6"/>
      <c r="AD153" s="81">
        <f t="shared" si="67"/>
        <v>104000</v>
      </c>
      <c r="AE153" s="6">
        <v>104000</v>
      </c>
      <c r="AF153" s="6" t="e">
        <f>AE153/1000*#REF!</f>
        <v>#REF!</v>
      </c>
      <c r="AG153" s="81" t="e">
        <f t="shared" si="68"/>
        <v>#REF!</v>
      </c>
      <c r="AH153" s="6">
        <v>104000</v>
      </c>
      <c r="AI153" s="6"/>
      <c r="AJ153" s="81">
        <f t="shared" si="69"/>
        <v>104000</v>
      </c>
      <c r="AK153" s="6">
        <v>104000</v>
      </c>
      <c r="AL153" s="35" t="s">
        <v>1306</v>
      </c>
      <c r="AM153" s="48"/>
    </row>
    <row r="154" spans="1:39" ht="31.5" x14ac:dyDescent="0.2">
      <c r="A154" s="5">
        <f t="shared" si="72"/>
        <v>145</v>
      </c>
      <c r="B154" s="5">
        <v>117</v>
      </c>
      <c r="C154" s="5">
        <v>117</v>
      </c>
      <c r="D154" s="5" t="s">
        <v>721</v>
      </c>
      <c r="E154" s="15" t="s">
        <v>721</v>
      </c>
      <c r="F154" s="15"/>
      <c r="G154" s="30" t="s">
        <v>722</v>
      </c>
      <c r="H154" s="6">
        <v>97000</v>
      </c>
      <c r="I154" s="6">
        <v>21601.375</v>
      </c>
      <c r="J154" s="6">
        <v>24000</v>
      </c>
      <c r="K154" s="81">
        <f t="shared" si="73"/>
        <v>121000</v>
      </c>
      <c r="L154" s="81">
        <f t="shared" si="74"/>
        <v>142600</v>
      </c>
      <c r="M154" s="6">
        <v>121000</v>
      </c>
      <c r="N154" s="6" t="e">
        <f>M154/1000*#REF!</f>
        <v>#REF!</v>
      </c>
      <c r="O154" s="81" t="e">
        <f t="shared" si="62"/>
        <v>#REF!</v>
      </c>
      <c r="P154" s="6">
        <v>121000</v>
      </c>
      <c r="Q154" s="6"/>
      <c r="R154" s="81">
        <f t="shared" si="63"/>
        <v>121000</v>
      </c>
      <c r="S154" s="6">
        <v>121000</v>
      </c>
      <c r="T154" s="6" t="e">
        <f>S154/1000*#REF!</f>
        <v>#REF!</v>
      </c>
      <c r="U154" s="81" t="e">
        <f t="shared" si="64"/>
        <v>#REF!</v>
      </c>
      <c r="V154" s="6">
        <v>121000</v>
      </c>
      <c r="W154" s="6"/>
      <c r="X154" s="81">
        <f t="shared" si="65"/>
        <v>121000</v>
      </c>
      <c r="Y154" s="6">
        <v>121000</v>
      </c>
      <c r="Z154" s="6" t="e">
        <f>Y154/1000*#REF!</f>
        <v>#REF!</v>
      </c>
      <c r="AA154" s="81" t="e">
        <f t="shared" si="66"/>
        <v>#REF!</v>
      </c>
      <c r="AB154" s="6">
        <v>121000</v>
      </c>
      <c r="AC154" s="6"/>
      <c r="AD154" s="81">
        <f t="shared" si="67"/>
        <v>121000</v>
      </c>
      <c r="AE154" s="6">
        <v>121000</v>
      </c>
      <c r="AF154" s="6" t="e">
        <f>AE154/1000*#REF!</f>
        <v>#REF!</v>
      </c>
      <c r="AG154" s="81" t="e">
        <f t="shared" si="68"/>
        <v>#REF!</v>
      </c>
      <c r="AH154" s="6">
        <v>121000</v>
      </c>
      <c r="AI154" s="6"/>
      <c r="AJ154" s="81">
        <f t="shared" si="69"/>
        <v>121000</v>
      </c>
      <c r="AK154" s="6">
        <v>121000</v>
      </c>
      <c r="AL154" s="48"/>
      <c r="AM154" s="48"/>
    </row>
    <row r="155" spans="1:39" ht="47.25" x14ac:dyDescent="0.2">
      <c r="A155" s="5">
        <f t="shared" si="72"/>
        <v>146</v>
      </c>
      <c r="B155" s="5">
        <v>121</v>
      </c>
      <c r="C155" s="5">
        <v>159</v>
      </c>
      <c r="D155" s="5" t="s">
        <v>723</v>
      </c>
      <c r="E155" s="15" t="s">
        <v>723</v>
      </c>
      <c r="F155" s="15"/>
      <c r="G155" s="30" t="s">
        <v>724</v>
      </c>
      <c r="H155" s="6">
        <v>104000</v>
      </c>
      <c r="I155" s="6">
        <v>25921.649999999998</v>
      </c>
      <c r="J155" s="6">
        <v>39000</v>
      </c>
      <c r="K155" s="81">
        <f t="shared" si="73"/>
        <v>143000</v>
      </c>
      <c r="L155" s="81">
        <f t="shared" si="74"/>
        <v>168900</v>
      </c>
      <c r="M155" s="6">
        <v>69000</v>
      </c>
      <c r="N155" s="6" t="e">
        <f>M155/1000*#REF!</f>
        <v>#REF!</v>
      </c>
      <c r="O155" s="81" t="e">
        <f t="shared" si="62"/>
        <v>#REF!</v>
      </c>
      <c r="P155" s="6">
        <v>69000</v>
      </c>
      <c r="Q155" s="6"/>
      <c r="R155" s="81">
        <f t="shared" si="63"/>
        <v>69000</v>
      </c>
      <c r="S155" s="6">
        <v>69000</v>
      </c>
      <c r="T155" s="6" t="e">
        <f>S155/1000*#REF!</f>
        <v>#REF!</v>
      </c>
      <c r="U155" s="81" t="e">
        <f t="shared" si="64"/>
        <v>#REF!</v>
      </c>
      <c r="V155" s="6">
        <v>69000</v>
      </c>
      <c r="W155" s="6"/>
      <c r="X155" s="81">
        <f t="shared" si="65"/>
        <v>69000</v>
      </c>
      <c r="Y155" s="6">
        <v>69000</v>
      </c>
      <c r="Z155" s="6" t="e">
        <f>Y155/1000*#REF!</f>
        <v>#REF!</v>
      </c>
      <c r="AA155" s="81" t="e">
        <f t="shared" si="66"/>
        <v>#REF!</v>
      </c>
      <c r="AB155" s="6">
        <v>69000</v>
      </c>
      <c r="AC155" s="6"/>
      <c r="AD155" s="81">
        <f t="shared" si="67"/>
        <v>69000</v>
      </c>
      <c r="AE155" s="6">
        <v>69000</v>
      </c>
      <c r="AF155" s="6" t="e">
        <f>AE155/1000*#REF!</f>
        <v>#REF!</v>
      </c>
      <c r="AG155" s="81" t="e">
        <f t="shared" si="68"/>
        <v>#REF!</v>
      </c>
      <c r="AH155" s="6">
        <v>69000</v>
      </c>
      <c r="AI155" s="6"/>
      <c r="AJ155" s="81">
        <f t="shared" si="69"/>
        <v>69000</v>
      </c>
      <c r="AK155" s="6">
        <v>69000</v>
      </c>
      <c r="AL155" s="48"/>
      <c r="AM155" s="48"/>
    </row>
    <row r="156" spans="1:39" x14ac:dyDescent="0.2">
      <c r="A156" s="5">
        <f t="shared" si="72"/>
        <v>147</v>
      </c>
      <c r="B156" s="5">
        <v>118</v>
      </c>
      <c r="C156" s="5">
        <v>118</v>
      </c>
      <c r="D156" s="5" t="s">
        <v>725</v>
      </c>
      <c r="E156" s="15" t="s">
        <v>725</v>
      </c>
      <c r="F156" s="15"/>
      <c r="G156" s="30" t="s">
        <v>2374</v>
      </c>
      <c r="H156" s="6">
        <v>130000</v>
      </c>
      <c r="I156" s="6">
        <v>13275.035400000001</v>
      </c>
      <c r="J156" s="6">
        <v>49500</v>
      </c>
      <c r="K156" s="81">
        <f t="shared" si="73"/>
        <v>179500</v>
      </c>
      <c r="L156" s="81">
        <f t="shared" si="74"/>
        <v>192800</v>
      </c>
      <c r="M156" s="6">
        <v>54000</v>
      </c>
      <c r="N156" s="6" t="e">
        <f>M156/1000*#REF!</f>
        <v>#REF!</v>
      </c>
      <c r="O156" s="81" t="e">
        <f t="shared" si="62"/>
        <v>#REF!</v>
      </c>
      <c r="P156" s="6">
        <v>54000</v>
      </c>
      <c r="Q156" s="6"/>
      <c r="R156" s="81">
        <f t="shared" si="63"/>
        <v>54000</v>
      </c>
      <c r="S156" s="6">
        <v>54000</v>
      </c>
      <c r="T156" s="6" t="e">
        <f>S156/1000*#REF!</f>
        <v>#REF!</v>
      </c>
      <c r="U156" s="81" t="e">
        <f t="shared" si="64"/>
        <v>#REF!</v>
      </c>
      <c r="V156" s="6">
        <v>54000</v>
      </c>
      <c r="W156" s="6"/>
      <c r="X156" s="81">
        <f t="shared" si="65"/>
        <v>54000</v>
      </c>
      <c r="Y156" s="6">
        <v>54000</v>
      </c>
      <c r="Z156" s="6" t="e">
        <f>Y156/1000*#REF!</f>
        <v>#REF!</v>
      </c>
      <c r="AA156" s="81" t="e">
        <f t="shared" si="66"/>
        <v>#REF!</v>
      </c>
      <c r="AB156" s="6">
        <v>54000</v>
      </c>
      <c r="AC156" s="6"/>
      <c r="AD156" s="81">
        <f t="shared" si="67"/>
        <v>54000</v>
      </c>
      <c r="AE156" s="6">
        <v>54000</v>
      </c>
      <c r="AF156" s="6" t="e">
        <f>AE156/1000*#REF!</f>
        <v>#REF!</v>
      </c>
      <c r="AG156" s="81" t="e">
        <f t="shared" si="68"/>
        <v>#REF!</v>
      </c>
      <c r="AH156" s="6">
        <v>54000</v>
      </c>
      <c r="AI156" s="6"/>
      <c r="AJ156" s="81">
        <f t="shared" si="69"/>
        <v>54000</v>
      </c>
      <c r="AK156" s="6">
        <v>54000</v>
      </c>
      <c r="AL156" s="48"/>
      <c r="AM156" s="44" t="str">
        <f>'[1]dm XIN Y KIEN'!$AU$27</f>
        <v>Chưa bao gồm thuốc</v>
      </c>
    </row>
    <row r="157" spans="1:39" x14ac:dyDescent="0.2">
      <c r="A157" s="5">
        <f t="shared" si="72"/>
        <v>148</v>
      </c>
      <c r="B157" s="5">
        <v>119</v>
      </c>
      <c r="C157" s="5">
        <v>119</v>
      </c>
      <c r="D157" s="5" t="s">
        <v>2375</v>
      </c>
      <c r="E157" s="15" t="s">
        <v>2375</v>
      </c>
      <c r="F157" s="15"/>
      <c r="G157" s="30" t="s">
        <v>2376</v>
      </c>
      <c r="H157" s="6">
        <v>86000</v>
      </c>
      <c r="I157" s="6">
        <v>13275.035400000001</v>
      </c>
      <c r="J157" s="6">
        <v>24000</v>
      </c>
      <c r="K157" s="81">
        <f t="shared" si="73"/>
        <v>110000</v>
      </c>
      <c r="L157" s="81">
        <f t="shared" si="74"/>
        <v>123300</v>
      </c>
      <c r="M157" s="6">
        <v>476000</v>
      </c>
      <c r="N157" s="6" t="e">
        <f>M157/1000*#REF!</f>
        <v>#REF!</v>
      </c>
      <c r="O157" s="81" t="e">
        <f t="shared" si="62"/>
        <v>#REF!</v>
      </c>
      <c r="P157" s="6">
        <v>476000</v>
      </c>
      <c r="Q157" s="6"/>
      <c r="R157" s="81">
        <f t="shared" si="63"/>
        <v>476000</v>
      </c>
      <c r="S157" s="6">
        <v>476000</v>
      </c>
      <c r="T157" s="6" t="e">
        <f>S157/1000*#REF!</f>
        <v>#REF!</v>
      </c>
      <c r="U157" s="81" t="e">
        <f t="shared" si="64"/>
        <v>#REF!</v>
      </c>
      <c r="V157" s="6">
        <v>476000</v>
      </c>
      <c r="W157" s="6"/>
      <c r="X157" s="81">
        <f t="shared" si="65"/>
        <v>476000</v>
      </c>
      <c r="Y157" s="6">
        <v>476000</v>
      </c>
      <c r="Z157" s="6" t="e">
        <f>Y157/1000*#REF!</f>
        <v>#REF!</v>
      </c>
      <c r="AA157" s="81" t="e">
        <f t="shared" si="66"/>
        <v>#REF!</v>
      </c>
      <c r="AB157" s="6">
        <v>476000</v>
      </c>
      <c r="AC157" s="6"/>
      <c r="AD157" s="81">
        <f t="shared" si="67"/>
        <v>476000</v>
      </c>
      <c r="AE157" s="6">
        <v>476000</v>
      </c>
      <c r="AF157" s="6" t="e">
        <f>AE157/1000*#REF!</f>
        <v>#REF!</v>
      </c>
      <c r="AG157" s="81" t="e">
        <f t="shared" si="68"/>
        <v>#REF!</v>
      </c>
      <c r="AH157" s="6">
        <v>476000</v>
      </c>
      <c r="AI157" s="6"/>
      <c r="AJ157" s="81">
        <f t="shared" si="69"/>
        <v>476000</v>
      </c>
      <c r="AK157" s="6">
        <v>476000</v>
      </c>
      <c r="AL157" s="48"/>
      <c r="AM157" s="35"/>
    </row>
    <row r="158" spans="1:39" ht="31.5" x14ac:dyDescent="0.2">
      <c r="A158" s="5">
        <f t="shared" si="72"/>
        <v>149</v>
      </c>
      <c r="B158" s="5">
        <v>120</v>
      </c>
      <c r="C158" s="5">
        <v>120</v>
      </c>
      <c r="D158" s="5" t="s">
        <v>2377</v>
      </c>
      <c r="E158" s="15" t="s">
        <v>2377</v>
      </c>
      <c r="F158" s="15"/>
      <c r="G158" s="30" t="s">
        <v>2378</v>
      </c>
      <c r="H158" s="6">
        <v>54000</v>
      </c>
      <c r="I158" s="6">
        <v>20113.689999999999</v>
      </c>
      <c r="J158" s="6">
        <v>24000</v>
      </c>
      <c r="K158" s="81">
        <f t="shared" si="73"/>
        <v>78000</v>
      </c>
      <c r="L158" s="81">
        <f t="shared" si="74"/>
        <v>98100</v>
      </c>
      <c r="M158" s="6">
        <v>900000</v>
      </c>
      <c r="N158" s="6" t="e">
        <f>M158/1000*#REF!</f>
        <v>#REF!</v>
      </c>
      <c r="O158" s="81" t="e">
        <f t="shared" si="62"/>
        <v>#REF!</v>
      </c>
      <c r="P158" s="6">
        <v>900000</v>
      </c>
      <c r="Q158" s="6"/>
      <c r="R158" s="81">
        <f t="shared" si="63"/>
        <v>900000</v>
      </c>
      <c r="S158" s="6">
        <v>900000</v>
      </c>
      <c r="T158" s="6" t="e">
        <f>S158/1000*#REF!</f>
        <v>#REF!</v>
      </c>
      <c r="U158" s="81" t="e">
        <f t="shared" si="64"/>
        <v>#REF!</v>
      </c>
      <c r="V158" s="6">
        <v>900000</v>
      </c>
      <c r="W158" s="6"/>
      <c r="X158" s="81">
        <f t="shared" si="65"/>
        <v>900000</v>
      </c>
      <c r="Y158" s="6">
        <v>900000</v>
      </c>
      <c r="Z158" s="6" t="e">
        <f>Y158/1000*#REF!</f>
        <v>#REF!</v>
      </c>
      <c r="AA158" s="81" t="e">
        <f t="shared" si="66"/>
        <v>#REF!</v>
      </c>
      <c r="AB158" s="6">
        <v>900000</v>
      </c>
      <c r="AC158" s="6"/>
      <c r="AD158" s="81">
        <f t="shared" si="67"/>
        <v>900000</v>
      </c>
      <c r="AE158" s="6">
        <v>900000</v>
      </c>
      <c r="AF158" s="6" t="e">
        <f>AE158/1000*#REF!</f>
        <v>#REF!</v>
      </c>
      <c r="AG158" s="81" t="e">
        <f t="shared" si="68"/>
        <v>#REF!</v>
      </c>
      <c r="AH158" s="6">
        <v>900000</v>
      </c>
      <c r="AI158" s="6"/>
      <c r="AJ158" s="81">
        <f t="shared" si="69"/>
        <v>900000</v>
      </c>
      <c r="AK158" s="6">
        <v>900000</v>
      </c>
      <c r="AL158" s="44" t="s">
        <v>14</v>
      </c>
      <c r="AM158" s="48"/>
    </row>
    <row r="159" spans="1:39" x14ac:dyDescent="0.2">
      <c r="A159" s="5">
        <f t="shared" si="72"/>
        <v>150</v>
      </c>
      <c r="B159" s="5">
        <v>26</v>
      </c>
      <c r="C159" s="5">
        <v>146</v>
      </c>
      <c r="D159" s="5" t="s">
        <v>2379</v>
      </c>
      <c r="E159" s="15" t="s">
        <v>2379</v>
      </c>
      <c r="F159" s="15"/>
      <c r="G159" s="30" t="s">
        <v>2380</v>
      </c>
      <c r="H159" s="6">
        <v>500000</v>
      </c>
      <c r="I159" s="6">
        <v>43202.75</v>
      </c>
      <c r="J159" s="6">
        <v>39000</v>
      </c>
      <c r="K159" s="81">
        <f t="shared" si="73"/>
        <v>539000</v>
      </c>
      <c r="L159" s="81">
        <f t="shared" si="74"/>
        <v>582200</v>
      </c>
      <c r="M159" s="6">
        <v>2128000</v>
      </c>
      <c r="N159" s="6" t="e">
        <f>M159/1000*#REF!</f>
        <v>#REF!</v>
      </c>
      <c r="O159" s="81" t="e">
        <f t="shared" si="62"/>
        <v>#REF!</v>
      </c>
      <c r="P159" s="6">
        <v>2128000</v>
      </c>
      <c r="Q159" s="6"/>
      <c r="R159" s="81">
        <f t="shared" si="63"/>
        <v>2128000</v>
      </c>
      <c r="S159" s="6">
        <v>2016000</v>
      </c>
      <c r="T159" s="6" t="e">
        <f>S159/1000*#REF!</f>
        <v>#REF!</v>
      </c>
      <c r="U159" s="81" t="e">
        <f t="shared" si="64"/>
        <v>#REF!</v>
      </c>
      <c r="V159" s="6">
        <v>2016000</v>
      </c>
      <c r="W159" s="6"/>
      <c r="X159" s="81">
        <f t="shared" si="65"/>
        <v>2016000</v>
      </c>
      <c r="Y159" s="6">
        <v>1904000</v>
      </c>
      <c r="Z159" s="6" t="e">
        <f>Y159/1000*#REF!</f>
        <v>#REF!</v>
      </c>
      <c r="AA159" s="81" t="e">
        <f t="shared" si="66"/>
        <v>#REF!</v>
      </c>
      <c r="AB159" s="6">
        <v>1904000</v>
      </c>
      <c r="AC159" s="6"/>
      <c r="AD159" s="81">
        <f t="shared" si="67"/>
        <v>1904000</v>
      </c>
      <c r="AE159" s="6">
        <v>1792000</v>
      </c>
      <c r="AF159" s="6" t="e">
        <f>AE159/1000*#REF!</f>
        <v>#REF!</v>
      </c>
      <c r="AG159" s="81" t="e">
        <f t="shared" si="68"/>
        <v>#REF!</v>
      </c>
      <c r="AH159" s="6">
        <v>1792000</v>
      </c>
      <c r="AI159" s="6"/>
      <c r="AJ159" s="81">
        <f t="shared" si="69"/>
        <v>1792000</v>
      </c>
      <c r="AK159" s="6">
        <v>1792000</v>
      </c>
      <c r="AL159" s="35" t="s">
        <v>2381</v>
      </c>
      <c r="AM159" s="48"/>
    </row>
    <row r="160" spans="1:39" ht="31.5" x14ac:dyDescent="0.2">
      <c r="A160" s="5">
        <f t="shared" si="72"/>
        <v>151</v>
      </c>
      <c r="B160" s="5">
        <v>125</v>
      </c>
      <c r="C160" s="5">
        <v>163</v>
      </c>
      <c r="D160" s="5" t="s">
        <v>2382</v>
      </c>
      <c r="E160" s="15" t="s">
        <v>2382</v>
      </c>
      <c r="F160" s="15"/>
      <c r="G160" s="30" t="s">
        <v>2383</v>
      </c>
      <c r="H160" s="6">
        <v>900000</v>
      </c>
      <c r="I160" s="6">
        <v>43202.75</v>
      </c>
      <c r="J160" s="6">
        <v>109500</v>
      </c>
      <c r="K160" s="81">
        <f t="shared" si="73"/>
        <v>1009500</v>
      </c>
      <c r="L160" s="81">
        <f t="shared" si="74"/>
        <v>1052700</v>
      </c>
      <c r="M160" s="6">
        <v>567000</v>
      </c>
      <c r="N160" s="6" t="e">
        <f>M160/1000*#REF!</f>
        <v>#REF!</v>
      </c>
      <c r="O160" s="81" t="e">
        <f t="shared" si="62"/>
        <v>#REF!</v>
      </c>
      <c r="P160" s="6">
        <v>567000</v>
      </c>
      <c r="Q160" s="6"/>
      <c r="R160" s="81">
        <f t="shared" si="63"/>
        <v>567000</v>
      </c>
      <c r="S160" s="6">
        <v>567000</v>
      </c>
      <c r="T160" s="6" t="e">
        <f>S160/1000*#REF!</f>
        <v>#REF!</v>
      </c>
      <c r="U160" s="81" t="e">
        <f t="shared" si="64"/>
        <v>#REF!</v>
      </c>
      <c r="V160" s="6">
        <v>567000</v>
      </c>
      <c r="W160" s="6"/>
      <c r="X160" s="81">
        <f t="shared" si="65"/>
        <v>567000</v>
      </c>
      <c r="Y160" s="6">
        <v>567000</v>
      </c>
      <c r="Z160" s="6" t="e">
        <f>Y160/1000*#REF!</f>
        <v>#REF!</v>
      </c>
      <c r="AA160" s="81" t="e">
        <f t="shared" si="66"/>
        <v>#REF!</v>
      </c>
      <c r="AB160" s="6">
        <v>567000</v>
      </c>
      <c r="AC160" s="6"/>
      <c r="AD160" s="81">
        <f t="shared" si="67"/>
        <v>567000</v>
      </c>
      <c r="AE160" s="6">
        <v>567000</v>
      </c>
      <c r="AF160" s="6" t="e">
        <f>AE160/1000*#REF!</f>
        <v>#REF!</v>
      </c>
      <c r="AG160" s="81" t="e">
        <f t="shared" si="68"/>
        <v>#REF!</v>
      </c>
      <c r="AH160" s="6">
        <v>567000</v>
      </c>
      <c r="AI160" s="6"/>
      <c r="AJ160" s="81">
        <f t="shared" si="69"/>
        <v>567000</v>
      </c>
      <c r="AK160" s="6">
        <v>567000</v>
      </c>
      <c r="AL160" s="48"/>
      <c r="AM160" s="35"/>
    </row>
    <row r="161" spans="1:39" ht="31.5" x14ac:dyDescent="0.2">
      <c r="A161" s="5">
        <f t="shared" si="72"/>
        <v>152</v>
      </c>
      <c r="B161" s="5">
        <v>126</v>
      </c>
      <c r="C161" s="5">
        <v>164</v>
      </c>
      <c r="D161" s="5" t="s">
        <v>2384</v>
      </c>
      <c r="E161" s="15" t="s">
        <v>2384</v>
      </c>
      <c r="F161" s="15"/>
      <c r="G161" s="30" t="s">
        <v>2385</v>
      </c>
      <c r="H161" s="6">
        <v>2240000</v>
      </c>
      <c r="I161" s="6">
        <v>43202.75</v>
      </c>
      <c r="J161" s="6">
        <v>180000</v>
      </c>
      <c r="K161" s="81">
        <f t="shared" si="73"/>
        <v>2420000</v>
      </c>
      <c r="L161" s="81">
        <f t="shared" si="74"/>
        <v>2463200</v>
      </c>
      <c r="M161" s="6">
        <v>700000</v>
      </c>
      <c r="N161" s="6" t="e">
        <f>M161/1000*#REF!</f>
        <v>#REF!</v>
      </c>
      <c r="O161" s="81" t="e">
        <f t="shared" si="62"/>
        <v>#REF!</v>
      </c>
      <c r="P161" s="6">
        <v>700000</v>
      </c>
      <c r="Q161" s="6"/>
      <c r="R161" s="81">
        <f t="shared" si="63"/>
        <v>700000</v>
      </c>
      <c r="S161" s="6">
        <v>700000</v>
      </c>
      <c r="T161" s="6" t="e">
        <f>S161/1000*#REF!</f>
        <v>#REF!</v>
      </c>
      <c r="U161" s="81" t="e">
        <f t="shared" si="64"/>
        <v>#REF!</v>
      </c>
      <c r="V161" s="6">
        <v>700000</v>
      </c>
      <c r="W161" s="6"/>
      <c r="X161" s="81">
        <f t="shared" si="65"/>
        <v>700000</v>
      </c>
      <c r="Y161" s="6">
        <v>700000</v>
      </c>
      <c r="Z161" s="6" t="e">
        <f>Y161/1000*#REF!</f>
        <v>#REF!</v>
      </c>
      <c r="AA161" s="81" t="e">
        <f t="shared" si="66"/>
        <v>#REF!</v>
      </c>
      <c r="AB161" s="6">
        <v>700000</v>
      </c>
      <c r="AC161" s="6"/>
      <c r="AD161" s="81">
        <f t="shared" si="67"/>
        <v>700000</v>
      </c>
      <c r="AE161" s="32">
        <v>665000</v>
      </c>
      <c r="AF161" s="6" t="e">
        <f>AE161/1000*#REF!</f>
        <v>#REF!</v>
      </c>
      <c r="AG161" s="81" t="e">
        <f t="shared" si="68"/>
        <v>#REF!</v>
      </c>
      <c r="AH161" s="32">
        <v>665000</v>
      </c>
      <c r="AI161" s="6"/>
      <c r="AJ161" s="81">
        <f t="shared" si="69"/>
        <v>665000</v>
      </c>
      <c r="AK161" s="32">
        <v>665000</v>
      </c>
      <c r="AL161" s="48"/>
      <c r="AM161" s="35"/>
    </row>
    <row r="162" spans="1:39" x14ac:dyDescent="0.2">
      <c r="A162" s="5">
        <f t="shared" si="72"/>
        <v>153</v>
      </c>
      <c r="B162" s="5">
        <v>24</v>
      </c>
      <c r="C162" s="5">
        <v>144</v>
      </c>
      <c r="D162" s="5" t="s">
        <v>2386</v>
      </c>
      <c r="E162" s="15" t="s">
        <v>2386</v>
      </c>
      <c r="F162" s="15"/>
      <c r="G162" s="30" t="s">
        <v>2387</v>
      </c>
      <c r="H162" s="6">
        <v>575000</v>
      </c>
      <c r="I162" s="6">
        <v>21601.375</v>
      </c>
      <c r="J162" s="6"/>
      <c r="K162" s="81">
        <f t="shared" si="73"/>
        <v>575000</v>
      </c>
      <c r="L162" s="81">
        <f t="shared" si="74"/>
        <v>596600</v>
      </c>
      <c r="M162" s="6">
        <v>700000</v>
      </c>
      <c r="N162" s="6" t="e">
        <f>M162/1000*#REF!</f>
        <v>#REF!</v>
      </c>
      <c r="O162" s="81" t="e">
        <f t="shared" si="62"/>
        <v>#REF!</v>
      </c>
      <c r="P162" s="6">
        <v>700000</v>
      </c>
      <c r="Q162" s="6"/>
      <c r="R162" s="81">
        <f t="shared" si="63"/>
        <v>700000</v>
      </c>
      <c r="S162" s="6">
        <v>700000</v>
      </c>
      <c r="T162" s="6" t="e">
        <f>S162/1000*#REF!</f>
        <v>#REF!</v>
      </c>
      <c r="U162" s="81" t="e">
        <f t="shared" si="64"/>
        <v>#REF!</v>
      </c>
      <c r="V162" s="6">
        <v>700000</v>
      </c>
      <c r="W162" s="6"/>
      <c r="X162" s="81">
        <f t="shared" si="65"/>
        <v>700000</v>
      </c>
      <c r="Y162" s="6">
        <v>700000</v>
      </c>
      <c r="Z162" s="6" t="e">
        <f>Y162/1000*#REF!</f>
        <v>#REF!</v>
      </c>
      <c r="AA162" s="81" t="e">
        <f t="shared" si="66"/>
        <v>#REF!</v>
      </c>
      <c r="AB162" s="6">
        <v>700000</v>
      </c>
      <c r="AC162" s="6"/>
      <c r="AD162" s="81">
        <f t="shared" si="67"/>
        <v>700000</v>
      </c>
      <c r="AE162" s="32">
        <v>665000</v>
      </c>
      <c r="AF162" s="6" t="e">
        <f>AE162/1000*#REF!</f>
        <v>#REF!</v>
      </c>
      <c r="AG162" s="81" t="e">
        <f t="shared" si="68"/>
        <v>#REF!</v>
      </c>
      <c r="AH162" s="32">
        <v>665000</v>
      </c>
      <c r="AI162" s="6"/>
      <c r="AJ162" s="81">
        <f t="shared" si="69"/>
        <v>665000</v>
      </c>
      <c r="AK162" s="32">
        <v>665000</v>
      </c>
      <c r="AL162" s="35"/>
      <c r="AM162" s="35"/>
    </row>
    <row r="163" spans="1:39" ht="31.5" x14ac:dyDescent="0.2">
      <c r="A163" s="5">
        <f t="shared" si="72"/>
        <v>154</v>
      </c>
      <c r="B163" s="5">
        <v>154</v>
      </c>
      <c r="C163" s="5">
        <v>186</v>
      </c>
      <c r="D163" s="5" t="s">
        <v>2388</v>
      </c>
      <c r="E163" s="15"/>
      <c r="F163" s="15" t="s">
        <v>2388</v>
      </c>
      <c r="G163" s="30" t="s">
        <v>2389</v>
      </c>
      <c r="H163" s="6">
        <v>700000</v>
      </c>
      <c r="I163" s="6">
        <v>21601.375</v>
      </c>
      <c r="J163" s="6">
        <v>96000</v>
      </c>
      <c r="K163" s="81">
        <f t="shared" si="73"/>
        <v>796000</v>
      </c>
      <c r="L163" s="81">
        <f t="shared" si="74"/>
        <v>817600</v>
      </c>
      <c r="M163" s="6">
        <v>180000</v>
      </c>
      <c r="N163" s="6" t="e">
        <f>M163/1000*#REF!</f>
        <v>#REF!</v>
      </c>
      <c r="O163" s="81" t="e">
        <f t="shared" si="62"/>
        <v>#REF!</v>
      </c>
      <c r="P163" s="6">
        <v>180000</v>
      </c>
      <c r="Q163" s="6"/>
      <c r="R163" s="81">
        <f t="shared" si="63"/>
        <v>180000</v>
      </c>
      <c r="S163" s="6">
        <v>180000</v>
      </c>
      <c r="T163" s="6" t="e">
        <f>S163/1000*#REF!</f>
        <v>#REF!</v>
      </c>
      <c r="U163" s="81" t="e">
        <f t="shared" si="64"/>
        <v>#REF!</v>
      </c>
      <c r="V163" s="6">
        <v>180000</v>
      </c>
      <c r="W163" s="6"/>
      <c r="X163" s="81">
        <f t="shared" si="65"/>
        <v>180000</v>
      </c>
      <c r="Y163" s="6">
        <v>180000</v>
      </c>
      <c r="Z163" s="6" t="e">
        <f>Y163/1000*#REF!</f>
        <v>#REF!</v>
      </c>
      <c r="AA163" s="81" t="e">
        <f t="shared" si="66"/>
        <v>#REF!</v>
      </c>
      <c r="AB163" s="6">
        <v>180000</v>
      </c>
      <c r="AC163" s="6"/>
      <c r="AD163" s="81">
        <f t="shared" si="67"/>
        <v>180000</v>
      </c>
      <c r="AE163" s="32">
        <v>171000</v>
      </c>
      <c r="AF163" s="6" t="e">
        <f>AE163/1000*#REF!</f>
        <v>#REF!</v>
      </c>
      <c r="AG163" s="81" t="e">
        <f t="shared" si="68"/>
        <v>#REF!</v>
      </c>
      <c r="AH163" s="32">
        <v>171000</v>
      </c>
      <c r="AI163" s="6"/>
      <c r="AJ163" s="81">
        <f t="shared" si="69"/>
        <v>171000</v>
      </c>
      <c r="AK163" s="32">
        <v>171000</v>
      </c>
      <c r="AL163" s="35" t="s">
        <v>1305</v>
      </c>
      <c r="AM163" s="35"/>
    </row>
    <row r="164" spans="1:39" x14ac:dyDescent="0.2">
      <c r="A164" s="5">
        <f t="shared" si="72"/>
        <v>155</v>
      </c>
      <c r="B164" s="5">
        <v>155</v>
      </c>
      <c r="C164" s="5">
        <v>187</v>
      </c>
      <c r="D164" s="5" t="s">
        <v>2391</v>
      </c>
      <c r="E164" s="15"/>
      <c r="F164" s="15" t="s">
        <v>2391</v>
      </c>
      <c r="G164" s="30" t="s">
        <v>2392</v>
      </c>
      <c r="H164" s="6">
        <v>700000</v>
      </c>
      <c r="I164" s="6">
        <v>17281.099999999999</v>
      </c>
      <c r="J164" s="6">
        <v>109500</v>
      </c>
      <c r="K164" s="81">
        <f t="shared" si="73"/>
        <v>809500</v>
      </c>
      <c r="L164" s="81">
        <f t="shared" si="74"/>
        <v>826800</v>
      </c>
      <c r="M164" s="6">
        <v>570000</v>
      </c>
      <c r="N164" s="6" t="e">
        <f>M164/1000*#REF!</f>
        <v>#REF!</v>
      </c>
      <c r="O164" s="81" t="e">
        <f t="shared" si="62"/>
        <v>#REF!</v>
      </c>
      <c r="P164" s="6">
        <v>570000</v>
      </c>
      <c r="Q164" s="6"/>
      <c r="R164" s="81">
        <f t="shared" si="63"/>
        <v>570000</v>
      </c>
      <c r="S164" s="6">
        <v>570000</v>
      </c>
      <c r="T164" s="6" t="e">
        <f>S164/1000*#REF!</f>
        <v>#REF!</v>
      </c>
      <c r="U164" s="81" t="e">
        <f t="shared" si="64"/>
        <v>#REF!</v>
      </c>
      <c r="V164" s="6">
        <v>570000</v>
      </c>
      <c r="W164" s="6"/>
      <c r="X164" s="81">
        <f t="shared" si="65"/>
        <v>570000</v>
      </c>
      <c r="Y164" s="6">
        <v>570000</v>
      </c>
      <c r="Z164" s="6" t="e">
        <f>Y164/1000*#REF!</f>
        <v>#REF!</v>
      </c>
      <c r="AA164" s="81" t="e">
        <f t="shared" si="66"/>
        <v>#REF!</v>
      </c>
      <c r="AB164" s="6">
        <v>570000</v>
      </c>
      <c r="AC164" s="6"/>
      <c r="AD164" s="81">
        <f t="shared" si="67"/>
        <v>570000</v>
      </c>
      <c r="AE164" s="6">
        <v>570000</v>
      </c>
      <c r="AF164" s="6" t="e">
        <f>AE164/1000*#REF!</f>
        <v>#REF!</v>
      </c>
      <c r="AG164" s="81" t="e">
        <f t="shared" si="68"/>
        <v>#REF!</v>
      </c>
      <c r="AH164" s="6">
        <v>570000</v>
      </c>
      <c r="AI164" s="6"/>
      <c r="AJ164" s="81">
        <f t="shared" si="69"/>
        <v>570000</v>
      </c>
      <c r="AK164" s="6">
        <v>570000</v>
      </c>
      <c r="AL164" s="35"/>
      <c r="AM164" s="48"/>
    </row>
    <row r="165" spans="1:39" x14ac:dyDescent="0.2">
      <c r="A165" s="5">
        <f t="shared" si="72"/>
        <v>156</v>
      </c>
      <c r="B165" s="5">
        <v>142</v>
      </c>
      <c r="C165" s="5">
        <v>174</v>
      </c>
      <c r="D165" s="5" t="s">
        <v>2393</v>
      </c>
      <c r="E165" s="15"/>
      <c r="F165" s="15" t="s">
        <v>2393</v>
      </c>
      <c r="G165" s="30" t="s">
        <v>2394</v>
      </c>
      <c r="H165" s="6">
        <v>180000</v>
      </c>
      <c r="I165" s="6">
        <v>17281.099999999999</v>
      </c>
      <c r="J165" s="6">
        <v>96000</v>
      </c>
      <c r="K165" s="81">
        <f t="shared" si="73"/>
        <v>276000</v>
      </c>
      <c r="L165" s="81">
        <f t="shared" si="74"/>
        <v>293300</v>
      </c>
      <c r="M165" s="6">
        <v>670000</v>
      </c>
      <c r="N165" s="6" t="e">
        <f>M165/1000*#REF!</f>
        <v>#REF!</v>
      </c>
      <c r="O165" s="81" t="e">
        <f t="shared" si="62"/>
        <v>#REF!</v>
      </c>
      <c r="P165" s="6">
        <v>670000</v>
      </c>
      <c r="Q165" s="6"/>
      <c r="R165" s="81">
        <f t="shared" si="63"/>
        <v>670000</v>
      </c>
      <c r="S165" s="6">
        <v>670000</v>
      </c>
      <c r="T165" s="6" t="e">
        <f>S165/1000*#REF!</f>
        <v>#REF!</v>
      </c>
      <c r="U165" s="81" t="e">
        <f t="shared" si="64"/>
        <v>#REF!</v>
      </c>
      <c r="V165" s="6">
        <v>670000</v>
      </c>
      <c r="W165" s="6"/>
      <c r="X165" s="81">
        <f t="shared" si="65"/>
        <v>670000</v>
      </c>
      <c r="Y165" s="6">
        <v>670000</v>
      </c>
      <c r="Z165" s="6" t="e">
        <f>Y165/1000*#REF!</f>
        <v>#REF!</v>
      </c>
      <c r="AA165" s="81" t="e">
        <f t="shared" si="66"/>
        <v>#REF!</v>
      </c>
      <c r="AB165" s="6">
        <v>670000</v>
      </c>
      <c r="AC165" s="6"/>
      <c r="AD165" s="81">
        <f t="shared" si="67"/>
        <v>670000</v>
      </c>
      <c r="AE165" s="6">
        <v>670000</v>
      </c>
      <c r="AF165" s="6" t="e">
        <f>AE165/1000*#REF!</f>
        <v>#REF!</v>
      </c>
      <c r="AG165" s="81" t="e">
        <f t="shared" si="68"/>
        <v>#REF!</v>
      </c>
      <c r="AH165" s="6">
        <v>670000</v>
      </c>
      <c r="AI165" s="6"/>
      <c r="AJ165" s="81">
        <f t="shared" si="69"/>
        <v>670000</v>
      </c>
      <c r="AK165" s="6">
        <v>670000</v>
      </c>
      <c r="AL165" s="35"/>
      <c r="AM165" s="35"/>
    </row>
    <row r="166" spans="1:39" ht="30" x14ac:dyDescent="0.2">
      <c r="A166" s="5">
        <f t="shared" si="72"/>
        <v>157</v>
      </c>
      <c r="B166" s="5">
        <v>13</v>
      </c>
      <c r="C166" s="5">
        <v>133</v>
      </c>
      <c r="D166" s="5" t="s">
        <v>2395</v>
      </c>
      <c r="E166" s="15" t="s">
        <v>2395</v>
      </c>
      <c r="F166" s="15"/>
      <c r="G166" s="30" t="s">
        <v>2396</v>
      </c>
      <c r="H166" s="6">
        <v>575000</v>
      </c>
      <c r="I166" s="6">
        <v>86405.5</v>
      </c>
      <c r="J166" s="6">
        <v>109500</v>
      </c>
      <c r="K166" s="81">
        <f t="shared" si="73"/>
        <v>684500</v>
      </c>
      <c r="L166" s="81">
        <f t="shared" si="74"/>
        <v>770900</v>
      </c>
      <c r="M166" s="6">
        <v>250000</v>
      </c>
      <c r="N166" s="6" t="e">
        <f>M166/1000*#REF!</f>
        <v>#REF!</v>
      </c>
      <c r="O166" s="81" t="e">
        <f t="shared" si="62"/>
        <v>#REF!</v>
      </c>
      <c r="P166" s="6">
        <v>250000</v>
      </c>
      <c r="Q166" s="6"/>
      <c r="R166" s="81">
        <f t="shared" si="63"/>
        <v>250000</v>
      </c>
      <c r="S166" s="6">
        <v>250000</v>
      </c>
      <c r="T166" s="6" t="e">
        <f>S166/1000*#REF!</f>
        <v>#REF!</v>
      </c>
      <c r="U166" s="81" t="e">
        <f t="shared" si="64"/>
        <v>#REF!</v>
      </c>
      <c r="V166" s="6">
        <v>250000</v>
      </c>
      <c r="W166" s="6"/>
      <c r="X166" s="81">
        <f t="shared" si="65"/>
        <v>250000</v>
      </c>
      <c r="Y166" s="6">
        <v>250000</v>
      </c>
      <c r="Z166" s="6" t="e">
        <f>Y166/1000*#REF!</f>
        <v>#REF!</v>
      </c>
      <c r="AA166" s="81" t="e">
        <f t="shared" si="66"/>
        <v>#REF!</v>
      </c>
      <c r="AB166" s="6">
        <v>250000</v>
      </c>
      <c r="AC166" s="6"/>
      <c r="AD166" s="81">
        <f t="shared" si="67"/>
        <v>250000</v>
      </c>
      <c r="AE166" s="32">
        <v>237000</v>
      </c>
      <c r="AF166" s="6" t="e">
        <f>AE166/1000*#REF!</f>
        <v>#REF!</v>
      </c>
      <c r="AG166" s="81" t="e">
        <f t="shared" si="68"/>
        <v>#REF!</v>
      </c>
      <c r="AH166" s="32">
        <v>237000</v>
      </c>
      <c r="AI166" s="6"/>
      <c r="AJ166" s="81">
        <f t="shared" si="69"/>
        <v>237000</v>
      </c>
      <c r="AK166" s="32">
        <v>237000</v>
      </c>
      <c r="AL166" s="48" t="s">
        <v>1281</v>
      </c>
      <c r="AM166" s="35" t="str">
        <f>'[1]dm XIN Y KIEN'!$AU$38</f>
        <v>Chưa bao gồm dụng cụ gắp giun</v>
      </c>
    </row>
    <row r="167" spans="1:39" ht="45" x14ac:dyDescent="0.2">
      <c r="A167" s="5">
        <f t="shared" si="72"/>
        <v>158</v>
      </c>
      <c r="B167" s="5">
        <v>14</v>
      </c>
      <c r="C167" s="5">
        <v>134</v>
      </c>
      <c r="D167" s="5" t="s">
        <v>2397</v>
      </c>
      <c r="E167" s="15" t="s">
        <v>2397</v>
      </c>
      <c r="F167" s="15"/>
      <c r="G167" s="30" t="s">
        <v>2398</v>
      </c>
      <c r="H167" s="6">
        <v>675000</v>
      </c>
      <c r="I167" s="6">
        <v>103686.59999999999</v>
      </c>
      <c r="J167" s="6">
        <v>109500</v>
      </c>
      <c r="K167" s="81">
        <f t="shared" si="73"/>
        <v>784500</v>
      </c>
      <c r="L167" s="81">
        <f t="shared" si="74"/>
        <v>888200</v>
      </c>
      <c r="M167" s="6">
        <v>2000000</v>
      </c>
      <c r="N167" s="6" t="e">
        <f>M167/1000*#REF!</f>
        <v>#REF!</v>
      </c>
      <c r="O167" s="81" t="e">
        <f t="shared" si="62"/>
        <v>#REF!</v>
      </c>
      <c r="P167" s="6">
        <v>2000000</v>
      </c>
      <c r="Q167" s="6"/>
      <c r="R167" s="81">
        <f t="shared" si="63"/>
        <v>2000000</v>
      </c>
      <c r="S167" s="6">
        <v>2000000</v>
      </c>
      <c r="T167" s="6" t="e">
        <f>S167/1000*#REF!</f>
        <v>#REF!</v>
      </c>
      <c r="U167" s="81" t="e">
        <f t="shared" si="64"/>
        <v>#REF!</v>
      </c>
      <c r="V167" s="6">
        <v>2000000</v>
      </c>
      <c r="W167" s="6"/>
      <c r="X167" s="81">
        <f t="shared" si="65"/>
        <v>2000000</v>
      </c>
      <c r="Y167" s="6">
        <v>2000000</v>
      </c>
      <c r="Z167" s="6" t="e">
        <f>Y167/1000*#REF!</f>
        <v>#REF!</v>
      </c>
      <c r="AA167" s="81" t="e">
        <f t="shared" si="66"/>
        <v>#REF!</v>
      </c>
      <c r="AB167" s="6">
        <v>2000000</v>
      </c>
      <c r="AC167" s="6"/>
      <c r="AD167" s="81">
        <f t="shared" si="67"/>
        <v>2000000</v>
      </c>
      <c r="AE167" s="32">
        <v>1900000</v>
      </c>
      <c r="AF167" s="6" t="e">
        <f>AE167/1000*#REF!</f>
        <v>#REF!</v>
      </c>
      <c r="AG167" s="81" t="e">
        <f t="shared" si="68"/>
        <v>#REF!</v>
      </c>
      <c r="AH167" s="32">
        <v>1900000</v>
      </c>
      <c r="AI167" s="6"/>
      <c r="AJ167" s="81">
        <f t="shared" si="69"/>
        <v>1900000</v>
      </c>
      <c r="AK167" s="32">
        <v>1900000</v>
      </c>
      <c r="AL167" s="35" t="s">
        <v>1304</v>
      </c>
      <c r="AM167" s="35"/>
    </row>
    <row r="168" spans="1:39" ht="30" x14ac:dyDescent="0.2">
      <c r="A168" s="5">
        <f t="shared" si="72"/>
        <v>159</v>
      </c>
      <c r="B168" s="5">
        <v>143</v>
      </c>
      <c r="C168" s="5">
        <v>175</v>
      </c>
      <c r="D168" s="5" t="s">
        <v>2399</v>
      </c>
      <c r="E168" s="15"/>
      <c r="F168" s="15" t="s">
        <v>2399</v>
      </c>
      <c r="G168" s="30" t="s">
        <v>2400</v>
      </c>
      <c r="H168" s="6">
        <v>250000</v>
      </c>
      <c r="I168" s="6">
        <v>103686.59999999999</v>
      </c>
      <c r="J168" s="6">
        <v>39000</v>
      </c>
      <c r="K168" s="81">
        <f t="shared" si="73"/>
        <v>289000</v>
      </c>
      <c r="L168" s="81">
        <f t="shared" si="74"/>
        <v>392700</v>
      </c>
      <c r="M168" s="6">
        <v>800000</v>
      </c>
      <c r="N168" s="6" t="e">
        <f>M168/1000*#REF!</f>
        <v>#REF!</v>
      </c>
      <c r="O168" s="81" t="e">
        <f t="shared" si="62"/>
        <v>#REF!</v>
      </c>
      <c r="P168" s="6">
        <v>800000</v>
      </c>
      <c r="Q168" s="6"/>
      <c r="R168" s="81">
        <f t="shared" si="63"/>
        <v>800000</v>
      </c>
      <c r="S168" s="6">
        <v>800000</v>
      </c>
      <c r="T168" s="6" t="e">
        <f>S168/1000*#REF!</f>
        <v>#REF!</v>
      </c>
      <c r="U168" s="81" t="e">
        <f t="shared" si="64"/>
        <v>#REF!</v>
      </c>
      <c r="V168" s="6">
        <v>800000</v>
      </c>
      <c r="W168" s="6"/>
      <c r="X168" s="81">
        <f t="shared" si="65"/>
        <v>800000</v>
      </c>
      <c r="Y168" s="6">
        <v>800000</v>
      </c>
      <c r="Z168" s="6" t="e">
        <f>Y168/1000*#REF!</f>
        <v>#REF!</v>
      </c>
      <c r="AA168" s="81" t="e">
        <f t="shared" si="66"/>
        <v>#REF!</v>
      </c>
      <c r="AB168" s="6">
        <v>800000</v>
      </c>
      <c r="AC168" s="6"/>
      <c r="AD168" s="81">
        <f t="shared" si="67"/>
        <v>800000</v>
      </c>
      <c r="AE168" s="32">
        <v>760000</v>
      </c>
      <c r="AF168" s="6" t="e">
        <f>AE168/1000*#REF!</f>
        <v>#REF!</v>
      </c>
      <c r="AG168" s="81" t="e">
        <f t="shared" si="68"/>
        <v>#REF!</v>
      </c>
      <c r="AH168" s="32">
        <v>760000</v>
      </c>
      <c r="AI168" s="6"/>
      <c r="AJ168" s="81">
        <f t="shared" si="69"/>
        <v>760000</v>
      </c>
      <c r="AK168" s="32">
        <v>760000</v>
      </c>
      <c r="AL168" s="35" t="s">
        <v>2806</v>
      </c>
      <c r="AM168" s="44"/>
    </row>
    <row r="169" spans="1:39" ht="30" x14ac:dyDescent="0.2">
      <c r="A169" s="5">
        <f t="shared" si="72"/>
        <v>160</v>
      </c>
      <c r="B169" s="5">
        <v>150</v>
      </c>
      <c r="C169" s="5">
        <v>182</v>
      </c>
      <c r="D169" s="5" t="s">
        <v>2401</v>
      </c>
      <c r="E169" s="15"/>
      <c r="F169" s="15" t="s">
        <v>2401</v>
      </c>
      <c r="G169" s="30" t="s">
        <v>2402</v>
      </c>
      <c r="H169" s="6">
        <v>2000000</v>
      </c>
      <c r="I169" s="6">
        <v>103686.59999999999</v>
      </c>
      <c r="J169" s="6">
        <v>109500</v>
      </c>
      <c r="K169" s="81">
        <f t="shared" si="73"/>
        <v>2109500</v>
      </c>
      <c r="L169" s="81">
        <f t="shared" si="74"/>
        <v>2213200</v>
      </c>
      <c r="M169" s="6">
        <v>135000</v>
      </c>
      <c r="N169" s="6" t="e">
        <f>M169/1000*#REF!</f>
        <v>#REF!</v>
      </c>
      <c r="O169" s="81" t="e">
        <f t="shared" si="62"/>
        <v>#REF!</v>
      </c>
      <c r="P169" s="6">
        <v>135000</v>
      </c>
      <c r="Q169" s="6"/>
      <c r="R169" s="81">
        <f t="shared" si="63"/>
        <v>135000</v>
      </c>
      <c r="S169" s="6">
        <v>135000</v>
      </c>
      <c r="T169" s="6" t="e">
        <f>S169/1000*#REF!</f>
        <v>#REF!</v>
      </c>
      <c r="U169" s="81" t="e">
        <f t="shared" si="64"/>
        <v>#REF!</v>
      </c>
      <c r="V169" s="6">
        <v>135000</v>
      </c>
      <c r="W169" s="6"/>
      <c r="X169" s="81">
        <f t="shared" si="65"/>
        <v>135000</v>
      </c>
      <c r="Y169" s="6">
        <v>135000</v>
      </c>
      <c r="Z169" s="6" t="e">
        <f>Y169/1000*#REF!</f>
        <v>#REF!</v>
      </c>
      <c r="AA169" s="81" t="e">
        <f t="shared" si="66"/>
        <v>#REF!</v>
      </c>
      <c r="AB169" s="6">
        <v>135000</v>
      </c>
      <c r="AC169" s="6"/>
      <c r="AD169" s="81">
        <f t="shared" si="67"/>
        <v>135000</v>
      </c>
      <c r="AE169" s="6">
        <v>135000</v>
      </c>
      <c r="AF169" s="6" t="e">
        <f>AE169/1000*#REF!</f>
        <v>#REF!</v>
      </c>
      <c r="AG169" s="81" t="e">
        <f t="shared" si="68"/>
        <v>#REF!</v>
      </c>
      <c r="AH169" s="6">
        <v>135000</v>
      </c>
      <c r="AI169" s="6"/>
      <c r="AJ169" s="81">
        <f t="shared" si="69"/>
        <v>135000</v>
      </c>
      <c r="AK169" s="6">
        <v>135000</v>
      </c>
      <c r="AL169" s="35" t="s">
        <v>2403</v>
      </c>
      <c r="AM169" s="48"/>
    </row>
    <row r="170" spans="1:39" x14ac:dyDescent="0.2">
      <c r="A170" s="5">
        <f t="shared" si="72"/>
        <v>161</v>
      </c>
      <c r="B170" s="5">
        <v>151</v>
      </c>
      <c r="C170" s="5">
        <v>183</v>
      </c>
      <c r="D170" s="5" t="s">
        <v>2404</v>
      </c>
      <c r="E170" s="15"/>
      <c r="F170" s="15" t="s">
        <v>2404</v>
      </c>
      <c r="G170" s="30" t="s">
        <v>2405</v>
      </c>
      <c r="H170" s="6">
        <v>800000</v>
      </c>
      <c r="I170" s="6">
        <v>129608.25</v>
      </c>
      <c r="J170" s="6">
        <v>180000</v>
      </c>
      <c r="K170" s="81">
        <f t="shared" si="73"/>
        <v>980000</v>
      </c>
      <c r="L170" s="81">
        <f t="shared" si="74"/>
        <v>1109600</v>
      </c>
      <c r="M170" s="6">
        <v>202000</v>
      </c>
      <c r="N170" s="6" t="e">
        <f>M170/1000*#REF!</f>
        <v>#REF!</v>
      </c>
      <c r="O170" s="81" t="e">
        <f t="shared" si="62"/>
        <v>#REF!</v>
      </c>
      <c r="P170" s="6">
        <v>202000</v>
      </c>
      <c r="Q170" s="6"/>
      <c r="R170" s="81">
        <f t="shared" si="63"/>
        <v>202000</v>
      </c>
      <c r="S170" s="6">
        <v>202000</v>
      </c>
      <c r="T170" s="6" t="e">
        <f>S170/1000*#REF!</f>
        <v>#REF!</v>
      </c>
      <c r="U170" s="81" t="e">
        <f t="shared" si="64"/>
        <v>#REF!</v>
      </c>
      <c r="V170" s="6">
        <v>202000</v>
      </c>
      <c r="W170" s="6"/>
      <c r="X170" s="81">
        <f t="shared" si="65"/>
        <v>202000</v>
      </c>
      <c r="Y170" s="6">
        <v>202000</v>
      </c>
      <c r="Z170" s="6" t="e">
        <f>Y170/1000*#REF!</f>
        <v>#REF!</v>
      </c>
      <c r="AA170" s="81" t="e">
        <f t="shared" si="66"/>
        <v>#REF!</v>
      </c>
      <c r="AB170" s="6">
        <v>202000</v>
      </c>
      <c r="AC170" s="6"/>
      <c r="AD170" s="81">
        <f t="shared" si="67"/>
        <v>202000</v>
      </c>
      <c r="AE170" s="6">
        <v>202000</v>
      </c>
      <c r="AF170" s="6" t="e">
        <f>AE170/1000*#REF!</f>
        <v>#REF!</v>
      </c>
      <c r="AG170" s="81" t="e">
        <f t="shared" si="68"/>
        <v>#REF!</v>
      </c>
      <c r="AH170" s="6">
        <v>202000</v>
      </c>
      <c r="AI170" s="6"/>
      <c r="AJ170" s="81">
        <f t="shared" si="69"/>
        <v>202000</v>
      </c>
      <c r="AK170" s="6">
        <v>202000</v>
      </c>
      <c r="AL170" s="44" t="s">
        <v>2406</v>
      </c>
      <c r="AM170" s="48"/>
    </row>
    <row r="171" spans="1:39" ht="31.5" x14ac:dyDescent="0.2">
      <c r="A171" s="5">
        <f t="shared" si="72"/>
        <v>162</v>
      </c>
      <c r="B171" s="5">
        <v>15</v>
      </c>
      <c r="C171" s="5">
        <v>135</v>
      </c>
      <c r="D171" s="5" t="s">
        <v>2407</v>
      </c>
      <c r="E171" s="15" t="s">
        <v>2407</v>
      </c>
      <c r="F171" s="15"/>
      <c r="G171" s="30" t="s">
        <v>2408</v>
      </c>
      <c r="H171" s="6">
        <v>148000</v>
      </c>
      <c r="I171" s="6">
        <v>43202.75</v>
      </c>
      <c r="J171" s="6">
        <v>39000</v>
      </c>
      <c r="K171" s="81">
        <f t="shared" si="73"/>
        <v>187000</v>
      </c>
      <c r="L171" s="81">
        <f t="shared" si="74"/>
        <v>230200</v>
      </c>
      <c r="M171" s="6">
        <v>250000</v>
      </c>
      <c r="N171" s="6" t="e">
        <f>M171/1000*#REF!</f>
        <v>#REF!</v>
      </c>
      <c r="O171" s="81" t="e">
        <f t="shared" si="62"/>
        <v>#REF!</v>
      </c>
      <c r="P171" s="6">
        <v>250000</v>
      </c>
      <c r="Q171" s="6"/>
      <c r="R171" s="81">
        <f t="shared" si="63"/>
        <v>250000</v>
      </c>
      <c r="S171" s="6">
        <v>250000</v>
      </c>
      <c r="T171" s="6" t="e">
        <f>S171/1000*#REF!</f>
        <v>#REF!</v>
      </c>
      <c r="U171" s="81" t="e">
        <f t="shared" si="64"/>
        <v>#REF!</v>
      </c>
      <c r="V171" s="6">
        <v>250000</v>
      </c>
      <c r="W171" s="6"/>
      <c r="X171" s="81">
        <f t="shared" si="65"/>
        <v>250000</v>
      </c>
      <c r="Y171" s="6">
        <v>250000</v>
      </c>
      <c r="Z171" s="6" t="e">
        <f>Y171/1000*#REF!</f>
        <v>#REF!</v>
      </c>
      <c r="AA171" s="81" t="e">
        <f t="shared" si="66"/>
        <v>#REF!</v>
      </c>
      <c r="AB171" s="6">
        <v>250000</v>
      </c>
      <c r="AC171" s="6"/>
      <c r="AD171" s="81">
        <f t="shared" si="67"/>
        <v>250000</v>
      </c>
      <c r="AE171" s="32">
        <v>237000</v>
      </c>
      <c r="AF171" s="6" t="e">
        <f>AE171/1000*#REF!</f>
        <v>#REF!</v>
      </c>
      <c r="AG171" s="81" t="e">
        <f t="shared" si="68"/>
        <v>#REF!</v>
      </c>
      <c r="AH171" s="32">
        <v>237000</v>
      </c>
      <c r="AI171" s="6"/>
      <c r="AJ171" s="81">
        <f t="shared" si="69"/>
        <v>237000</v>
      </c>
      <c r="AK171" s="32">
        <v>237000</v>
      </c>
      <c r="AL171" s="48"/>
      <c r="AM171" s="44" t="str">
        <f>'[1]dm XIN Y KIEN'!$AU$39</f>
        <v>Chưa bao gồm dụng cụ kẹp và clip cầm máu</v>
      </c>
    </row>
    <row r="172" spans="1:39" ht="31.5" x14ac:dyDescent="0.2">
      <c r="A172" s="5">
        <f t="shared" si="72"/>
        <v>163</v>
      </c>
      <c r="B172" s="5">
        <v>16</v>
      </c>
      <c r="C172" s="5">
        <v>136</v>
      </c>
      <c r="D172" s="5" t="s">
        <v>2409</v>
      </c>
      <c r="E172" s="15" t="s">
        <v>2409</v>
      </c>
      <c r="F172" s="15"/>
      <c r="G172" s="30" t="s">
        <v>2410</v>
      </c>
      <c r="H172" s="6">
        <v>220000</v>
      </c>
      <c r="I172" s="6">
        <v>64804.125</v>
      </c>
      <c r="J172" s="6">
        <v>109500</v>
      </c>
      <c r="K172" s="81">
        <f t="shared" si="73"/>
        <v>329500</v>
      </c>
      <c r="L172" s="81">
        <f t="shared" si="74"/>
        <v>394300</v>
      </c>
      <c r="M172" s="6">
        <v>320000</v>
      </c>
      <c r="N172" s="6" t="e">
        <f>M172/1000*#REF!</f>
        <v>#REF!</v>
      </c>
      <c r="O172" s="81" t="e">
        <f t="shared" si="62"/>
        <v>#REF!</v>
      </c>
      <c r="P172" s="6">
        <v>320000</v>
      </c>
      <c r="Q172" s="6"/>
      <c r="R172" s="81">
        <f t="shared" si="63"/>
        <v>320000</v>
      </c>
      <c r="S172" s="6">
        <v>320000</v>
      </c>
      <c r="T172" s="6" t="e">
        <f>S172/1000*#REF!</f>
        <v>#REF!</v>
      </c>
      <c r="U172" s="81" t="e">
        <f t="shared" si="64"/>
        <v>#REF!</v>
      </c>
      <c r="V172" s="6">
        <v>320000</v>
      </c>
      <c r="W172" s="6"/>
      <c r="X172" s="81">
        <f t="shared" si="65"/>
        <v>320000</v>
      </c>
      <c r="Y172" s="6">
        <v>320000</v>
      </c>
      <c r="Z172" s="6" t="e">
        <f>Y172/1000*#REF!</f>
        <v>#REF!</v>
      </c>
      <c r="AA172" s="81" t="e">
        <f t="shared" si="66"/>
        <v>#REF!</v>
      </c>
      <c r="AB172" s="6">
        <v>320000</v>
      </c>
      <c r="AC172" s="6"/>
      <c r="AD172" s="81">
        <f t="shared" si="67"/>
        <v>320000</v>
      </c>
      <c r="AE172" s="32">
        <v>304000</v>
      </c>
      <c r="AF172" s="6" t="e">
        <f>AE172/1000*#REF!</f>
        <v>#REF!</v>
      </c>
      <c r="AG172" s="81" t="e">
        <f t="shared" si="68"/>
        <v>#REF!</v>
      </c>
      <c r="AH172" s="32">
        <v>304000</v>
      </c>
      <c r="AI172" s="6"/>
      <c r="AJ172" s="81">
        <f t="shared" si="69"/>
        <v>304000</v>
      </c>
      <c r="AK172" s="32">
        <v>304000</v>
      </c>
      <c r="AL172" s="48"/>
      <c r="AM172" s="35"/>
    </row>
    <row r="173" spans="1:39" ht="31.5" x14ac:dyDescent="0.2">
      <c r="A173" s="5">
        <f t="shared" si="72"/>
        <v>164</v>
      </c>
      <c r="B173" s="5">
        <v>144</v>
      </c>
      <c r="C173" s="5">
        <v>176</v>
      </c>
      <c r="D173" s="5" t="s">
        <v>2411</v>
      </c>
      <c r="E173" s="15"/>
      <c r="F173" s="15" t="s">
        <v>2411</v>
      </c>
      <c r="G173" s="30" t="s">
        <v>2412</v>
      </c>
      <c r="H173" s="6">
        <v>250000</v>
      </c>
      <c r="I173" s="6">
        <v>64804.125</v>
      </c>
      <c r="J173" s="6">
        <v>96000</v>
      </c>
      <c r="K173" s="81">
        <f t="shared" si="73"/>
        <v>346000</v>
      </c>
      <c r="L173" s="81">
        <f t="shared" si="74"/>
        <v>410800</v>
      </c>
      <c r="M173" s="6">
        <v>400000</v>
      </c>
      <c r="N173" s="6" t="e">
        <f>M173/1000*#REF!</f>
        <v>#REF!</v>
      </c>
      <c r="O173" s="81" t="e">
        <f t="shared" si="62"/>
        <v>#REF!</v>
      </c>
      <c r="P173" s="6">
        <v>400000</v>
      </c>
      <c r="Q173" s="6"/>
      <c r="R173" s="81">
        <f t="shared" si="63"/>
        <v>400000</v>
      </c>
      <c r="S173" s="6">
        <v>400000</v>
      </c>
      <c r="T173" s="6" t="e">
        <f>S173/1000*#REF!</f>
        <v>#REF!</v>
      </c>
      <c r="U173" s="81" t="e">
        <f t="shared" si="64"/>
        <v>#REF!</v>
      </c>
      <c r="V173" s="6">
        <v>400000</v>
      </c>
      <c r="W173" s="6"/>
      <c r="X173" s="81">
        <f t="shared" si="65"/>
        <v>400000</v>
      </c>
      <c r="Y173" s="6">
        <v>400000</v>
      </c>
      <c r="Z173" s="6" t="e">
        <f>Y173/1000*#REF!</f>
        <v>#REF!</v>
      </c>
      <c r="AA173" s="81" t="e">
        <f t="shared" si="66"/>
        <v>#REF!</v>
      </c>
      <c r="AB173" s="6">
        <v>400000</v>
      </c>
      <c r="AC173" s="6"/>
      <c r="AD173" s="81">
        <f t="shared" si="67"/>
        <v>400000</v>
      </c>
      <c r="AE173" s="32">
        <v>380000</v>
      </c>
      <c r="AF173" s="6" t="e">
        <f>AE173/1000*#REF!</f>
        <v>#REF!</v>
      </c>
      <c r="AG173" s="81" t="e">
        <f t="shared" si="68"/>
        <v>#REF!</v>
      </c>
      <c r="AH173" s="32">
        <v>380000</v>
      </c>
      <c r="AI173" s="6"/>
      <c r="AJ173" s="81">
        <f t="shared" si="69"/>
        <v>380000</v>
      </c>
      <c r="AK173" s="32">
        <v>380000</v>
      </c>
      <c r="AL173" s="44" t="s">
        <v>2807</v>
      </c>
      <c r="AM173" s="35"/>
    </row>
    <row r="174" spans="1:39" ht="30" x14ac:dyDescent="0.2">
      <c r="A174" s="5">
        <f t="shared" si="72"/>
        <v>165</v>
      </c>
      <c r="B174" s="5">
        <v>145</v>
      </c>
      <c r="C174" s="5">
        <v>177</v>
      </c>
      <c r="D174" s="5" t="s">
        <v>2413</v>
      </c>
      <c r="E174" s="15"/>
      <c r="F174" s="15" t="s">
        <v>2413</v>
      </c>
      <c r="G174" s="30" t="s">
        <v>2414</v>
      </c>
      <c r="H174" s="6">
        <v>320000</v>
      </c>
      <c r="I174" s="6">
        <v>86405.5</v>
      </c>
      <c r="J174" s="6">
        <v>180000</v>
      </c>
      <c r="K174" s="81">
        <f t="shared" si="73"/>
        <v>500000</v>
      </c>
      <c r="L174" s="81">
        <f t="shared" si="74"/>
        <v>586400</v>
      </c>
      <c r="M174" s="6">
        <v>320000</v>
      </c>
      <c r="N174" s="6" t="e">
        <f>M174/1000*#REF!</f>
        <v>#REF!</v>
      </c>
      <c r="O174" s="81" t="e">
        <f t="shared" si="62"/>
        <v>#REF!</v>
      </c>
      <c r="P174" s="6">
        <v>320000</v>
      </c>
      <c r="Q174" s="6"/>
      <c r="R174" s="81">
        <f t="shared" si="63"/>
        <v>320000</v>
      </c>
      <c r="S174" s="6">
        <v>320000</v>
      </c>
      <c r="T174" s="6" t="e">
        <f>S174/1000*#REF!</f>
        <v>#REF!</v>
      </c>
      <c r="U174" s="81" t="e">
        <f t="shared" si="64"/>
        <v>#REF!</v>
      </c>
      <c r="V174" s="6">
        <v>320000</v>
      </c>
      <c r="W174" s="6"/>
      <c r="X174" s="81">
        <f t="shared" si="65"/>
        <v>320000</v>
      </c>
      <c r="Y174" s="6">
        <v>320000</v>
      </c>
      <c r="Z174" s="6" t="e">
        <f>Y174/1000*#REF!</f>
        <v>#REF!</v>
      </c>
      <c r="AA174" s="81" t="e">
        <f t="shared" si="66"/>
        <v>#REF!</v>
      </c>
      <c r="AB174" s="6">
        <v>320000</v>
      </c>
      <c r="AC174" s="6"/>
      <c r="AD174" s="81">
        <f t="shared" si="67"/>
        <v>320000</v>
      </c>
      <c r="AE174" s="32">
        <v>304000</v>
      </c>
      <c r="AF174" s="6" t="e">
        <f>AE174/1000*#REF!</f>
        <v>#REF!</v>
      </c>
      <c r="AG174" s="81" t="e">
        <f t="shared" si="68"/>
        <v>#REF!</v>
      </c>
      <c r="AH174" s="32">
        <v>304000</v>
      </c>
      <c r="AI174" s="6"/>
      <c r="AJ174" s="81">
        <f t="shared" si="69"/>
        <v>304000</v>
      </c>
      <c r="AK174" s="32">
        <v>304000</v>
      </c>
      <c r="AL174" s="35"/>
      <c r="AM174" s="35" t="str">
        <f>'[1]dm XIN Y KIEN'!$AU$40</f>
        <v>Chưa bao gồm dụng cụ kẹp và clip cầm máu</v>
      </c>
    </row>
    <row r="175" spans="1:39" ht="31.5" x14ac:dyDescent="0.2">
      <c r="A175" s="5">
        <f t="shared" si="72"/>
        <v>166</v>
      </c>
      <c r="B175" s="5">
        <v>146</v>
      </c>
      <c r="C175" s="5">
        <v>178</v>
      </c>
      <c r="D175" s="5" t="s">
        <v>2415</v>
      </c>
      <c r="E175" s="15"/>
      <c r="F175" s="15" t="s">
        <v>2415</v>
      </c>
      <c r="G175" s="30" t="s">
        <v>2416</v>
      </c>
      <c r="H175" s="6">
        <v>400000</v>
      </c>
      <c r="I175" s="6">
        <v>103686.59999999999</v>
      </c>
      <c r="J175" s="6">
        <v>240000</v>
      </c>
      <c r="K175" s="81">
        <f t="shared" si="73"/>
        <v>640000</v>
      </c>
      <c r="L175" s="81">
        <f t="shared" si="74"/>
        <v>743700</v>
      </c>
      <c r="M175" s="6">
        <v>150000</v>
      </c>
      <c r="N175" s="6" t="e">
        <f>M175/1000*#REF!</f>
        <v>#REF!</v>
      </c>
      <c r="O175" s="81" t="e">
        <f t="shared" ref="O175:O199" si="75">SUM(M175:N175)</f>
        <v>#REF!</v>
      </c>
      <c r="P175" s="6">
        <v>150000</v>
      </c>
      <c r="Q175" s="6"/>
      <c r="R175" s="81">
        <f t="shared" ref="R175:R199" si="76">SUM(P175:Q175)</f>
        <v>150000</v>
      </c>
      <c r="S175" s="6">
        <v>150000</v>
      </c>
      <c r="T175" s="6" t="e">
        <f>S175/1000*#REF!</f>
        <v>#REF!</v>
      </c>
      <c r="U175" s="81" t="e">
        <f t="shared" ref="U175:U199" si="77">SUM(S175:T175)</f>
        <v>#REF!</v>
      </c>
      <c r="V175" s="6">
        <v>150000</v>
      </c>
      <c r="W175" s="6"/>
      <c r="X175" s="81">
        <f t="shared" ref="X175:X199" si="78">SUM(V175:W175)</f>
        <v>150000</v>
      </c>
      <c r="Y175" s="6">
        <v>150000</v>
      </c>
      <c r="Z175" s="6" t="e">
        <f>Y175/1000*#REF!</f>
        <v>#REF!</v>
      </c>
      <c r="AA175" s="81" t="e">
        <f t="shared" ref="AA175:AA199" si="79">SUM(Y175:Z175)</f>
        <v>#REF!</v>
      </c>
      <c r="AB175" s="6">
        <v>150000</v>
      </c>
      <c r="AC175" s="6"/>
      <c r="AD175" s="81">
        <f t="shared" ref="AD175:AD199" si="80">SUM(AB175:AC175)</f>
        <v>150000</v>
      </c>
      <c r="AE175" s="32">
        <v>142000</v>
      </c>
      <c r="AF175" s="6" t="e">
        <f>AE175/1000*#REF!</f>
        <v>#REF!</v>
      </c>
      <c r="AG175" s="81" t="e">
        <f t="shared" ref="AG175:AG199" si="81">SUM(AE175:AF175)</f>
        <v>#REF!</v>
      </c>
      <c r="AH175" s="32">
        <v>142000</v>
      </c>
      <c r="AI175" s="6"/>
      <c r="AJ175" s="81">
        <f t="shared" ref="AJ175:AJ199" si="82">SUM(AH175:AI175)</f>
        <v>142000</v>
      </c>
      <c r="AK175" s="32">
        <v>142000</v>
      </c>
      <c r="AL175" s="35"/>
      <c r="AM175" s="35"/>
    </row>
    <row r="176" spans="1:39" ht="30" x14ac:dyDescent="0.2">
      <c r="A176" s="5">
        <f t="shared" si="72"/>
        <v>167</v>
      </c>
      <c r="B176" s="5">
        <v>147</v>
      </c>
      <c r="C176" s="5">
        <v>179</v>
      </c>
      <c r="D176" s="5" t="s">
        <v>2417</v>
      </c>
      <c r="E176" s="15"/>
      <c r="F176" s="15" t="s">
        <v>2417</v>
      </c>
      <c r="G176" s="30" t="s">
        <v>2418</v>
      </c>
      <c r="H176" s="6">
        <v>320000</v>
      </c>
      <c r="I176" s="6">
        <v>86405.5</v>
      </c>
      <c r="J176" s="6">
        <v>115500</v>
      </c>
      <c r="K176" s="81">
        <f t="shared" si="73"/>
        <v>435500</v>
      </c>
      <c r="L176" s="81">
        <f t="shared" si="74"/>
        <v>521900</v>
      </c>
      <c r="M176" s="6">
        <v>172000</v>
      </c>
      <c r="N176" s="6" t="e">
        <f>M176/1000*#REF!</f>
        <v>#REF!</v>
      </c>
      <c r="O176" s="81" t="e">
        <f t="shared" si="75"/>
        <v>#REF!</v>
      </c>
      <c r="P176" s="6">
        <v>172000</v>
      </c>
      <c r="Q176" s="6"/>
      <c r="R176" s="81">
        <f t="shared" si="76"/>
        <v>172000</v>
      </c>
      <c r="S176" s="6">
        <v>172000</v>
      </c>
      <c r="T176" s="6" t="e">
        <f>S176/1000*#REF!</f>
        <v>#REF!</v>
      </c>
      <c r="U176" s="81" t="e">
        <f t="shared" si="77"/>
        <v>#REF!</v>
      </c>
      <c r="V176" s="6">
        <v>172000</v>
      </c>
      <c r="W176" s="6"/>
      <c r="X176" s="81">
        <f t="shared" si="78"/>
        <v>172000</v>
      </c>
      <c r="Y176" s="6">
        <v>172000</v>
      </c>
      <c r="Z176" s="6" t="e">
        <f>Y176/1000*#REF!</f>
        <v>#REF!</v>
      </c>
      <c r="AA176" s="81" t="e">
        <f t="shared" si="79"/>
        <v>#REF!</v>
      </c>
      <c r="AB176" s="6">
        <v>172000</v>
      </c>
      <c r="AC176" s="6"/>
      <c r="AD176" s="81">
        <f t="shared" si="80"/>
        <v>172000</v>
      </c>
      <c r="AE176" s="6">
        <v>172000</v>
      </c>
      <c r="AF176" s="6" t="e">
        <f>AE176/1000*#REF!</f>
        <v>#REF!</v>
      </c>
      <c r="AG176" s="81" t="e">
        <f t="shared" si="81"/>
        <v>#REF!</v>
      </c>
      <c r="AH176" s="6">
        <v>172000</v>
      </c>
      <c r="AI176" s="6"/>
      <c r="AJ176" s="81">
        <f t="shared" si="82"/>
        <v>172000</v>
      </c>
      <c r="AK176" s="6">
        <v>172000</v>
      </c>
      <c r="AL176" s="35" t="s">
        <v>2807</v>
      </c>
      <c r="AM176" s="48"/>
    </row>
    <row r="177" spans="1:39" x14ac:dyDescent="0.2">
      <c r="A177" s="5">
        <f t="shared" si="72"/>
        <v>168</v>
      </c>
      <c r="B177" s="5">
        <v>148</v>
      </c>
      <c r="C177" s="5">
        <v>180</v>
      </c>
      <c r="D177" s="5" t="s">
        <v>2419</v>
      </c>
      <c r="E177" s="15"/>
      <c r="F177" s="15" t="s">
        <v>2419</v>
      </c>
      <c r="G177" s="30" t="s">
        <v>2420</v>
      </c>
      <c r="H177" s="6">
        <v>150000</v>
      </c>
      <c r="I177" s="6">
        <v>17281.099999999999</v>
      </c>
      <c r="J177" s="6">
        <v>24000</v>
      </c>
      <c r="K177" s="81">
        <f t="shared" ref="K177:K201" si="83">H177+J177</f>
        <v>174000</v>
      </c>
      <c r="L177" s="81">
        <f t="shared" ref="L177:L201" si="84">ROUND((SUM(H177:J177)),-2)</f>
        <v>191300</v>
      </c>
      <c r="M177" s="6">
        <v>265000</v>
      </c>
      <c r="N177" s="6" t="e">
        <f>M177/1000*#REF!</f>
        <v>#REF!</v>
      </c>
      <c r="O177" s="81" t="e">
        <f t="shared" si="75"/>
        <v>#REF!</v>
      </c>
      <c r="P177" s="6">
        <v>265000</v>
      </c>
      <c r="Q177" s="6"/>
      <c r="R177" s="81">
        <f t="shared" si="76"/>
        <v>265000</v>
      </c>
      <c r="S177" s="6">
        <v>265000</v>
      </c>
      <c r="T177" s="6" t="e">
        <f>S177/1000*#REF!</f>
        <v>#REF!</v>
      </c>
      <c r="U177" s="81" t="e">
        <f t="shared" si="77"/>
        <v>#REF!</v>
      </c>
      <c r="V177" s="6">
        <v>265000</v>
      </c>
      <c r="W177" s="6"/>
      <c r="X177" s="81">
        <f t="shared" si="78"/>
        <v>265000</v>
      </c>
      <c r="Y177" s="6">
        <v>265000</v>
      </c>
      <c r="Z177" s="6" t="e">
        <f>Y177/1000*#REF!</f>
        <v>#REF!</v>
      </c>
      <c r="AA177" s="81" t="e">
        <f t="shared" si="79"/>
        <v>#REF!</v>
      </c>
      <c r="AB177" s="6">
        <v>265000</v>
      </c>
      <c r="AC177" s="6"/>
      <c r="AD177" s="81">
        <f t="shared" si="80"/>
        <v>265000</v>
      </c>
      <c r="AE177" s="6">
        <v>265000</v>
      </c>
      <c r="AF177" s="6" t="e">
        <f>AE177/1000*#REF!</f>
        <v>#REF!</v>
      </c>
      <c r="AG177" s="81" t="e">
        <f t="shared" si="81"/>
        <v>#REF!</v>
      </c>
      <c r="AH177" s="6">
        <v>265000</v>
      </c>
      <c r="AI177" s="6"/>
      <c r="AJ177" s="81">
        <f t="shared" si="82"/>
        <v>265000</v>
      </c>
      <c r="AK177" s="6">
        <v>265000</v>
      </c>
      <c r="AL177" s="35"/>
      <c r="AM177" s="48"/>
    </row>
    <row r="178" spans="1:39" ht="31.5" x14ac:dyDescent="0.2">
      <c r="A178" s="5">
        <f t="shared" ref="A178:A202" si="85">A177+1</f>
        <v>169</v>
      </c>
      <c r="B178" s="5">
        <v>17</v>
      </c>
      <c r="C178" s="5">
        <v>137</v>
      </c>
      <c r="D178" s="5" t="s">
        <v>2421</v>
      </c>
      <c r="E178" s="15" t="s">
        <v>2421</v>
      </c>
      <c r="F178" s="15"/>
      <c r="G178" s="30" t="s">
        <v>2422</v>
      </c>
      <c r="H178" s="6">
        <v>185000</v>
      </c>
      <c r="I178" s="6">
        <v>43202.75</v>
      </c>
      <c r="J178" s="6">
        <v>39000</v>
      </c>
      <c r="K178" s="81">
        <f t="shared" si="83"/>
        <v>224000</v>
      </c>
      <c r="L178" s="81">
        <f t="shared" si="84"/>
        <v>267200</v>
      </c>
      <c r="M178" s="6">
        <v>109000</v>
      </c>
      <c r="N178" s="6" t="e">
        <f>M178/1000*#REF!</f>
        <v>#REF!</v>
      </c>
      <c r="O178" s="81" t="e">
        <f t="shared" si="75"/>
        <v>#REF!</v>
      </c>
      <c r="P178" s="6">
        <v>109000</v>
      </c>
      <c r="Q178" s="6"/>
      <c r="R178" s="81">
        <f t="shared" si="76"/>
        <v>109000</v>
      </c>
      <c r="S178" s="6">
        <v>109000</v>
      </c>
      <c r="T178" s="6" t="e">
        <f>S178/1000*#REF!</f>
        <v>#REF!</v>
      </c>
      <c r="U178" s="81" t="e">
        <f t="shared" si="77"/>
        <v>#REF!</v>
      </c>
      <c r="V178" s="6">
        <v>109000</v>
      </c>
      <c r="W178" s="6"/>
      <c r="X178" s="81">
        <f t="shared" si="78"/>
        <v>109000</v>
      </c>
      <c r="Y178" s="6">
        <v>109000</v>
      </c>
      <c r="Z178" s="6" t="e">
        <f>Y178/1000*#REF!</f>
        <v>#REF!</v>
      </c>
      <c r="AA178" s="81" t="e">
        <f t="shared" si="79"/>
        <v>#REF!</v>
      </c>
      <c r="AB178" s="6">
        <v>109000</v>
      </c>
      <c r="AC178" s="6"/>
      <c r="AD178" s="81">
        <f t="shared" si="80"/>
        <v>109000</v>
      </c>
      <c r="AE178" s="6">
        <v>109000</v>
      </c>
      <c r="AF178" s="6" t="e">
        <f>AE178/1000*#REF!</f>
        <v>#REF!</v>
      </c>
      <c r="AG178" s="81" t="e">
        <f t="shared" si="81"/>
        <v>#REF!</v>
      </c>
      <c r="AH178" s="6">
        <v>109000</v>
      </c>
      <c r="AI178" s="6"/>
      <c r="AJ178" s="81">
        <f t="shared" si="82"/>
        <v>109000</v>
      </c>
      <c r="AK178" s="6">
        <v>109000</v>
      </c>
      <c r="AL178" s="48"/>
      <c r="AM178" s="48"/>
    </row>
    <row r="179" spans="1:39" ht="31.5" x14ac:dyDescent="0.2">
      <c r="A179" s="5">
        <f t="shared" si="85"/>
        <v>170</v>
      </c>
      <c r="B179" s="5">
        <v>18</v>
      </c>
      <c r="C179" s="5">
        <v>138</v>
      </c>
      <c r="D179" s="5" t="s">
        <v>2423</v>
      </c>
      <c r="E179" s="15" t="s">
        <v>2423</v>
      </c>
      <c r="F179" s="15"/>
      <c r="G179" s="30" t="s">
        <v>1148</v>
      </c>
      <c r="H179" s="6">
        <v>265000</v>
      </c>
      <c r="I179" s="6">
        <v>64804.125</v>
      </c>
      <c r="J179" s="6">
        <v>39000</v>
      </c>
      <c r="K179" s="81">
        <f t="shared" si="83"/>
        <v>304000</v>
      </c>
      <c r="L179" s="81">
        <f t="shared" si="84"/>
        <v>368800</v>
      </c>
      <c r="M179" s="6">
        <v>195000</v>
      </c>
      <c r="N179" s="6" t="e">
        <f>M179/1000*#REF!</f>
        <v>#REF!</v>
      </c>
      <c r="O179" s="81" t="e">
        <f t="shared" si="75"/>
        <v>#REF!</v>
      </c>
      <c r="P179" s="6">
        <v>195000</v>
      </c>
      <c r="Q179" s="6"/>
      <c r="R179" s="81">
        <f t="shared" si="76"/>
        <v>195000</v>
      </c>
      <c r="S179" s="6">
        <v>195000</v>
      </c>
      <c r="T179" s="6" t="e">
        <f>S179/1000*#REF!</f>
        <v>#REF!</v>
      </c>
      <c r="U179" s="81" t="e">
        <f t="shared" si="77"/>
        <v>#REF!</v>
      </c>
      <c r="V179" s="6">
        <v>195000</v>
      </c>
      <c r="W179" s="6"/>
      <c r="X179" s="81">
        <f t="shared" si="78"/>
        <v>195000</v>
      </c>
      <c r="Y179" s="6">
        <v>195000</v>
      </c>
      <c r="Z179" s="6" t="e">
        <f>Y179/1000*#REF!</f>
        <v>#REF!</v>
      </c>
      <c r="AA179" s="81" t="e">
        <f t="shared" si="79"/>
        <v>#REF!</v>
      </c>
      <c r="AB179" s="6">
        <v>195000</v>
      </c>
      <c r="AC179" s="6"/>
      <c r="AD179" s="81">
        <f t="shared" si="80"/>
        <v>195000</v>
      </c>
      <c r="AE179" s="6">
        <v>195000</v>
      </c>
      <c r="AF179" s="6" t="e">
        <f>AE179/1000*#REF!</f>
        <v>#REF!</v>
      </c>
      <c r="AG179" s="81" t="e">
        <f t="shared" si="81"/>
        <v>#REF!</v>
      </c>
      <c r="AH179" s="6">
        <v>195000</v>
      </c>
      <c r="AI179" s="6"/>
      <c r="AJ179" s="81">
        <f t="shared" si="82"/>
        <v>195000</v>
      </c>
      <c r="AK179" s="6">
        <v>195000</v>
      </c>
      <c r="AL179" s="48"/>
      <c r="AM179" s="48"/>
    </row>
    <row r="180" spans="1:39" ht="31.5" x14ac:dyDescent="0.2">
      <c r="A180" s="5">
        <f t="shared" si="85"/>
        <v>171</v>
      </c>
      <c r="B180" s="5">
        <v>19</v>
      </c>
      <c r="C180" s="5">
        <v>139</v>
      </c>
      <c r="D180" s="5" t="s">
        <v>1149</v>
      </c>
      <c r="E180" s="15" t="s">
        <v>1149</v>
      </c>
      <c r="F180" s="15"/>
      <c r="G180" s="30" t="s">
        <v>1150</v>
      </c>
      <c r="H180" s="6">
        <v>120000</v>
      </c>
      <c r="I180" s="6">
        <v>43202.75</v>
      </c>
      <c r="J180" s="6">
        <v>24000</v>
      </c>
      <c r="K180" s="81">
        <f t="shared" si="83"/>
        <v>144000</v>
      </c>
      <c r="L180" s="81">
        <f t="shared" si="84"/>
        <v>187200</v>
      </c>
      <c r="M180" s="6">
        <v>110000</v>
      </c>
      <c r="N180" s="6" t="e">
        <f>M180/1000*#REF!</f>
        <v>#REF!</v>
      </c>
      <c r="O180" s="81" t="e">
        <f t="shared" si="75"/>
        <v>#REF!</v>
      </c>
      <c r="P180" s="6">
        <v>110000</v>
      </c>
      <c r="Q180" s="6"/>
      <c r="R180" s="81">
        <f t="shared" si="76"/>
        <v>110000</v>
      </c>
      <c r="S180" s="6">
        <v>110000</v>
      </c>
      <c r="T180" s="6" t="e">
        <f>S180/1000*#REF!</f>
        <v>#REF!</v>
      </c>
      <c r="U180" s="81" t="e">
        <f t="shared" si="77"/>
        <v>#REF!</v>
      </c>
      <c r="V180" s="6">
        <v>110000</v>
      </c>
      <c r="W180" s="6"/>
      <c r="X180" s="81">
        <f t="shared" si="78"/>
        <v>110000</v>
      </c>
      <c r="Y180" s="6">
        <v>110000</v>
      </c>
      <c r="Z180" s="6" t="e">
        <f>Y180/1000*#REF!</f>
        <v>#REF!</v>
      </c>
      <c r="AA180" s="81" t="e">
        <f t="shared" si="79"/>
        <v>#REF!</v>
      </c>
      <c r="AB180" s="6">
        <v>110000</v>
      </c>
      <c r="AC180" s="6"/>
      <c r="AD180" s="81">
        <f t="shared" si="80"/>
        <v>110000</v>
      </c>
      <c r="AE180" s="32">
        <v>104000</v>
      </c>
      <c r="AF180" s="6" t="e">
        <f>AE180/1000*#REF!</f>
        <v>#REF!</v>
      </c>
      <c r="AG180" s="81" t="e">
        <f t="shared" si="81"/>
        <v>#REF!</v>
      </c>
      <c r="AH180" s="32">
        <v>104000</v>
      </c>
      <c r="AI180" s="6"/>
      <c r="AJ180" s="81">
        <f t="shared" si="82"/>
        <v>104000</v>
      </c>
      <c r="AK180" s="32">
        <v>104000</v>
      </c>
      <c r="AL180" s="48"/>
      <c r="AM180" s="35"/>
    </row>
    <row r="181" spans="1:39" ht="30" x14ac:dyDescent="0.2">
      <c r="A181" s="5">
        <f t="shared" si="85"/>
        <v>172</v>
      </c>
      <c r="B181" s="5">
        <v>20</v>
      </c>
      <c r="C181" s="5">
        <v>140</v>
      </c>
      <c r="D181" s="5" t="s">
        <v>1151</v>
      </c>
      <c r="E181" s="15" t="s">
        <v>1151</v>
      </c>
      <c r="F181" s="15"/>
      <c r="G181" s="30" t="s">
        <v>1152</v>
      </c>
      <c r="H181" s="6">
        <v>195000</v>
      </c>
      <c r="I181" s="6">
        <v>43202.75</v>
      </c>
      <c r="J181" s="6">
        <v>39000</v>
      </c>
      <c r="K181" s="81">
        <f t="shared" si="83"/>
        <v>234000</v>
      </c>
      <c r="L181" s="81">
        <f t="shared" si="84"/>
        <v>277200</v>
      </c>
      <c r="M181" s="6">
        <v>1500000</v>
      </c>
      <c r="N181" s="6" t="e">
        <f>M181/1000*#REF!</f>
        <v>#REF!</v>
      </c>
      <c r="O181" s="81" t="e">
        <f t="shared" si="75"/>
        <v>#REF!</v>
      </c>
      <c r="P181" s="6">
        <v>1500000</v>
      </c>
      <c r="Q181" s="6"/>
      <c r="R181" s="81">
        <f t="shared" si="76"/>
        <v>1500000</v>
      </c>
      <c r="S181" s="6">
        <v>1500000</v>
      </c>
      <c r="T181" s="6" t="e">
        <f>S181/1000*#REF!</f>
        <v>#REF!</v>
      </c>
      <c r="U181" s="81" t="e">
        <f t="shared" si="77"/>
        <v>#REF!</v>
      </c>
      <c r="V181" s="6">
        <v>1500000</v>
      </c>
      <c r="W181" s="6"/>
      <c r="X181" s="81">
        <f t="shared" si="78"/>
        <v>1500000</v>
      </c>
      <c r="Y181" s="6">
        <v>1500000</v>
      </c>
      <c r="Z181" s="6" t="e">
        <f>Y181/1000*#REF!</f>
        <v>#REF!</v>
      </c>
      <c r="AA181" s="81" t="e">
        <f t="shared" si="79"/>
        <v>#REF!</v>
      </c>
      <c r="AB181" s="6">
        <v>1500000</v>
      </c>
      <c r="AC181" s="6"/>
      <c r="AD181" s="81">
        <f t="shared" si="80"/>
        <v>1500000</v>
      </c>
      <c r="AE181" s="32">
        <v>1425000</v>
      </c>
      <c r="AF181" s="6" t="e">
        <f>AE181/1000*#REF!</f>
        <v>#REF!</v>
      </c>
      <c r="AG181" s="81" t="e">
        <f t="shared" si="81"/>
        <v>#REF!</v>
      </c>
      <c r="AH181" s="32">
        <v>1425000</v>
      </c>
      <c r="AI181" s="6"/>
      <c r="AJ181" s="81">
        <f t="shared" si="82"/>
        <v>1425000</v>
      </c>
      <c r="AK181" s="32">
        <v>1425000</v>
      </c>
      <c r="AL181" s="48"/>
      <c r="AM181" s="35" t="str">
        <f>'[1]dm XIN Y KIEN'!$AU$42</f>
        <v>chưa bao gồm dao cắt, thuốc cản quang, catheter.</v>
      </c>
    </row>
    <row r="182" spans="1:39" x14ac:dyDescent="0.2">
      <c r="A182" s="5">
        <f t="shared" si="85"/>
        <v>173</v>
      </c>
      <c r="B182" s="5">
        <v>153</v>
      </c>
      <c r="C182" s="5">
        <v>185</v>
      </c>
      <c r="D182" s="5" t="s">
        <v>1153</v>
      </c>
      <c r="E182" s="15"/>
      <c r="F182" s="15" t="s">
        <v>1153</v>
      </c>
      <c r="G182" s="30" t="s">
        <v>1154</v>
      </c>
      <c r="H182" s="6">
        <v>110000</v>
      </c>
      <c r="I182" s="6">
        <v>43202.75</v>
      </c>
      <c r="J182" s="6"/>
      <c r="K182" s="81">
        <f t="shared" si="83"/>
        <v>110000</v>
      </c>
      <c r="L182" s="81">
        <f t="shared" si="84"/>
        <v>153200</v>
      </c>
      <c r="M182" s="6">
        <v>700000</v>
      </c>
      <c r="N182" s="6" t="e">
        <f>M182/1000*#REF!</f>
        <v>#REF!</v>
      </c>
      <c r="O182" s="81" t="e">
        <f t="shared" si="75"/>
        <v>#REF!</v>
      </c>
      <c r="P182" s="6">
        <v>700000</v>
      </c>
      <c r="Q182" s="6"/>
      <c r="R182" s="81">
        <f t="shared" si="76"/>
        <v>700000</v>
      </c>
      <c r="S182" s="6">
        <v>700000</v>
      </c>
      <c r="T182" s="6" t="e">
        <f>S182/1000*#REF!</f>
        <v>#REF!</v>
      </c>
      <c r="U182" s="81" t="e">
        <f t="shared" si="77"/>
        <v>#REF!</v>
      </c>
      <c r="V182" s="6">
        <v>700000</v>
      </c>
      <c r="W182" s="6"/>
      <c r="X182" s="81">
        <f t="shared" si="78"/>
        <v>700000</v>
      </c>
      <c r="Y182" s="6">
        <v>700000</v>
      </c>
      <c r="Z182" s="6" t="e">
        <f>Y182/1000*#REF!</f>
        <v>#REF!</v>
      </c>
      <c r="AA182" s="81" t="e">
        <f t="shared" si="79"/>
        <v>#REF!</v>
      </c>
      <c r="AB182" s="6">
        <v>700000</v>
      </c>
      <c r="AC182" s="6"/>
      <c r="AD182" s="81">
        <f t="shared" si="80"/>
        <v>700000</v>
      </c>
      <c r="AE182" s="32">
        <v>665000</v>
      </c>
      <c r="AF182" s="6" t="e">
        <f>AE182/1000*#REF!</f>
        <v>#REF!</v>
      </c>
      <c r="AG182" s="81" t="e">
        <f t="shared" si="81"/>
        <v>#REF!</v>
      </c>
      <c r="AH182" s="32">
        <v>665000</v>
      </c>
      <c r="AI182" s="6"/>
      <c r="AJ182" s="81">
        <f t="shared" si="82"/>
        <v>665000</v>
      </c>
      <c r="AK182" s="32">
        <v>665000</v>
      </c>
      <c r="AL182" s="35"/>
      <c r="AM182" s="35"/>
    </row>
    <row r="183" spans="1:39" ht="31.5" x14ac:dyDescent="0.2">
      <c r="A183" s="5">
        <f t="shared" si="85"/>
        <v>174</v>
      </c>
      <c r="B183" s="5">
        <v>157</v>
      </c>
      <c r="C183" s="5">
        <v>189</v>
      </c>
      <c r="D183" s="5" t="s">
        <v>1155</v>
      </c>
      <c r="E183" s="15"/>
      <c r="F183" s="15" t="s">
        <v>1155</v>
      </c>
      <c r="G183" s="30" t="s">
        <v>1156</v>
      </c>
      <c r="H183" s="6">
        <v>1500000</v>
      </c>
      <c r="I183" s="6">
        <v>64804.125</v>
      </c>
      <c r="J183" s="6">
        <v>240000</v>
      </c>
      <c r="K183" s="81">
        <f t="shared" si="83"/>
        <v>1740000</v>
      </c>
      <c r="L183" s="81">
        <f t="shared" si="84"/>
        <v>1804800</v>
      </c>
      <c r="M183" s="6">
        <v>295000</v>
      </c>
      <c r="N183" s="6" t="e">
        <f>M183/1000*#REF!</f>
        <v>#REF!</v>
      </c>
      <c r="O183" s="81" t="e">
        <f t="shared" si="75"/>
        <v>#REF!</v>
      </c>
      <c r="P183" s="6">
        <v>295000</v>
      </c>
      <c r="Q183" s="6"/>
      <c r="R183" s="81">
        <f t="shared" si="76"/>
        <v>295000</v>
      </c>
      <c r="S183" s="6">
        <v>295000</v>
      </c>
      <c r="T183" s="6" t="e">
        <f>S183/1000*#REF!</f>
        <v>#REF!</v>
      </c>
      <c r="U183" s="81" t="e">
        <f t="shared" si="77"/>
        <v>#REF!</v>
      </c>
      <c r="V183" s="6">
        <v>295000</v>
      </c>
      <c r="W183" s="6"/>
      <c r="X183" s="81">
        <f t="shared" si="78"/>
        <v>295000</v>
      </c>
      <c r="Y183" s="6">
        <v>295000</v>
      </c>
      <c r="Z183" s="6" t="e">
        <f>Y183/1000*#REF!</f>
        <v>#REF!</v>
      </c>
      <c r="AA183" s="81" t="e">
        <f t="shared" si="79"/>
        <v>#REF!</v>
      </c>
      <c r="AB183" s="6">
        <v>295000</v>
      </c>
      <c r="AC183" s="6"/>
      <c r="AD183" s="81">
        <f t="shared" si="80"/>
        <v>295000</v>
      </c>
      <c r="AE183" s="6">
        <v>295000</v>
      </c>
      <c r="AF183" s="6" t="e">
        <f>AE183/1000*#REF!</f>
        <v>#REF!</v>
      </c>
      <c r="AG183" s="81" t="e">
        <f t="shared" si="81"/>
        <v>#REF!</v>
      </c>
      <c r="AH183" s="6">
        <v>295000</v>
      </c>
      <c r="AI183" s="6"/>
      <c r="AJ183" s="81">
        <f t="shared" si="82"/>
        <v>295000</v>
      </c>
      <c r="AK183" s="6">
        <v>295000</v>
      </c>
      <c r="AL183" s="35" t="s">
        <v>2808</v>
      </c>
      <c r="AM183" s="44"/>
    </row>
    <row r="184" spans="1:39" x14ac:dyDescent="0.2">
      <c r="A184" s="5">
        <f t="shared" si="85"/>
        <v>175</v>
      </c>
      <c r="B184" s="5">
        <v>156</v>
      </c>
      <c r="C184" s="5">
        <v>188</v>
      </c>
      <c r="D184" s="5" t="s">
        <v>1157</v>
      </c>
      <c r="E184" s="15"/>
      <c r="F184" s="15" t="s">
        <v>1157</v>
      </c>
      <c r="G184" s="30" t="s">
        <v>1158</v>
      </c>
      <c r="H184" s="6">
        <v>700000</v>
      </c>
      <c r="I184" s="6">
        <v>64804.125</v>
      </c>
      <c r="J184" s="6"/>
      <c r="K184" s="81">
        <f t="shared" si="83"/>
        <v>700000</v>
      </c>
      <c r="L184" s="81">
        <f t="shared" si="84"/>
        <v>764800</v>
      </c>
      <c r="M184" s="6">
        <v>325000</v>
      </c>
      <c r="N184" s="6" t="e">
        <f>M184/1000*#REF!</f>
        <v>#REF!</v>
      </c>
      <c r="O184" s="81" t="e">
        <f t="shared" si="75"/>
        <v>#REF!</v>
      </c>
      <c r="P184" s="6">
        <v>325000</v>
      </c>
      <c r="Q184" s="6"/>
      <c r="R184" s="81">
        <f t="shared" si="76"/>
        <v>325000</v>
      </c>
      <c r="S184" s="6">
        <v>325000</v>
      </c>
      <c r="T184" s="6" t="e">
        <f>S184/1000*#REF!</f>
        <v>#REF!</v>
      </c>
      <c r="U184" s="81" t="e">
        <f t="shared" si="77"/>
        <v>#REF!</v>
      </c>
      <c r="V184" s="6">
        <v>325000</v>
      </c>
      <c r="W184" s="6"/>
      <c r="X184" s="81">
        <f t="shared" si="78"/>
        <v>325000</v>
      </c>
      <c r="Y184" s="6">
        <v>325000</v>
      </c>
      <c r="Z184" s="6" t="e">
        <f>Y184/1000*#REF!</f>
        <v>#REF!</v>
      </c>
      <c r="AA184" s="81" t="e">
        <f t="shared" si="79"/>
        <v>#REF!</v>
      </c>
      <c r="AB184" s="6">
        <v>325000</v>
      </c>
      <c r="AC184" s="6"/>
      <c r="AD184" s="81">
        <f t="shared" si="80"/>
        <v>325000</v>
      </c>
      <c r="AE184" s="6">
        <v>325000</v>
      </c>
      <c r="AF184" s="6" t="e">
        <f>AE184/1000*#REF!</f>
        <v>#REF!</v>
      </c>
      <c r="AG184" s="81" t="e">
        <f t="shared" si="81"/>
        <v>#REF!</v>
      </c>
      <c r="AH184" s="6">
        <v>325000</v>
      </c>
      <c r="AI184" s="6"/>
      <c r="AJ184" s="81">
        <f t="shared" si="82"/>
        <v>325000</v>
      </c>
      <c r="AK184" s="6">
        <v>325000</v>
      </c>
      <c r="AL184" s="35" t="s">
        <v>2390</v>
      </c>
      <c r="AM184" s="44"/>
    </row>
    <row r="185" spans="1:39" ht="30" x14ac:dyDescent="0.2">
      <c r="A185" s="5">
        <f t="shared" si="85"/>
        <v>176</v>
      </c>
      <c r="B185" s="5">
        <v>21</v>
      </c>
      <c r="C185" s="5">
        <v>141</v>
      </c>
      <c r="D185" s="5" t="s">
        <v>1159</v>
      </c>
      <c r="E185" s="15" t="s">
        <v>1159</v>
      </c>
      <c r="F185" s="15"/>
      <c r="G185" s="30" t="s">
        <v>1160</v>
      </c>
      <c r="H185" s="6">
        <v>330000</v>
      </c>
      <c r="I185" s="6">
        <v>64804.125</v>
      </c>
      <c r="J185" s="6">
        <v>109500</v>
      </c>
      <c r="K185" s="81">
        <f t="shared" si="83"/>
        <v>439500</v>
      </c>
      <c r="L185" s="81">
        <f t="shared" si="84"/>
        <v>504300</v>
      </c>
      <c r="M185" s="6">
        <v>671000</v>
      </c>
      <c r="N185" s="6" t="e">
        <f>M185/1000*#REF!</f>
        <v>#REF!</v>
      </c>
      <c r="O185" s="81" t="e">
        <f t="shared" si="75"/>
        <v>#REF!</v>
      </c>
      <c r="P185" s="6">
        <v>671000</v>
      </c>
      <c r="Q185" s="6"/>
      <c r="R185" s="81">
        <f t="shared" si="76"/>
        <v>671000</v>
      </c>
      <c r="S185" s="6">
        <v>671000</v>
      </c>
      <c r="T185" s="6" t="e">
        <f>S185/1000*#REF!</f>
        <v>#REF!</v>
      </c>
      <c r="U185" s="81" t="e">
        <f t="shared" si="77"/>
        <v>#REF!</v>
      </c>
      <c r="V185" s="6">
        <v>671000</v>
      </c>
      <c r="W185" s="6"/>
      <c r="X185" s="81">
        <f t="shared" si="78"/>
        <v>671000</v>
      </c>
      <c r="Y185" s="6">
        <v>671000</v>
      </c>
      <c r="Z185" s="6" t="e">
        <f>Y185/1000*#REF!</f>
        <v>#REF!</v>
      </c>
      <c r="AA185" s="81" t="e">
        <f t="shared" si="79"/>
        <v>#REF!</v>
      </c>
      <c r="AB185" s="6">
        <v>671000</v>
      </c>
      <c r="AC185" s="6"/>
      <c r="AD185" s="81">
        <f t="shared" si="80"/>
        <v>671000</v>
      </c>
      <c r="AE185" s="6">
        <v>671000</v>
      </c>
      <c r="AF185" s="6" t="e">
        <f>AE185/1000*#REF!</f>
        <v>#REF!</v>
      </c>
      <c r="AG185" s="81" t="e">
        <f t="shared" si="81"/>
        <v>#REF!</v>
      </c>
      <c r="AH185" s="6">
        <v>671000</v>
      </c>
      <c r="AI185" s="6"/>
      <c r="AJ185" s="81">
        <f t="shared" si="82"/>
        <v>671000</v>
      </c>
      <c r="AK185" s="6">
        <v>671000</v>
      </c>
      <c r="AL185" s="44" t="s">
        <v>1161</v>
      </c>
      <c r="AM185" s="35"/>
    </row>
    <row r="186" spans="1:39" ht="30" x14ac:dyDescent="0.2">
      <c r="A186" s="5">
        <f t="shared" si="85"/>
        <v>177</v>
      </c>
      <c r="B186" s="5">
        <v>22</v>
      </c>
      <c r="C186" s="5">
        <v>142</v>
      </c>
      <c r="D186" s="5" t="s">
        <v>1162</v>
      </c>
      <c r="E186" s="15" t="s">
        <v>1162</v>
      </c>
      <c r="F186" s="15"/>
      <c r="G186" s="30" t="s">
        <v>1163</v>
      </c>
      <c r="H186" s="6">
        <v>410000</v>
      </c>
      <c r="I186" s="6">
        <v>64804.125</v>
      </c>
      <c r="J186" s="6">
        <v>115500</v>
      </c>
      <c r="K186" s="81">
        <f t="shared" si="83"/>
        <v>525500</v>
      </c>
      <c r="L186" s="81">
        <f t="shared" si="84"/>
        <v>590300</v>
      </c>
      <c r="M186" s="6">
        <v>536000</v>
      </c>
      <c r="N186" s="6" t="e">
        <f>M186/1000*#REF!</f>
        <v>#REF!</v>
      </c>
      <c r="O186" s="81" t="e">
        <f t="shared" si="75"/>
        <v>#REF!</v>
      </c>
      <c r="P186" s="6">
        <v>536000</v>
      </c>
      <c r="Q186" s="6"/>
      <c r="R186" s="81">
        <f t="shared" si="76"/>
        <v>536000</v>
      </c>
      <c r="S186" s="6">
        <v>536000</v>
      </c>
      <c r="T186" s="6" t="e">
        <f>S186/1000*#REF!</f>
        <v>#REF!</v>
      </c>
      <c r="U186" s="81" t="e">
        <f t="shared" si="77"/>
        <v>#REF!</v>
      </c>
      <c r="V186" s="6">
        <v>536000</v>
      </c>
      <c r="W186" s="6"/>
      <c r="X186" s="81">
        <f t="shared" si="78"/>
        <v>536000</v>
      </c>
      <c r="Y186" s="6">
        <v>536000</v>
      </c>
      <c r="Z186" s="6" t="e">
        <f>Y186/1000*#REF!</f>
        <v>#REF!</v>
      </c>
      <c r="AA186" s="81" t="e">
        <f t="shared" si="79"/>
        <v>#REF!</v>
      </c>
      <c r="AB186" s="6">
        <v>536000</v>
      </c>
      <c r="AC186" s="6"/>
      <c r="AD186" s="81">
        <f t="shared" si="80"/>
        <v>536000</v>
      </c>
      <c r="AE186" s="6">
        <v>536000</v>
      </c>
      <c r="AF186" s="6" t="e">
        <f>AE186/1000*#REF!</f>
        <v>#REF!</v>
      </c>
      <c r="AG186" s="81" t="e">
        <f t="shared" si="81"/>
        <v>#REF!</v>
      </c>
      <c r="AH186" s="6">
        <v>536000</v>
      </c>
      <c r="AI186" s="6"/>
      <c r="AJ186" s="81">
        <f t="shared" si="82"/>
        <v>536000</v>
      </c>
      <c r="AK186" s="6">
        <v>536000</v>
      </c>
      <c r="AL186" s="44" t="s">
        <v>1161</v>
      </c>
      <c r="AM186" s="48"/>
    </row>
    <row r="187" spans="1:39" ht="60" x14ac:dyDescent="0.2">
      <c r="A187" s="5">
        <f t="shared" si="85"/>
        <v>178</v>
      </c>
      <c r="B187" s="5">
        <v>23</v>
      </c>
      <c r="C187" s="5">
        <v>143</v>
      </c>
      <c r="D187" s="5" t="s">
        <v>1164</v>
      </c>
      <c r="E187" s="15" t="s">
        <v>1164</v>
      </c>
      <c r="F187" s="15"/>
      <c r="G187" s="30" t="s">
        <v>1165</v>
      </c>
      <c r="H187" s="6">
        <v>680000</v>
      </c>
      <c r="I187" s="6">
        <v>64804.125</v>
      </c>
      <c r="J187" s="6">
        <v>109500</v>
      </c>
      <c r="K187" s="81">
        <f t="shared" si="83"/>
        <v>789500</v>
      </c>
      <c r="L187" s="81">
        <f t="shared" si="84"/>
        <v>854300</v>
      </c>
      <c r="M187" s="6">
        <v>621000</v>
      </c>
      <c r="N187" s="6" t="e">
        <f>M187/1000*#REF!</f>
        <v>#REF!</v>
      </c>
      <c r="O187" s="81" t="e">
        <f t="shared" si="75"/>
        <v>#REF!</v>
      </c>
      <c r="P187" s="6">
        <v>621000</v>
      </c>
      <c r="Q187" s="6"/>
      <c r="R187" s="81">
        <f t="shared" si="76"/>
        <v>621000</v>
      </c>
      <c r="S187" s="6">
        <v>621000</v>
      </c>
      <c r="T187" s="6" t="e">
        <f>S187/1000*#REF!</f>
        <v>#REF!</v>
      </c>
      <c r="U187" s="81" t="e">
        <f t="shared" si="77"/>
        <v>#REF!</v>
      </c>
      <c r="V187" s="6">
        <v>621000</v>
      </c>
      <c r="W187" s="6"/>
      <c r="X187" s="81">
        <f t="shared" si="78"/>
        <v>621000</v>
      </c>
      <c r="Y187" s="6">
        <v>621000</v>
      </c>
      <c r="Z187" s="6" t="e">
        <f>Y187/1000*#REF!</f>
        <v>#REF!</v>
      </c>
      <c r="AA187" s="81" t="e">
        <f t="shared" si="79"/>
        <v>#REF!</v>
      </c>
      <c r="AB187" s="6">
        <v>621000</v>
      </c>
      <c r="AC187" s="6"/>
      <c r="AD187" s="81">
        <f t="shared" si="80"/>
        <v>621000</v>
      </c>
      <c r="AE187" s="6">
        <v>621000</v>
      </c>
      <c r="AF187" s="6" t="e">
        <f>AE187/1000*#REF!</f>
        <v>#REF!</v>
      </c>
      <c r="AG187" s="81" t="e">
        <f t="shared" si="81"/>
        <v>#REF!</v>
      </c>
      <c r="AH187" s="6">
        <v>621000</v>
      </c>
      <c r="AI187" s="6"/>
      <c r="AJ187" s="81">
        <f t="shared" si="82"/>
        <v>621000</v>
      </c>
      <c r="AK187" s="6">
        <v>621000</v>
      </c>
      <c r="AL187" s="35" t="s">
        <v>1166</v>
      </c>
      <c r="AM187" s="35"/>
    </row>
    <row r="188" spans="1:39" ht="31.5" x14ac:dyDescent="0.2">
      <c r="A188" s="5">
        <f t="shared" si="85"/>
        <v>179</v>
      </c>
      <c r="B188" s="5">
        <v>127</v>
      </c>
      <c r="C188" s="5">
        <v>165</v>
      </c>
      <c r="D188" s="5" t="s">
        <v>1167</v>
      </c>
      <c r="E188" s="15" t="s">
        <v>1167</v>
      </c>
      <c r="F188" s="15"/>
      <c r="G188" s="30" t="s">
        <v>1168</v>
      </c>
      <c r="H188" s="6">
        <v>570000</v>
      </c>
      <c r="I188" s="6">
        <v>64804.125</v>
      </c>
      <c r="J188" s="6">
        <v>310000</v>
      </c>
      <c r="K188" s="81">
        <f t="shared" si="83"/>
        <v>880000</v>
      </c>
      <c r="L188" s="81">
        <f t="shared" si="84"/>
        <v>944800</v>
      </c>
      <c r="M188" s="6">
        <v>450000</v>
      </c>
      <c r="N188" s="6" t="e">
        <f>M188/1000*#REF!</f>
        <v>#REF!</v>
      </c>
      <c r="O188" s="81" t="e">
        <f t="shared" si="75"/>
        <v>#REF!</v>
      </c>
      <c r="P188" s="6">
        <v>450000</v>
      </c>
      <c r="Q188" s="6"/>
      <c r="R188" s="81">
        <f t="shared" si="76"/>
        <v>450000</v>
      </c>
      <c r="S188" s="6">
        <v>450000</v>
      </c>
      <c r="T188" s="6" t="e">
        <f>S188/1000*#REF!</f>
        <v>#REF!</v>
      </c>
      <c r="U188" s="81" t="e">
        <f t="shared" si="77"/>
        <v>#REF!</v>
      </c>
      <c r="V188" s="6">
        <v>450000</v>
      </c>
      <c r="W188" s="6"/>
      <c r="X188" s="81">
        <f t="shared" si="78"/>
        <v>450000</v>
      </c>
      <c r="Y188" s="6">
        <v>450000</v>
      </c>
      <c r="Z188" s="6" t="e">
        <f>Y188/1000*#REF!</f>
        <v>#REF!</v>
      </c>
      <c r="AA188" s="81" t="e">
        <f t="shared" si="79"/>
        <v>#REF!</v>
      </c>
      <c r="AB188" s="6">
        <v>450000</v>
      </c>
      <c r="AC188" s="6"/>
      <c r="AD188" s="81">
        <f t="shared" si="80"/>
        <v>450000</v>
      </c>
      <c r="AE188" s="32">
        <v>427000</v>
      </c>
      <c r="AF188" s="6" t="e">
        <f>AE188/1000*#REF!</f>
        <v>#REF!</v>
      </c>
      <c r="AG188" s="81" t="e">
        <f t="shared" si="81"/>
        <v>#REF!</v>
      </c>
      <c r="AH188" s="32">
        <v>427000</v>
      </c>
      <c r="AI188" s="6"/>
      <c r="AJ188" s="81">
        <f t="shared" si="82"/>
        <v>427000</v>
      </c>
      <c r="AK188" s="32">
        <v>427000</v>
      </c>
      <c r="AL188" s="48"/>
      <c r="AM188" s="35" t="str">
        <f>'[1]dm XIN Y KIEN'!$AU$41</f>
        <v xml:space="preserve">Chưa có thuốc cản quang </v>
      </c>
    </row>
    <row r="189" spans="1:39" ht="60" x14ac:dyDescent="0.2">
      <c r="A189" s="5">
        <f t="shared" si="85"/>
        <v>180</v>
      </c>
      <c r="B189" s="5">
        <v>14</v>
      </c>
      <c r="C189" s="5">
        <v>148</v>
      </c>
      <c r="D189" s="5" t="s">
        <v>1169</v>
      </c>
      <c r="E189" s="15" t="s">
        <v>1169</v>
      </c>
      <c r="F189" s="15"/>
      <c r="G189" s="30" t="s">
        <v>1170</v>
      </c>
      <c r="H189" s="6">
        <v>730000</v>
      </c>
      <c r="I189" s="6">
        <v>64804.125</v>
      </c>
      <c r="J189" s="6">
        <v>109500</v>
      </c>
      <c r="K189" s="81">
        <f t="shared" si="83"/>
        <v>839500</v>
      </c>
      <c r="L189" s="81">
        <f t="shared" si="84"/>
        <v>904300</v>
      </c>
      <c r="M189" s="6">
        <v>320000</v>
      </c>
      <c r="N189" s="6" t="e">
        <f>M189/1000*#REF!</f>
        <v>#REF!</v>
      </c>
      <c r="O189" s="81" t="e">
        <f t="shared" si="75"/>
        <v>#REF!</v>
      </c>
      <c r="P189" s="6">
        <v>320000</v>
      </c>
      <c r="Q189" s="6"/>
      <c r="R189" s="81">
        <f t="shared" si="76"/>
        <v>320000</v>
      </c>
      <c r="S189" s="6">
        <v>320000</v>
      </c>
      <c r="T189" s="6" t="e">
        <f>S189/1000*#REF!</f>
        <v>#REF!</v>
      </c>
      <c r="U189" s="81" t="e">
        <f t="shared" si="77"/>
        <v>#REF!</v>
      </c>
      <c r="V189" s="6">
        <v>320000</v>
      </c>
      <c r="W189" s="6"/>
      <c r="X189" s="81">
        <f t="shared" si="78"/>
        <v>320000</v>
      </c>
      <c r="Y189" s="6">
        <v>320000</v>
      </c>
      <c r="Z189" s="6" t="e">
        <f>Y189/1000*#REF!</f>
        <v>#REF!</v>
      </c>
      <c r="AA189" s="81" t="e">
        <f t="shared" si="79"/>
        <v>#REF!</v>
      </c>
      <c r="AB189" s="6">
        <v>320000</v>
      </c>
      <c r="AC189" s="6"/>
      <c r="AD189" s="81">
        <f t="shared" si="80"/>
        <v>320000</v>
      </c>
      <c r="AE189" s="32">
        <v>304000</v>
      </c>
      <c r="AF189" s="6" t="e">
        <f>AE189/1000*#REF!</f>
        <v>#REF!</v>
      </c>
      <c r="AG189" s="81" t="e">
        <f t="shared" si="81"/>
        <v>#REF!</v>
      </c>
      <c r="AH189" s="32">
        <v>304000</v>
      </c>
      <c r="AI189" s="6"/>
      <c r="AJ189" s="81">
        <f t="shared" si="82"/>
        <v>304000</v>
      </c>
      <c r="AK189" s="32">
        <v>304000</v>
      </c>
      <c r="AL189" s="35" t="s">
        <v>1171</v>
      </c>
      <c r="AM189" s="35"/>
    </row>
    <row r="190" spans="1:39" ht="31.5" x14ac:dyDescent="0.2">
      <c r="A190" s="5">
        <f t="shared" si="85"/>
        <v>181</v>
      </c>
      <c r="B190" s="5">
        <v>149</v>
      </c>
      <c r="C190" s="5">
        <v>181</v>
      </c>
      <c r="D190" s="5" t="s">
        <v>1172</v>
      </c>
      <c r="E190" s="15"/>
      <c r="F190" s="15" t="s">
        <v>1172</v>
      </c>
      <c r="G190" s="30" t="s">
        <v>1173</v>
      </c>
      <c r="H190" s="6">
        <v>450000</v>
      </c>
      <c r="I190" s="6">
        <v>64804.125</v>
      </c>
      <c r="J190" s="6">
        <v>109500</v>
      </c>
      <c r="K190" s="81">
        <f t="shared" si="83"/>
        <v>559500</v>
      </c>
      <c r="L190" s="81">
        <f t="shared" si="84"/>
        <v>624300</v>
      </c>
      <c r="M190" s="6">
        <v>170000</v>
      </c>
      <c r="N190" s="6" t="e">
        <f>M190/1000*#REF!</f>
        <v>#REF!</v>
      </c>
      <c r="O190" s="81" t="e">
        <f t="shared" si="75"/>
        <v>#REF!</v>
      </c>
      <c r="P190" s="6">
        <v>170000</v>
      </c>
      <c r="Q190" s="6"/>
      <c r="R190" s="81">
        <f t="shared" si="76"/>
        <v>170000</v>
      </c>
      <c r="S190" s="6">
        <v>170000</v>
      </c>
      <c r="T190" s="6" t="e">
        <f>S190/1000*#REF!</f>
        <v>#REF!</v>
      </c>
      <c r="U190" s="81" t="e">
        <f t="shared" si="77"/>
        <v>#REF!</v>
      </c>
      <c r="V190" s="6">
        <v>170000</v>
      </c>
      <c r="W190" s="6"/>
      <c r="X190" s="81">
        <f t="shared" si="78"/>
        <v>170000</v>
      </c>
      <c r="Y190" s="6">
        <v>170000</v>
      </c>
      <c r="Z190" s="6" t="e">
        <f>Y190/1000*#REF!</f>
        <v>#REF!</v>
      </c>
      <c r="AA190" s="81" t="e">
        <f t="shared" si="79"/>
        <v>#REF!</v>
      </c>
      <c r="AB190" s="6">
        <v>170000</v>
      </c>
      <c r="AC190" s="6"/>
      <c r="AD190" s="81">
        <f t="shared" si="80"/>
        <v>170000</v>
      </c>
      <c r="AE190" s="32">
        <v>161000</v>
      </c>
      <c r="AF190" s="6" t="e">
        <f>AE190/1000*#REF!</f>
        <v>#REF!</v>
      </c>
      <c r="AG190" s="81" t="e">
        <f t="shared" si="81"/>
        <v>#REF!</v>
      </c>
      <c r="AH190" s="32">
        <v>161000</v>
      </c>
      <c r="AI190" s="6"/>
      <c r="AJ190" s="81">
        <f t="shared" si="82"/>
        <v>161000</v>
      </c>
      <c r="AK190" s="32">
        <v>161000</v>
      </c>
      <c r="AL190" s="35" t="s">
        <v>2809</v>
      </c>
      <c r="AM190" s="35"/>
    </row>
    <row r="191" spans="1:39" x14ac:dyDescent="0.2">
      <c r="A191" s="5">
        <f t="shared" si="85"/>
        <v>182</v>
      </c>
      <c r="B191" s="5">
        <v>141</v>
      </c>
      <c r="C191" s="5">
        <v>173</v>
      </c>
      <c r="D191" s="5" t="s">
        <v>1174</v>
      </c>
      <c r="E191" s="15"/>
      <c r="F191" s="15" t="s">
        <v>1174</v>
      </c>
      <c r="G191" s="30" t="s">
        <v>1175</v>
      </c>
      <c r="H191" s="6">
        <v>320000</v>
      </c>
      <c r="I191" s="6">
        <v>23089.059999999998</v>
      </c>
      <c r="J191" s="6">
        <v>109500</v>
      </c>
      <c r="K191" s="81">
        <f t="shared" si="83"/>
        <v>429500</v>
      </c>
      <c r="L191" s="81">
        <f t="shared" si="84"/>
        <v>452600</v>
      </c>
      <c r="M191" s="6">
        <v>73000</v>
      </c>
      <c r="N191" s="6" t="e">
        <f>M191/1000*#REF!</f>
        <v>#REF!</v>
      </c>
      <c r="O191" s="81" t="e">
        <f t="shared" si="75"/>
        <v>#REF!</v>
      </c>
      <c r="P191" s="6">
        <v>73000</v>
      </c>
      <c r="Q191" s="6"/>
      <c r="R191" s="81">
        <f t="shared" si="76"/>
        <v>73000</v>
      </c>
      <c r="S191" s="6">
        <v>73000</v>
      </c>
      <c r="T191" s="6" t="e">
        <f>S191/1000*#REF!</f>
        <v>#REF!</v>
      </c>
      <c r="U191" s="81" t="e">
        <f t="shared" si="77"/>
        <v>#REF!</v>
      </c>
      <c r="V191" s="6">
        <v>73000</v>
      </c>
      <c r="W191" s="6"/>
      <c r="X191" s="81">
        <f t="shared" si="78"/>
        <v>73000</v>
      </c>
      <c r="Y191" s="6">
        <v>73000</v>
      </c>
      <c r="Z191" s="6" t="e">
        <f>Y191/1000*#REF!</f>
        <v>#REF!</v>
      </c>
      <c r="AA191" s="81" t="e">
        <f t="shared" si="79"/>
        <v>#REF!</v>
      </c>
      <c r="AB191" s="6">
        <v>73000</v>
      </c>
      <c r="AC191" s="6"/>
      <c r="AD191" s="81">
        <f t="shared" si="80"/>
        <v>73000</v>
      </c>
      <c r="AE191" s="6">
        <v>73000</v>
      </c>
      <c r="AF191" s="6" t="e">
        <f>AE191/1000*#REF!</f>
        <v>#REF!</v>
      </c>
      <c r="AG191" s="81" t="e">
        <f t="shared" si="81"/>
        <v>#REF!</v>
      </c>
      <c r="AH191" s="6">
        <v>73000</v>
      </c>
      <c r="AI191" s="6"/>
      <c r="AJ191" s="81">
        <f t="shared" si="82"/>
        <v>73000</v>
      </c>
      <c r="AK191" s="6">
        <v>73000</v>
      </c>
      <c r="AL191" s="35"/>
      <c r="AM191" s="48"/>
    </row>
    <row r="192" spans="1:39" x14ac:dyDescent="0.2">
      <c r="A192" s="5">
        <f t="shared" si="85"/>
        <v>183</v>
      </c>
      <c r="B192" s="5">
        <v>152</v>
      </c>
      <c r="C192" s="5">
        <v>184</v>
      </c>
      <c r="D192" s="5" t="s">
        <v>1176</v>
      </c>
      <c r="E192" s="15"/>
      <c r="F192" s="15" t="s">
        <v>1176</v>
      </c>
      <c r="G192" s="30" t="s">
        <v>1177</v>
      </c>
      <c r="H192" s="6">
        <v>170000</v>
      </c>
      <c r="I192" s="6">
        <v>46178.119999999995</v>
      </c>
      <c r="J192" s="6"/>
      <c r="K192" s="81">
        <f t="shared" si="83"/>
        <v>170000</v>
      </c>
      <c r="L192" s="81">
        <f t="shared" si="84"/>
        <v>216200</v>
      </c>
      <c r="M192" s="6">
        <v>91000</v>
      </c>
      <c r="N192" s="6" t="e">
        <f>M192/1000*#REF!</f>
        <v>#REF!</v>
      </c>
      <c r="O192" s="81" t="e">
        <f t="shared" si="75"/>
        <v>#REF!</v>
      </c>
      <c r="P192" s="6">
        <v>91000</v>
      </c>
      <c r="Q192" s="6"/>
      <c r="R192" s="81">
        <f t="shared" si="76"/>
        <v>91000</v>
      </c>
      <c r="S192" s="6">
        <v>91000</v>
      </c>
      <c r="T192" s="6" t="e">
        <f>S192/1000*#REF!</f>
        <v>#REF!</v>
      </c>
      <c r="U192" s="81" t="e">
        <f t="shared" si="77"/>
        <v>#REF!</v>
      </c>
      <c r="V192" s="6">
        <v>91000</v>
      </c>
      <c r="W192" s="6"/>
      <c r="X192" s="81">
        <f t="shared" si="78"/>
        <v>91000</v>
      </c>
      <c r="Y192" s="6">
        <v>91000</v>
      </c>
      <c r="Z192" s="6" t="e">
        <f>Y192/1000*#REF!</f>
        <v>#REF!</v>
      </c>
      <c r="AA192" s="81" t="e">
        <f t="shared" si="79"/>
        <v>#REF!</v>
      </c>
      <c r="AB192" s="6">
        <v>91000</v>
      </c>
      <c r="AC192" s="6"/>
      <c r="AD192" s="81">
        <f t="shared" si="80"/>
        <v>91000</v>
      </c>
      <c r="AE192" s="6">
        <v>91000</v>
      </c>
      <c r="AF192" s="6" t="e">
        <f>AE192/1000*#REF!</f>
        <v>#REF!</v>
      </c>
      <c r="AG192" s="81" t="e">
        <f t="shared" si="81"/>
        <v>#REF!</v>
      </c>
      <c r="AH192" s="6">
        <v>91000</v>
      </c>
      <c r="AI192" s="6"/>
      <c r="AJ192" s="81">
        <f t="shared" si="82"/>
        <v>91000</v>
      </c>
      <c r="AK192" s="6">
        <v>91000</v>
      </c>
      <c r="AL192" s="35"/>
      <c r="AM192" s="48"/>
    </row>
    <row r="193" spans="1:39" x14ac:dyDescent="0.2">
      <c r="A193" s="5">
        <f t="shared" si="85"/>
        <v>184</v>
      </c>
      <c r="B193" s="5">
        <v>8</v>
      </c>
      <c r="C193" s="5">
        <v>128</v>
      </c>
      <c r="D193" s="5" t="s">
        <v>1178</v>
      </c>
      <c r="E193" s="15" t="s">
        <v>1178</v>
      </c>
      <c r="F193" s="15"/>
      <c r="G193" s="30" t="s">
        <v>1179</v>
      </c>
      <c r="H193" s="6">
        <v>80000</v>
      </c>
      <c r="I193" s="6">
        <v>9235.6239999999998</v>
      </c>
      <c r="J193" s="6">
        <v>24000</v>
      </c>
      <c r="K193" s="81">
        <f t="shared" si="83"/>
        <v>104000</v>
      </c>
      <c r="L193" s="81">
        <f t="shared" si="84"/>
        <v>113200</v>
      </c>
      <c r="M193" s="6">
        <v>100000</v>
      </c>
      <c r="N193" s="6" t="e">
        <f>M193/1000*#REF!</f>
        <v>#REF!</v>
      </c>
      <c r="O193" s="81" t="e">
        <f t="shared" si="75"/>
        <v>#REF!</v>
      </c>
      <c r="P193" s="6">
        <v>100000</v>
      </c>
      <c r="Q193" s="6"/>
      <c r="R193" s="81">
        <f t="shared" si="76"/>
        <v>100000</v>
      </c>
      <c r="S193" s="6">
        <v>100000</v>
      </c>
      <c r="T193" s="6" t="e">
        <f>S193/1000*#REF!</f>
        <v>#REF!</v>
      </c>
      <c r="U193" s="81" t="e">
        <f t="shared" si="77"/>
        <v>#REF!</v>
      </c>
      <c r="V193" s="6">
        <v>100000</v>
      </c>
      <c r="W193" s="6"/>
      <c r="X193" s="81">
        <f t="shared" si="78"/>
        <v>100000</v>
      </c>
      <c r="Y193" s="6">
        <v>100000</v>
      </c>
      <c r="Z193" s="6" t="e">
        <f>Y193/1000*#REF!</f>
        <v>#REF!</v>
      </c>
      <c r="AA193" s="81" t="e">
        <f t="shared" si="79"/>
        <v>#REF!</v>
      </c>
      <c r="AB193" s="6">
        <v>100000</v>
      </c>
      <c r="AC193" s="6"/>
      <c r="AD193" s="81">
        <f t="shared" si="80"/>
        <v>100000</v>
      </c>
      <c r="AE193" s="32">
        <v>95000</v>
      </c>
      <c r="AF193" s="6" t="e">
        <f>AE193/1000*#REF!</f>
        <v>#REF!</v>
      </c>
      <c r="AG193" s="81" t="e">
        <f t="shared" si="81"/>
        <v>#REF!</v>
      </c>
      <c r="AH193" s="32">
        <v>95000</v>
      </c>
      <c r="AI193" s="6"/>
      <c r="AJ193" s="81">
        <f t="shared" si="82"/>
        <v>95000</v>
      </c>
      <c r="AK193" s="32">
        <v>95000</v>
      </c>
      <c r="AL193" s="48"/>
      <c r="AM193" s="35"/>
    </row>
    <row r="194" spans="1:39" x14ac:dyDescent="0.2">
      <c r="A194" s="5">
        <f t="shared" si="85"/>
        <v>185</v>
      </c>
      <c r="B194" s="5">
        <v>9</v>
      </c>
      <c r="C194" s="5">
        <v>129</v>
      </c>
      <c r="D194" s="5" t="s">
        <v>1180</v>
      </c>
      <c r="E194" s="15" t="s">
        <v>1180</v>
      </c>
      <c r="F194" s="15"/>
      <c r="G194" s="30" t="s">
        <v>1181</v>
      </c>
      <c r="H194" s="6">
        <v>130000</v>
      </c>
      <c r="I194" s="6">
        <v>9235.6239999999998</v>
      </c>
      <c r="J194" s="6">
        <v>39134.303977272728</v>
      </c>
      <c r="K194" s="81">
        <f t="shared" si="83"/>
        <v>169134.30397727274</v>
      </c>
      <c r="L194" s="81">
        <f t="shared" si="84"/>
        <v>178400</v>
      </c>
      <c r="M194" s="6">
        <v>335000</v>
      </c>
      <c r="N194" s="6" t="e">
        <f>M194/1000*#REF!</f>
        <v>#REF!</v>
      </c>
      <c r="O194" s="81" t="e">
        <f t="shared" si="75"/>
        <v>#REF!</v>
      </c>
      <c r="P194" s="6">
        <v>335000</v>
      </c>
      <c r="Q194" s="6"/>
      <c r="R194" s="81">
        <f t="shared" si="76"/>
        <v>335000</v>
      </c>
      <c r="S194" s="6">
        <v>335000</v>
      </c>
      <c r="T194" s="6" t="e">
        <f>S194/1000*#REF!</f>
        <v>#REF!</v>
      </c>
      <c r="U194" s="81" t="e">
        <f t="shared" si="77"/>
        <v>#REF!</v>
      </c>
      <c r="V194" s="6">
        <v>335000</v>
      </c>
      <c r="W194" s="6"/>
      <c r="X194" s="81">
        <f t="shared" si="78"/>
        <v>335000</v>
      </c>
      <c r="Y194" s="6">
        <v>335000</v>
      </c>
      <c r="Z194" s="6" t="e">
        <f>Y194/1000*#REF!</f>
        <v>#REF!</v>
      </c>
      <c r="AA194" s="81" t="e">
        <f t="shared" si="79"/>
        <v>#REF!</v>
      </c>
      <c r="AB194" s="6">
        <v>335000</v>
      </c>
      <c r="AC194" s="6"/>
      <c r="AD194" s="81">
        <f t="shared" si="80"/>
        <v>335000</v>
      </c>
      <c r="AE194" s="6">
        <v>335000</v>
      </c>
      <c r="AF194" s="6" t="e">
        <f>AE194/1000*#REF!</f>
        <v>#REF!</v>
      </c>
      <c r="AG194" s="81" t="e">
        <f t="shared" si="81"/>
        <v>#REF!</v>
      </c>
      <c r="AH194" s="6">
        <v>335000</v>
      </c>
      <c r="AI194" s="6"/>
      <c r="AJ194" s="81">
        <f t="shared" si="82"/>
        <v>335000</v>
      </c>
      <c r="AK194" s="6">
        <v>335000</v>
      </c>
      <c r="AL194" s="48"/>
      <c r="AM194" s="35"/>
    </row>
    <row r="195" spans="1:39" x14ac:dyDescent="0.2">
      <c r="A195" s="5">
        <f t="shared" si="85"/>
        <v>186</v>
      </c>
      <c r="B195" s="5">
        <v>139</v>
      </c>
      <c r="C195" s="5">
        <v>171</v>
      </c>
      <c r="D195" s="5" t="s">
        <v>1182</v>
      </c>
      <c r="E195" s="15"/>
      <c r="F195" s="15" t="s">
        <v>1182</v>
      </c>
      <c r="G195" s="30" t="s">
        <v>1183</v>
      </c>
      <c r="H195" s="6">
        <v>100000</v>
      </c>
      <c r="I195" s="6">
        <v>23089.059999999998</v>
      </c>
      <c r="J195" s="6"/>
      <c r="K195" s="81">
        <f t="shared" si="83"/>
        <v>100000</v>
      </c>
      <c r="L195" s="81">
        <f t="shared" si="84"/>
        <v>123100</v>
      </c>
      <c r="M195" s="6">
        <v>50000</v>
      </c>
      <c r="N195" s="6" t="e">
        <f>M195/1000*#REF!</f>
        <v>#REF!</v>
      </c>
      <c r="O195" s="81" t="e">
        <f t="shared" si="75"/>
        <v>#REF!</v>
      </c>
      <c r="P195" s="6">
        <v>50000</v>
      </c>
      <c r="Q195" s="6"/>
      <c r="R195" s="81">
        <f t="shared" si="76"/>
        <v>50000</v>
      </c>
      <c r="S195" s="6">
        <v>50000</v>
      </c>
      <c r="T195" s="6" t="e">
        <f>S195/1000*#REF!</f>
        <v>#REF!</v>
      </c>
      <c r="U195" s="81" t="e">
        <f t="shared" si="77"/>
        <v>#REF!</v>
      </c>
      <c r="V195" s="6">
        <v>50000</v>
      </c>
      <c r="W195" s="6"/>
      <c r="X195" s="81">
        <f t="shared" si="78"/>
        <v>50000</v>
      </c>
      <c r="Y195" s="6">
        <v>50000</v>
      </c>
      <c r="Z195" s="6" t="e">
        <f>Y195/1000*#REF!</f>
        <v>#REF!</v>
      </c>
      <c r="AA195" s="81" t="e">
        <f t="shared" si="79"/>
        <v>#REF!</v>
      </c>
      <c r="AB195" s="6">
        <v>50000</v>
      </c>
      <c r="AC195" s="6"/>
      <c r="AD195" s="81">
        <f t="shared" si="80"/>
        <v>50000</v>
      </c>
      <c r="AE195" s="32">
        <v>47000</v>
      </c>
      <c r="AF195" s="6" t="e">
        <f>AE195/1000*#REF!</f>
        <v>#REF!</v>
      </c>
      <c r="AG195" s="81" t="e">
        <f t="shared" si="81"/>
        <v>#REF!</v>
      </c>
      <c r="AH195" s="32">
        <v>47000</v>
      </c>
      <c r="AI195" s="6"/>
      <c r="AJ195" s="81">
        <f t="shared" si="82"/>
        <v>47000</v>
      </c>
      <c r="AK195" s="32">
        <v>47000</v>
      </c>
      <c r="AL195" s="35"/>
      <c r="AM195" s="35"/>
    </row>
    <row r="196" spans="1:39" ht="30" x14ac:dyDescent="0.2">
      <c r="A196" s="5">
        <f t="shared" si="85"/>
        <v>187</v>
      </c>
      <c r="B196" s="5">
        <v>11</v>
      </c>
      <c r="C196" s="5">
        <v>131</v>
      </c>
      <c r="D196" s="5" t="s">
        <v>1184</v>
      </c>
      <c r="E196" s="15" t="s">
        <v>1184</v>
      </c>
      <c r="F196" s="15"/>
      <c r="G196" s="30" t="s">
        <v>1185</v>
      </c>
      <c r="H196" s="6">
        <v>335000</v>
      </c>
      <c r="I196" s="6">
        <v>23089.059999999998</v>
      </c>
      <c r="J196" s="6">
        <v>39000</v>
      </c>
      <c r="K196" s="81">
        <f t="shared" si="83"/>
        <v>374000</v>
      </c>
      <c r="L196" s="81">
        <f t="shared" si="84"/>
        <v>397100</v>
      </c>
      <c r="M196" s="6">
        <v>1200000</v>
      </c>
      <c r="N196" s="6" t="e">
        <f>M196/1000*#REF!</f>
        <v>#REF!</v>
      </c>
      <c r="O196" s="81" t="e">
        <f t="shared" si="75"/>
        <v>#REF!</v>
      </c>
      <c r="P196" s="6">
        <v>1200000</v>
      </c>
      <c r="Q196" s="6"/>
      <c r="R196" s="81">
        <f t="shared" si="76"/>
        <v>1200000</v>
      </c>
      <c r="S196" s="6">
        <v>1200000</v>
      </c>
      <c r="T196" s="6" t="e">
        <f>S196/1000*#REF!</f>
        <v>#REF!</v>
      </c>
      <c r="U196" s="81" t="e">
        <f t="shared" si="77"/>
        <v>#REF!</v>
      </c>
      <c r="V196" s="6">
        <v>1200000</v>
      </c>
      <c r="W196" s="6"/>
      <c r="X196" s="81">
        <f t="shared" si="78"/>
        <v>1200000</v>
      </c>
      <c r="Y196" s="6">
        <v>1200000</v>
      </c>
      <c r="Z196" s="6" t="e">
        <f>Y196/1000*#REF!</f>
        <v>#REF!</v>
      </c>
      <c r="AA196" s="81" t="e">
        <f t="shared" si="79"/>
        <v>#REF!</v>
      </c>
      <c r="AB196" s="6">
        <v>1200000</v>
      </c>
      <c r="AC196" s="6"/>
      <c r="AD196" s="81">
        <f t="shared" si="80"/>
        <v>1200000</v>
      </c>
      <c r="AE196" s="32">
        <v>1140000</v>
      </c>
      <c r="AF196" s="6" t="e">
        <f>AE196/1000*#REF!</f>
        <v>#REF!</v>
      </c>
      <c r="AG196" s="81" t="e">
        <f t="shared" si="81"/>
        <v>#REF!</v>
      </c>
      <c r="AH196" s="32">
        <v>1140000</v>
      </c>
      <c r="AI196" s="6"/>
      <c r="AJ196" s="81">
        <f t="shared" si="82"/>
        <v>1140000</v>
      </c>
      <c r="AK196" s="32">
        <v>1140000</v>
      </c>
      <c r="AL196" s="35" t="s">
        <v>1186</v>
      </c>
      <c r="AM196" s="44"/>
    </row>
    <row r="197" spans="1:39" x14ac:dyDescent="0.2">
      <c r="A197" s="5">
        <f t="shared" si="85"/>
        <v>188</v>
      </c>
      <c r="B197" s="5">
        <v>138</v>
      </c>
      <c r="C197" s="5">
        <v>170</v>
      </c>
      <c r="D197" s="5" t="s">
        <v>1187</v>
      </c>
      <c r="E197" s="15"/>
      <c r="F197" s="15" t="s">
        <v>1187</v>
      </c>
      <c r="G197" s="30" t="s">
        <v>1188</v>
      </c>
      <c r="H197" s="6">
        <v>50000</v>
      </c>
      <c r="I197" s="6">
        <v>11544.529999999999</v>
      </c>
      <c r="J197" s="6"/>
      <c r="K197" s="81">
        <f t="shared" si="83"/>
        <v>50000</v>
      </c>
      <c r="L197" s="81">
        <f t="shared" si="84"/>
        <v>61500</v>
      </c>
      <c r="M197" s="6">
        <v>110000</v>
      </c>
      <c r="N197" s="6" t="e">
        <f>M197/1000*#REF!</f>
        <v>#REF!</v>
      </c>
      <c r="O197" s="81" t="e">
        <f t="shared" si="75"/>
        <v>#REF!</v>
      </c>
      <c r="P197" s="6">
        <v>110000</v>
      </c>
      <c r="Q197" s="6"/>
      <c r="R197" s="81">
        <f t="shared" si="76"/>
        <v>110000</v>
      </c>
      <c r="S197" s="6">
        <v>110000</v>
      </c>
      <c r="T197" s="6" t="e">
        <f>S197/1000*#REF!</f>
        <v>#REF!</v>
      </c>
      <c r="U197" s="81" t="e">
        <f t="shared" si="77"/>
        <v>#REF!</v>
      </c>
      <c r="V197" s="6">
        <v>110000</v>
      </c>
      <c r="W197" s="6"/>
      <c r="X197" s="81">
        <f t="shared" si="78"/>
        <v>110000</v>
      </c>
      <c r="Y197" s="6">
        <v>110000</v>
      </c>
      <c r="Z197" s="6" t="e">
        <f>Y197/1000*#REF!</f>
        <v>#REF!</v>
      </c>
      <c r="AA197" s="81" t="e">
        <f t="shared" si="79"/>
        <v>#REF!</v>
      </c>
      <c r="AB197" s="6">
        <v>110000</v>
      </c>
      <c r="AC197" s="6"/>
      <c r="AD197" s="81">
        <f t="shared" si="80"/>
        <v>110000</v>
      </c>
      <c r="AE197" s="6">
        <v>110000</v>
      </c>
      <c r="AF197" s="6" t="e">
        <f>AE197/1000*#REF!</f>
        <v>#REF!</v>
      </c>
      <c r="AG197" s="81" t="e">
        <f t="shared" si="81"/>
        <v>#REF!</v>
      </c>
      <c r="AH197" s="6">
        <v>110000</v>
      </c>
      <c r="AI197" s="6"/>
      <c r="AJ197" s="81">
        <f t="shared" si="82"/>
        <v>110000</v>
      </c>
      <c r="AK197" s="6">
        <v>110000</v>
      </c>
      <c r="AL197" s="35"/>
      <c r="AM197" s="48"/>
    </row>
    <row r="198" spans="1:39" ht="45" x14ac:dyDescent="0.2">
      <c r="A198" s="5">
        <f t="shared" si="85"/>
        <v>189</v>
      </c>
      <c r="B198" s="5">
        <v>140</v>
      </c>
      <c r="C198" s="5">
        <v>172</v>
      </c>
      <c r="D198" s="5" t="s">
        <v>1189</v>
      </c>
      <c r="E198" s="15"/>
      <c r="F198" s="15" t="s">
        <v>1189</v>
      </c>
      <c r="G198" s="30" t="s">
        <v>1190</v>
      </c>
      <c r="H198" s="6">
        <v>1200000</v>
      </c>
      <c r="I198" s="6">
        <v>127823.02799999998</v>
      </c>
      <c r="J198" s="6">
        <v>288000</v>
      </c>
      <c r="K198" s="81">
        <f t="shared" si="83"/>
        <v>1488000</v>
      </c>
      <c r="L198" s="81">
        <f t="shared" si="84"/>
        <v>1615800</v>
      </c>
      <c r="M198" s="6">
        <v>1240000</v>
      </c>
      <c r="N198" s="6" t="e">
        <f>M198/1000*#REF!</f>
        <v>#REF!</v>
      </c>
      <c r="O198" s="81" t="e">
        <f t="shared" si="75"/>
        <v>#REF!</v>
      </c>
      <c r="P198" s="6">
        <v>1240000</v>
      </c>
      <c r="Q198" s="6"/>
      <c r="R198" s="81">
        <f t="shared" si="76"/>
        <v>1240000</v>
      </c>
      <c r="S198" s="6">
        <v>1116000</v>
      </c>
      <c r="T198" s="6" t="e">
        <f>S198/1000*#REF!</f>
        <v>#REF!</v>
      </c>
      <c r="U198" s="81" t="e">
        <f t="shared" si="77"/>
        <v>#REF!</v>
      </c>
      <c r="V198" s="6">
        <v>1116000</v>
      </c>
      <c r="W198" s="6"/>
      <c r="X198" s="81">
        <f t="shared" si="78"/>
        <v>1116000</v>
      </c>
      <c r="Y198" s="6">
        <v>1054000</v>
      </c>
      <c r="Z198" s="6" t="e">
        <f>Y198/1000*#REF!</f>
        <v>#REF!</v>
      </c>
      <c r="AA198" s="81" t="e">
        <f t="shared" si="79"/>
        <v>#REF!</v>
      </c>
      <c r="AB198" s="6">
        <v>1054000</v>
      </c>
      <c r="AC198" s="6"/>
      <c r="AD198" s="81">
        <f t="shared" si="80"/>
        <v>1054000</v>
      </c>
      <c r="AE198" s="6">
        <v>992000</v>
      </c>
      <c r="AF198" s="6" t="e">
        <f>AE198/1000*#REF!</f>
        <v>#REF!</v>
      </c>
      <c r="AG198" s="81" t="e">
        <f t="shared" si="81"/>
        <v>#REF!</v>
      </c>
      <c r="AH198" s="6">
        <v>992000</v>
      </c>
      <c r="AI198" s="6"/>
      <c r="AJ198" s="81">
        <f t="shared" si="82"/>
        <v>992000</v>
      </c>
      <c r="AK198" s="6">
        <v>992000</v>
      </c>
      <c r="AL198" s="44" t="s">
        <v>826</v>
      </c>
      <c r="AM198" s="35"/>
    </row>
    <row r="199" spans="1:39" x14ac:dyDescent="0.2">
      <c r="A199" s="5">
        <f t="shared" si="85"/>
        <v>190</v>
      </c>
      <c r="B199" s="5">
        <v>10</v>
      </c>
      <c r="C199" s="5">
        <v>130</v>
      </c>
      <c r="D199" s="5" t="s">
        <v>827</v>
      </c>
      <c r="E199" s="15" t="s">
        <v>827</v>
      </c>
      <c r="F199" s="15"/>
      <c r="G199" s="30" t="s">
        <v>828</v>
      </c>
      <c r="H199" s="6">
        <v>110000</v>
      </c>
      <c r="I199" s="6">
        <v>43202.75</v>
      </c>
      <c r="J199" s="6"/>
      <c r="K199" s="81">
        <f t="shared" si="83"/>
        <v>110000</v>
      </c>
      <c r="L199" s="81">
        <f t="shared" si="84"/>
        <v>153200</v>
      </c>
      <c r="M199" s="6">
        <v>903000</v>
      </c>
      <c r="N199" s="6" t="e">
        <f>M199/1000*#REF!</f>
        <v>#REF!</v>
      </c>
      <c r="O199" s="81" t="e">
        <f t="shared" si="75"/>
        <v>#REF!</v>
      </c>
      <c r="P199" s="6">
        <v>903000</v>
      </c>
      <c r="Q199" s="6"/>
      <c r="R199" s="81">
        <f t="shared" si="76"/>
        <v>903000</v>
      </c>
      <c r="S199" s="6">
        <v>855000</v>
      </c>
      <c r="T199" s="6" t="e">
        <f>S199/1000*#REF!</f>
        <v>#REF!</v>
      </c>
      <c r="U199" s="81" t="e">
        <f t="shared" si="77"/>
        <v>#REF!</v>
      </c>
      <c r="V199" s="6">
        <v>855000</v>
      </c>
      <c r="W199" s="6"/>
      <c r="X199" s="81">
        <f t="shared" si="78"/>
        <v>855000</v>
      </c>
      <c r="Y199" s="6">
        <v>808000</v>
      </c>
      <c r="Z199" s="6" t="e">
        <f>Y199/1000*#REF!</f>
        <v>#REF!</v>
      </c>
      <c r="AA199" s="81" t="e">
        <f t="shared" si="79"/>
        <v>#REF!</v>
      </c>
      <c r="AB199" s="6">
        <v>808000</v>
      </c>
      <c r="AC199" s="6"/>
      <c r="AD199" s="81">
        <f t="shared" si="80"/>
        <v>808000</v>
      </c>
      <c r="AE199" s="6">
        <v>760000</v>
      </c>
      <c r="AF199" s="6" t="e">
        <f>AE199/1000*#REF!</f>
        <v>#REF!</v>
      </c>
      <c r="AG199" s="81" t="e">
        <f t="shared" si="81"/>
        <v>#REF!</v>
      </c>
      <c r="AH199" s="6">
        <v>760000</v>
      </c>
      <c r="AI199" s="6"/>
      <c r="AJ199" s="81">
        <f t="shared" si="82"/>
        <v>760000</v>
      </c>
      <c r="AK199" s="6">
        <v>760000</v>
      </c>
      <c r="AL199" s="48" t="s">
        <v>829</v>
      </c>
      <c r="AM199" s="35"/>
    </row>
    <row r="200" spans="1:39" ht="31.5" x14ac:dyDescent="0.2">
      <c r="A200" s="5">
        <f t="shared" si="85"/>
        <v>191</v>
      </c>
      <c r="B200" s="5">
        <v>122</v>
      </c>
      <c r="C200" s="5">
        <v>160</v>
      </c>
      <c r="D200" s="5" t="s">
        <v>830</v>
      </c>
      <c r="E200" s="15" t="s">
        <v>830</v>
      </c>
      <c r="F200" s="15"/>
      <c r="G200" s="30" t="s">
        <v>831</v>
      </c>
      <c r="H200" s="6">
        <v>1240000</v>
      </c>
      <c r="I200" s="6">
        <v>43202.75</v>
      </c>
      <c r="J200" s="6">
        <v>27000</v>
      </c>
      <c r="K200" s="81">
        <f t="shared" si="83"/>
        <v>1267000</v>
      </c>
      <c r="L200" s="81">
        <f t="shared" si="84"/>
        <v>1310200</v>
      </c>
      <c r="M200" s="6"/>
      <c r="N200" s="6"/>
      <c r="O200" s="81"/>
      <c r="P200" s="6"/>
      <c r="Q200" s="6"/>
      <c r="R200" s="81"/>
      <c r="S200" s="6"/>
      <c r="T200" s="6"/>
      <c r="U200" s="81"/>
      <c r="V200" s="6"/>
      <c r="W200" s="6"/>
      <c r="X200" s="81"/>
      <c r="Y200" s="6"/>
      <c r="Z200" s="6"/>
      <c r="AA200" s="81"/>
      <c r="AB200" s="6"/>
      <c r="AC200" s="6"/>
      <c r="AD200" s="81"/>
      <c r="AE200" s="6"/>
      <c r="AF200" s="6"/>
      <c r="AG200" s="81"/>
      <c r="AH200" s="6"/>
      <c r="AI200" s="6"/>
      <c r="AJ200" s="81"/>
      <c r="AK200" s="6"/>
      <c r="AL200" s="35" t="s">
        <v>832</v>
      </c>
      <c r="AM200" s="35"/>
    </row>
    <row r="201" spans="1:39" s="4" customFormat="1" ht="31.5" x14ac:dyDescent="0.2">
      <c r="A201" s="5">
        <f t="shared" si="85"/>
        <v>192</v>
      </c>
      <c r="B201" s="5">
        <v>119</v>
      </c>
      <c r="C201" s="5">
        <v>157</v>
      </c>
      <c r="D201" s="5" t="s">
        <v>833</v>
      </c>
      <c r="E201" s="15" t="s">
        <v>833</v>
      </c>
      <c r="F201" s="15"/>
      <c r="G201" s="30" t="s">
        <v>834</v>
      </c>
      <c r="H201" s="6">
        <v>950000</v>
      </c>
      <c r="I201" s="6">
        <v>86405.5</v>
      </c>
      <c r="J201" s="6">
        <v>39000</v>
      </c>
      <c r="K201" s="81">
        <f t="shared" si="83"/>
        <v>989000</v>
      </c>
      <c r="L201" s="81">
        <f t="shared" si="84"/>
        <v>1075400</v>
      </c>
      <c r="M201" s="6">
        <v>785000</v>
      </c>
      <c r="N201" s="6" t="e">
        <f>M201/1000*#REF!</f>
        <v>#REF!</v>
      </c>
      <c r="O201" s="81" t="e">
        <f>SUM(M201:N201)</f>
        <v>#REF!</v>
      </c>
      <c r="P201" s="6">
        <v>785000</v>
      </c>
      <c r="Q201" s="6"/>
      <c r="R201" s="81">
        <f>SUM(P201:Q201)</f>
        <v>785000</v>
      </c>
      <c r="S201" s="6">
        <v>707000</v>
      </c>
      <c r="T201" s="6" t="e">
        <f>S201/1000*#REF!</f>
        <v>#REF!</v>
      </c>
      <c r="U201" s="81" t="e">
        <f>SUM(S201:T201)</f>
        <v>#REF!</v>
      </c>
      <c r="V201" s="6">
        <v>707000</v>
      </c>
      <c r="W201" s="6"/>
      <c r="X201" s="81">
        <f>SUM(V201:W201)</f>
        <v>707000</v>
      </c>
      <c r="Y201" s="6">
        <v>667000</v>
      </c>
      <c r="Z201" s="6" t="e">
        <f>Y201/1000*#REF!</f>
        <v>#REF!</v>
      </c>
      <c r="AA201" s="81" t="e">
        <f>SUM(Y201:Z201)</f>
        <v>#REF!</v>
      </c>
      <c r="AB201" s="6">
        <v>667000</v>
      </c>
      <c r="AC201" s="6"/>
      <c r="AD201" s="81">
        <f>SUM(AB201:AC201)</f>
        <v>667000</v>
      </c>
      <c r="AE201" s="6">
        <v>628000</v>
      </c>
      <c r="AF201" s="6" t="e">
        <f>AE201/1000*#REF!</f>
        <v>#REF!</v>
      </c>
      <c r="AG201" s="81" t="e">
        <f>SUM(AE201:AF201)</f>
        <v>#REF!</v>
      </c>
      <c r="AH201" s="6">
        <v>628000</v>
      </c>
      <c r="AI201" s="6"/>
      <c r="AJ201" s="81">
        <f>SUM(AH201:AI201)</f>
        <v>628000</v>
      </c>
      <c r="AK201" s="6">
        <v>628000</v>
      </c>
      <c r="AL201" s="35" t="s">
        <v>1186</v>
      </c>
      <c r="AM201" s="35"/>
    </row>
    <row r="202" spans="1:39" s="4" customFormat="1" ht="47.25" x14ac:dyDescent="0.2">
      <c r="A202" s="5">
        <f t="shared" si="85"/>
        <v>193</v>
      </c>
      <c r="B202" s="5">
        <v>15</v>
      </c>
      <c r="C202" s="5">
        <v>149</v>
      </c>
      <c r="D202" s="5" t="s">
        <v>835</v>
      </c>
      <c r="E202" s="15" t="s">
        <v>835</v>
      </c>
      <c r="F202" s="15"/>
      <c r="G202" s="30" t="s">
        <v>836</v>
      </c>
      <c r="H202" s="6"/>
      <c r="I202" s="6"/>
      <c r="J202" s="6"/>
      <c r="K202" s="81"/>
      <c r="L202" s="81"/>
      <c r="M202" s="6">
        <v>785000</v>
      </c>
      <c r="N202" s="6" t="e">
        <f>M202/1000*#REF!</f>
        <v>#REF!</v>
      </c>
      <c r="O202" s="81" t="e">
        <f>SUM(M202:N202)</f>
        <v>#REF!</v>
      </c>
      <c r="P202" s="6">
        <v>785000</v>
      </c>
      <c r="Q202" s="6"/>
      <c r="R202" s="81">
        <f>SUM(P202:Q202)</f>
        <v>785000</v>
      </c>
      <c r="S202" s="6">
        <v>707000</v>
      </c>
      <c r="T202" s="6" t="e">
        <f>S202/1000*#REF!</f>
        <v>#REF!</v>
      </c>
      <c r="U202" s="81" t="e">
        <f>SUM(S202:T202)</f>
        <v>#REF!</v>
      </c>
      <c r="V202" s="6">
        <v>707000</v>
      </c>
      <c r="W202" s="6"/>
      <c r="X202" s="81">
        <f>SUM(V202:W202)</f>
        <v>707000</v>
      </c>
      <c r="Y202" s="6">
        <v>667000</v>
      </c>
      <c r="Z202" s="6" t="e">
        <f>Y202/1000*#REF!</f>
        <v>#REF!</v>
      </c>
      <c r="AA202" s="81" t="e">
        <f>SUM(Y202:Z202)</f>
        <v>#REF!</v>
      </c>
      <c r="AB202" s="6">
        <v>667000</v>
      </c>
      <c r="AC202" s="6"/>
      <c r="AD202" s="81">
        <f>SUM(AB202:AC202)</f>
        <v>667000</v>
      </c>
      <c r="AE202" s="6">
        <v>628000</v>
      </c>
      <c r="AF202" s="6" t="e">
        <f>AE202/1000*#REF!</f>
        <v>#REF!</v>
      </c>
      <c r="AG202" s="81" t="e">
        <f>SUM(AE202:AF202)</f>
        <v>#REF!</v>
      </c>
      <c r="AH202" s="6">
        <v>628000</v>
      </c>
      <c r="AI202" s="6"/>
      <c r="AJ202" s="81">
        <f>SUM(AH202:AI202)</f>
        <v>628000</v>
      </c>
      <c r="AK202" s="6">
        <v>628000</v>
      </c>
      <c r="AL202" s="35"/>
      <c r="AM202" s="35"/>
    </row>
    <row r="203" spans="1:39" s="4" customFormat="1" ht="31.5" x14ac:dyDescent="0.2">
      <c r="A203" s="5"/>
      <c r="B203" s="5"/>
      <c r="C203" s="5"/>
      <c r="D203" s="5" t="s">
        <v>1299</v>
      </c>
      <c r="E203" s="15"/>
      <c r="F203" s="181"/>
      <c r="G203" s="53" t="s">
        <v>838</v>
      </c>
      <c r="H203" s="6">
        <v>785000</v>
      </c>
      <c r="I203" s="6">
        <v>86405.5</v>
      </c>
      <c r="J203" s="6">
        <v>109500</v>
      </c>
      <c r="K203" s="81">
        <f>H203+J203</f>
        <v>894500</v>
      </c>
      <c r="L203" s="81">
        <f>ROUND((SUM(H203:J203)),-2)</f>
        <v>980900</v>
      </c>
      <c r="M203" s="6">
        <v>700000</v>
      </c>
      <c r="N203" s="6" t="e">
        <f>M203/1000*#REF!</f>
        <v>#REF!</v>
      </c>
      <c r="O203" s="81" t="e">
        <f>SUM(M203:N203)</f>
        <v>#REF!</v>
      </c>
      <c r="P203" s="6">
        <v>700000</v>
      </c>
      <c r="Q203" s="6"/>
      <c r="R203" s="81">
        <f>SUM(P203:Q203)</f>
        <v>700000</v>
      </c>
      <c r="S203" s="6">
        <v>630000</v>
      </c>
      <c r="T203" s="6" t="e">
        <f>S203/1000*#REF!</f>
        <v>#REF!</v>
      </c>
      <c r="U203" s="81" t="e">
        <f>SUM(S203:T203)</f>
        <v>#REF!</v>
      </c>
      <c r="V203" s="6">
        <v>630000</v>
      </c>
      <c r="W203" s="6"/>
      <c r="X203" s="81">
        <f>SUM(V203:W203)</f>
        <v>630000</v>
      </c>
      <c r="Y203" s="6">
        <v>595000</v>
      </c>
      <c r="Z203" s="6" t="e">
        <f>Y203/1000*#REF!</f>
        <v>#REF!</v>
      </c>
      <c r="AA203" s="81" t="e">
        <f>SUM(Y203:Z203)</f>
        <v>#REF!</v>
      </c>
      <c r="AB203" s="6">
        <v>595000</v>
      </c>
      <c r="AC203" s="6"/>
      <c r="AD203" s="81">
        <f>SUM(AB203:AC203)</f>
        <v>595000</v>
      </c>
      <c r="AE203" s="6">
        <v>560000</v>
      </c>
      <c r="AF203" s="6" t="e">
        <f>AE203/1000*#REF!</f>
        <v>#REF!</v>
      </c>
      <c r="AG203" s="81" t="e">
        <f>SUM(AE203:AF203)</f>
        <v>#REF!</v>
      </c>
      <c r="AH203" s="6">
        <v>560000</v>
      </c>
      <c r="AI203" s="6"/>
      <c r="AJ203" s="81">
        <f>SUM(AH203:AI203)</f>
        <v>560000</v>
      </c>
      <c r="AK203" s="6">
        <v>560000</v>
      </c>
      <c r="AL203" s="35" t="s">
        <v>837</v>
      </c>
      <c r="AM203" s="35"/>
    </row>
    <row r="204" spans="1:39" s="4" customFormat="1" ht="31.5" x14ac:dyDescent="0.2">
      <c r="A204" s="5"/>
      <c r="B204" s="5"/>
      <c r="C204" s="5"/>
      <c r="D204" s="5" t="s">
        <v>1299</v>
      </c>
      <c r="E204" s="15"/>
      <c r="F204" s="181"/>
      <c r="G204" s="53" t="s">
        <v>839</v>
      </c>
      <c r="H204" s="6">
        <v>785000</v>
      </c>
      <c r="I204" s="6">
        <v>86405.5</v>
      </c>
      <c r="J204" s="6">
        <v>109500</v>
      </c>
      <c r="K204" s="81">
        <f>H204+J204</f>
        <v>894500</v>
      </c>
      <c r="L204" s="81">
        <f>ROUND((SUM(H204:J204)),-2)</f>
        <v>980900</v>
      </c>
      <c r="M204" s="6">
        <v>700000</v>
      </c>
      <c r="N204" s="6" t="e">
        <f>M204/1000*#REF!</f>
        <v>#REF!</v>
      </c>
      <c r="O204" s="81" t="e">
        <f>SUM(M204:N204)</f>
        <v>#REF!</v>
      </c>
      <c r="P204" s="6">
        <v>700000</v>
      </c>
      <c r="Q204" s="6"/>
      <c r="R204" s="81">
        <f>SUM(P204:Q204)</f>
        <v>700000</v>
      </c>
      <c r="S204" s="6">
        <v>630000</v>
      </c>
      <c r="T204" s="6" t="e">
        <f>S204/1000*#REF!</f>
        <v>#REF!</v>
      </c>
      <c r="U204" s="81" t="e">
        <f>SUM(S204:T204)</f>
        <v>#REF!</v>
      </c>
      <c r="V204" s="6">
        <v>630000</v>
      </c>
      <c r="W204" s="6"/>
      <c r="X204" s="81">
        <f>SUM(V204:W204)</f>
        <v>630000</v>
      </c>
      <c r="Y204" s="6">
        <v>595000</v>
      </c>
      <c r="Z204" s="6" t="e">
        <f>Y204/1000*#REF!</f>
        <v>#REF!</v>
      </c>
      <c r="AA204" s="81" t="e">
        <f>SUM(Y204:Z204)</f>
        <v>#REF!</v>
      </c>
      <c r="AB204" s="6">
        <v>595000</v>
      </c>
      <c r="AC204" s="6"/>
      <c r="AD204" s="81">
        <f>SUM(AB204:AC204)</f>
        <v>595000</v>
      </c>
      <c r="AE204" s="6">
        <v>560000</v>
      </c>
      <c r="AF204" s="6" t="e">
        <f>AE204/1000*#REF!</f>
        <v>#REF!</v>
      </c>
      <c r="AG204" s="81" t="e">
        <f>SUM(AE204:AF204)</f>
        <v>#REF!</v>
      </c>
      <c r="AH204" s="6">
        <v>560000</v>
      </c>
      <c r="AI204" s="6"/>
      <c r="AJ204" s="81">
        <f>SUM(AH204:AI204)</f>
        <v>560000</v>
      </c>
      <c r="AK204" s="6">
        <v>560000</v>
      </c>
      <c r="AL204" s="35" t="s">
        <v>837</v>
      </c>
      <c r="AM204" s="35"/>
    </row>
    <row r="205" spans="1:39" ht="31.5" x14ac:dyDescent="0.2">
      <c r="A205" s="5"/>
      <c r="B205" s="5"/>
      <c r="C205" s="5"/>
      <c r="D205" s="5" t="s">
        <v>1299</v>
      </c>
      <c r="E205" s="15"/>
      <c r="F205" s="181"/>
      <c r="G205" s="53" t="s">
        <v>840</v>
      </c>
      <c r="H205" s="6">
        <v>700000</v>
      </c>
      <c r="I205" s="6">
        <v>69124.399999999994</v>
      </c>
      <c r="J205" s="6">
        <v>39000</v>
      </c>
      <c r="K205" s="81">
        <f>H205+J205</f>
        <v>739000</v>
      </c>
      <c r="L205" s="81">
        <f>ROUND((SUM(H205:J205)),-2)</f>
        <v>808100</v>
      </c>
      <c r="M205" s="6">
        <v>445000</v>
      </c>
      <c r="N205" s="6" t="e">
        <f>M205/1000*#REF!</f>
        <v>#REF!</v>
      </c>
      <c r="O205" s="81" t="e">
        <f>SUM(M205:N205)</f>
        <v>#REF!</v>
      </c>
      <c r="P205" s="6">
        <v>445000</v>
      </c>
      <c r="Q205" s="6"/>
      <c r="R205" s="81">
        <f>SUM(P205:Q205)</f>
        <v>445000</v>
      </c>
      <c r="S205" s="6">
        <v>445000</v>
      </c>
      <c r="T205" s="6" t="e">
        <f>S205/1000*#REF!</f>
        <v>#REF!</v>
      </c>
      <c r="U205" s="81" t="e">
        <f>SUM(S205:T205)</f>
        <v>#REF!</v>
      </c>
      <c r="V205" s="6">
        <v>445000</v>
      </c>
      <c r="W205" s="6"/>
      <c r="X205" s="81">
        <f>SUM(V205:W205)</f>
        <v>445000</v>
      </c>
      <c r="Y205" s="6">
        <v>445000</v>
      </c>
      <c r="Z205" s="6" t="e">
        <f>Y205/1000*#REF!</f>
        <v>#REF!</v>
      </c>
      <c r="AA205" s="81" t="e">
        <f>SUM(Y205:Z205)</f>
        <v>#REF!</v>
      </c>
      <c r="AB205" s="6">
        <v>445000</v>
      </c>
      <c r="AC205" s="6"/>
      <c r="AD205" s="81">
        <f>SUM(AB205:AC205)</f>
        <v>445000</v>
      </c>
      <c r="AE205" s="6">
        <v>445000</v>
      </c>
      <c r="AF205" s="6" t="e">
        <f>AE205/1000*#REF!</f>
        <v>#REF!</v>
      </c>
      <c r="AG205" s="81" t="e">
        <f>SUM(AE205:AF205)</f>
        <v>#REF!</v>
      </c>
      <c r="AH205" s="6">
        <v>445000</v>
      </c>
      <c r="AI205" s="6"/>
      <c r="AJ205" s="81">
        <f>SUM(AH205:AI205)</f>
        <v>445000</v>
      </c>
      <c r="AK205" s="6">
        <v>445000</v>
      </c>
      <c r="AL205" s="35" t="s">
        <v>837</v>
      </c>
      <c r="AM205" s="35"/>
    </row>
    <row r="206" spans="1:39" ht="31.5" x14ac:dyDescent="0.2">
      <c r="A206" s="5"/>
      <c r="B206" s="5"/>
      <c r="C206" s="5"/>
      <c r="D206" s="5" t="s">
        <v>1299</v>
      </c>
      <c r="E206" s="15"/>
      <c r="F206" s="181"/>
      <c r="G206" s="53" t="s">
        <v>841</v>
      </c>
      <c r="H206" s="6">
        <v>700000</v>
      </c>
      <c r="I206" s="6">
        <v>69124.399999999994</v>
      </c>
      <c r="J206" s="6">
        <v>39000</v>
      </c>
      <c r="K206" s="81">
        <f>H206+J206</f>
        <v>739000</v>
      </c>
      <c r="L206" s="81">
        <f>ROUND((SUM(H206:J206)),-2)</f>
        <v>808100</v>
      </c>
      <c r="M206" s="6"/>
      <c r="N206" s="6"/>
      <c r="O206" s="81"/>
      <c r="P206" s="6"/>
      <c r="Q206" s="6"/>
      <c r="R206" s="81"/>
      <c r="S206" s="6"/>
      <c r="T206" s="6"/>
      <c r="U206" s="81"/>
      <c r="V206" s="6"/>
      <c r="W206" s="6"/>
      <c r="X206" s="81"/>
      <c r="Y206" s="6"/>
      <c r="Z206" s="6"/>
      <c r="AA206" s="81"/>
      <c r="AB206" s="6"/>
      <c r="AC206" s="6"/>
      <c r="AD206" s="81"/>
      <c r="AE206" s="6"/>
      <c r="AF206" s="6"/>
      <c r="AG206" s="81"/>
      <c r="AH206" s="6"/>
      <c r="AI206" s="6"/>
      <c r="AJ206" s="81"/>
      <c r="AK206" s="6"/>
      <c r="AL206" s="35" t="s">
        <v>837</v>
      </c>
      <c r="AM206" s="35"/>
    </row>
    <row r="207" spans="1:39" s="4" customFormat="1" ht="31.5" x14ac:dyDescent="0.2">
      <c r="A207" s="5">
        <f>A202+1</f>
        <v>194</v>
      </c>
      <c r="B207" s="5">
        <v>12</v>
      </c>
      <c r="C207" s="5">
        <v>132</v>
      </c>
      <c r="D207" s="5" t="s">
        <v>842</v>
      </c>
      <c r="E207" s="15" t="s">
        <v>842</v>
      </c>
      <c r="F207" s="15"/>
      <c r="G207" s="30" t="s">
        <v>843</v>
      </c>
      <c r="H207" s="6">
        <v>445000</v>
      </c>
      <c r="I207" s="6">
        <v>60483.85</v>
      </c>
      <c r="J207" s="6">
        <v>75000</v>
      </c>
      <c r="K207" s="81">
        <f>H207+J207</f>
        <v>520000</v>
      </c>
      <c r="L207" s="81">
        <f>ROUND((SUM(H207:J207)),-2)</f>
        <v>580500</v>
      </c>
      <c r="M207" s="6">
        <v>1700000</v>
      </c>
      <c r="N207" s="6" t="e">
        <f>M207/1000*#REF!</f>
        <v>#REF!</v>
      </c>
      <c r="O207" s="81" t="e">
        <f t="shared" ref="O207:O228" si="86">SUM(M207:N207)</f>
        <v>#REF!</v>
      </c>
      <c r="P207" s="6">
        <v>1700000</v>
      </c>
      <c r="Q207" s="6"/>
      <c r="R207" s="81">
        <f t="shared" ref="R207:R228" si="87">SUM(P207:Q207)</f>
        <v>1700000</v>
      </c>
      <c r="S207" s="6">
        <v>1530000</v>
      </c>
      <c r="T207" s="6" t="e">
        <f>S207/1000*#REF!</f>
        <v>#REF!</v>
      </c>
      <c r="U207" s="81" t="e">
        <f t="shared" ref="U207:U228" si="88">SUM(S207:T207)</f>
        <v>#REF!</v>
      </c>
      <c r="V207" s="6">
        <v>1530000</v>
      </c>
      <c r="W207" s="6"/>
      <c r="X207" s="81">
        <f t="shared" ref="X207:X228" si="89">SUM(V207:W207)</f>
        <v>1530000</v>
      </c>
      <c r="Y207" s="6">
        <v>1445000</v>
      </c>
      <c r="Z207" s="6" t="e">
        <f>Y207/1000*#REF!</f>
        <v>#REF!</v>
      </c>
      <c r="AA207" s="81" t="e">
        <f t="shared" ref="AA207:AA228" si="90">SUM(Y207:Z207)</f>
        <v>#REF!</v>
      </c>
      <c r="AB207" s="6">
        <v>1445000</v>
      </c>
      <c r="AC207" s="6"/>
      <c r="AD207" s="81">
        <f t="shared" ref="AD207:AD228" si="91">SUM(AB207:AC207)</f>
        <v>1445000</v>
      </c>
      <c r="AE207" s="6">
        <v>1360000</v>
      </c>
      <c r="AF207" s="6" t="e">
        <f>AE207/1000*#REF!</f>
        <v>#REF!</v>
      </c>
      <c r="AG207" s="81" t="e">
        <f t="shared" ref="AG207:AG228" si="92">SUM(AE207:AF207)</f>
        <v>#REF!</v>
      </c>
      <c r="AH207" s="6">
        <v>1360000</v>
      </c>
      <c r="AI207" s="6"/>
      <c r="AJ207" s="81">
        <f t="shared" ref="AJ207:AJ228" si="93">SUM(AH207:AI207)</f>
        <v>1360000</v>
      </c>
      <c r="AK207" s="6">
        <v>1360000</v>
      </c>
      <c r="AL207" s="35" t="s">
        <v>837</v>
      </c>
      <c r="AM207" s="35"/>
    </row>
    <row r="208" spans="1:39" s="4" customFormat="1" ht="47.25" x14ac:dyDescent="0.2">
      <c r="A208" s="5">
        <f>A207+1</f>
        <v>195</v>
      </c>
      <c r="B208" s="5">
        <v>118</v>
      </c>
      <c r="C208" s="5">
        <v>156</v>
      </c>
      <c r="D208" s="5" t="s">
        <v>844</v>
      </c>
      <c r="E208" s="15" t="s">
        <v>844</v>
      </c>
      <c r="F208" s="15"/>
      <c r="G208" s="30" t="s">
        <v>845</v>
      </c>
      <c r="H208" s="6"/>
      <c r="I208" s="6"/>
      <c r="J208" s="6"/>
      <c r="K208" s="81"/>
      <c r="L208" s="81"/>
      <c r="M208" s="6">
        <v>1700000</v>
      </c>
      <c r="N208" s="6" t="e">
        <f>M208/1000*#REF!</f>
        <v>#REF!</v>
      </c>
      <c r="O208" s="81" t="e">
        <f t="shared" si="86"/>
        <v>#REF!</v>
      </c>
      <c r="P208" s="6">
        <v>1700000</v>
      </c>
      <c r="Q208" s="6"/>
      <c r="R208" s="81">
        <f t="shared" si="87"/>
        <v>1700000</v>
      </c>
      <c r="S208" s="6">
        <v>1530000</v>
      </c>
      <c r="T208" s="6" t="e">
        <f>S208/1000*#REF!</f>
        <v>#REF!</v>
      </c>
      <c r="U208" s="81" t="e">
        <f t="shared" si="88"/>
        <v>#REF!</v>
      </c>
      <c r="V208" s="6">
        <v>1530000</v>
      </c>
      <c r="W208" s="6"/>
      <c r="X208" s="81">
        <f t="shared" si="89"/>
        <v>1530000</v>
      </c>
      <c r="Y208" s="6">
        <v>1445000</v>
      </c>
      <c r="Z208" s="6" t="e">
        <f>Y208/1000*#REF!</f>
        <v>#REF!</v>
      </c>
      <c r="AA208" s="81" t="e">
        <f t="shared" si="90"/>
        <v>#REF!</v>
      </c>
      <c r="AB208" s="6">
        <v>1445000</v>
      </c>
      <c r="AC208" s="6"/>
      <c r="AD208" s="81">
        <f t="shared" si="91"/>
        <v>1445000</v>
      </c>
      <c r="AE208" s="6">
        <v>1360000</v>
      </c>
      <c r="AF208" s="6" t="e">
        <f>AE208/1000*#REF!</f>
        <v>#REF!</v>
      </c>
      <c r="AG208" s="81" t="e">
        <f t="shared" si="92"/>
        <v>#REF!</v>
      </c>
      <c r="AH208" s="6">
        <v>1360000</v>
      </c>
      <c r="AI208" s="6"/>
      <c r="AJ208" s="81">
        <f t="shared" si="93"/>
        <v>1360000</v>
      </c>
      <c r="AK208" s="6">
        <v>1360000</v>
      </c>
      <c r="AL208" s="35"/>
      <c r="AM208" s="35"/>
    </row>
    <row r="209" spans="1:39" s="4" customFormat="1" ht="31.5" x14ac:dyDescent="0.2">
      <c r="A209" s="5"/>
      <c r="B209" s="5"/>
      <c r="C209" s="5"/>
      <c r="D209" s="5" t="s">
        <v>1299</v>
      </c>
      <c r="E209" s="15"/>
      <c r="F209" s="181"/>
      <c r="G209" s="53" t="s">
        <v>846</v>
      </c>
      <c r="H209" s="6">
        <v>1700000</v>
      </c>
      <c r="I209" s="6">
        <v>86405.5</v>
      </c>
      <c r="J209" s="6">
        <v>75000</v>
      </c>
      <c r="K209" s="81">
        <f t="shared" ref="K209:K240" si="94">H209+J209</f>
        <v>1775000</v>
      </c>
      <c r="L209" s="81">
        <f t="shared" ref="L209:L240" si="95">ROUND((SUM(H209:J209)),-2)</f>
        <v>1861400</v>
      </c>
      <c r="M209" s="6">
        <v>1500000</v>
      </c>
      <c r="N209" s="6" t="e">
        <f>M209/1000*#REF!</f>
        <v>#REF!</v>
      </c>
      <c r="O209" s="81" t="e">
        <f t="shared" si="86"/>
        <v>#REF!</v>
      </c>
      <c r="P209" s="6">
        <v>1500000</v>
      </c>
      <c r="Q209" s="6"/>
      <c r="R209" s="81">
        <f t="shared" si="87"/>
        <v>1500000</v>
      </c>
      <c r="S209" s="6">
        <v>1350000</v>
      </c>
      <c r="T209" s="6" t="e">
        <f>S209/1000*#REF!</f>
        <v>#REF!</v>
      </c>
      <c r="U209" s="81" t="e">
        <f t="shared" si="88"/>
        <v>#REF!</v>
      </c>
      <c r="V209" s="6">
        <v>1350000</v>
      </c>
      <c r="W209" s="6"/>
      <c r="X209" s="81">
        <f t="shared" si="89"/>
        <v>1350000</v>
      </c>
      <c r="Y209" s="6">
        <v>1275000</v>
      </c>
      <c r="Z209" s="6" t="e">
        <f>Y209/1000*#REF!</f>
        <v>#REF!</v>
      </c>
      <c r="AA209" s="81" t="e">
        <f t="shared" si="90"/>
        <v>#REF!</v>
      </c>
      <c r="AB209" s="6">
        <v>1275000</v>
      </c>
      <c r="AC209" s="6"/>
      <c r="AD209" s="81">
        <f t="shared" si="91"/>
        <v>1275000</v>
      </c>
      <c r="AE209" s="6">
        <v>1200000</v>
      </c>
      <c r="AF209" s="6" t="e">
        <f>AE209/1000*#REF!</f>
        <v>#REF!</v>
      </c>
      <c r="AG209" s="81" t="e">
        <f t="shared" si="92"/>
        <v>#REF!</v>
      </c>
      <c r="AH209" s="6">
        <v>1200000</v>
      </c>
      <c r="AI209" s="6"/>
      <c r="AJ209" s="81">
        <f t="shared" si="93"/>
        <v>1200000</v>
      </c>
      <c r="AK209" s="6">
        <v>1200000</v>
      </c>
      <c r="AL209" s="35" t="s">
        <v>837</v>
      </c>
      <c r="AM209" s="35"/>
    </row>
    <row r="210" spans="1:39" s="4" customFormat="1" ht="31.5" x14ac:dyDescent="0.2">
      <c r="A210" s="5"/>
      <c r="B210" s="5"/>
      <c r="C210" s="5"/>
      <c r="D210" s="5" t="s">
        <v>1299</v>
      </c>
      <c r="E210" s="15"/>
      <c r="F210" s="181"/>
      <c r="G210" s="53" t="s">
        <v>847</v>
      </c>
      <c r="H210" s="6">
        <v>1700000</v>
      </c>
      <c r="I210" s="6">
        <v>86405.5</v>
      </c>
      <c r="J210" s="6">
        <v>75000</v>
      </c>
      <c r="K210" s="81">
        <f t="shared" si="94"/>
        <v>1775000</v>
      </c>
      <c r="L210" s="81">
        <f t="shared" si="95"/>
        <v>1861400</v>
      </c>
      <c r="M210" s="6">
        <v>1500000</v>
      </c>
      <c r="N210" s="6" t="e">
        <f>M210/1000*#REF!</f>
        <v>#REF!</v>
      </c>
      <c r="O210" s="81" t="e">
        <f t="shared" si="86"/>
        <v>#REF!</v>
      </c>
      <c r="P210" s="6">
        <v>1500000</v>
      </c>
      <c r="Q210" s="6"/>
      <c r="R210" s="81">
        <f t="shared" si="87"/>
        <v>1500000</v>
      </c>
      <c r="S210" s="6">
        <v>1350000</v>
      </c>
      <c r="T210" s="6" t="e">
        <f>S210/1000*#REF!</f>
        <v>#REF!</v>
      </c>
      <c r="U210" s="81" t="e">
        <f t="shared" si="88"/>
        <v>#REF!</v>
      </c>
      <c r="V210" s="6">
        <v>1350000</v>
      </c>
      <c r="W210" s="6"/>
      <c r="X210" s="81">
        <f t="shared" si="89"/>
        <v>1350000</v>
      </c>
      <c r="Y210" s="6">
        <v>1275000</v>
      </c>
      <c r="Z210" s="6" t="e">
        <f>Y210/1000*#REF!</f>
        <v>#REF!</v>
      </c>
      <c r="AA210" s="81" t="e">
        <f t="shared" si="90"/>
        <v>#REF!</v>
      </c>
      <c r="AB210" s="6">
        <v>1275000</v>
      </c>
      <c r="AC210" s="6"/>
      <c r="AD210" s="81">
        <f t="shared" si="91"/>
        <v>1275000</v>
      </c>
      <c r="AE210" s="6">
        <v>1200000</v>
      </c>
      <c r="AF210" s="6" t="e">
        <f>AE210/1000*#REF!</f>
        <v>#REF!</v>
      </c>
      <c r="AG210" s="81" t="e">
        <f t="shared" si="92"/>
        <v>#REF!</v>
      </c>
      <c r="AH210" s="6">
        <v>1200000</v>
      </c>
      <c r="AI210" s="6"/>
      <c r="AJ210" s="81">
        <f t="shared" si="93"/>
        <v>1200000</v>
      </c>
      <c r="AK210" s="6">
        <v>1200000</v>
      </c>
      <c r="AL210" s="35" t="s">
        <v>837</v>
      </c>
      <c r="AM210" s="35"/>
    </row>
    <row r="211" spans="1:39" s="4" customFormat="1" ht="31.5" x14ac:dyDescent="0.2">
      <c r="A211" s="5"/>
      <c r="B211" s="5"/>
      <c r="C211" s="5"/>
      <c r="D211" s="5" t="s">
        <v>1299</v>
      </c>
      <c r="E211" s="15"/>
      <c r="F211" s="181"/>
      <c r="G211" s="53" t="s">
        <v>848</v>
      </c>
      <c r="H211" s="6">
        <v>1500000</v>
      </c>
      <c r="I211" s="6">
        <v>86405.5</v>
      </c>
      <c r="J211" s="6">
        <v>75000</v>
      </c>
      <c r="K211" s="81">
        <f t="shared" si="94"/>
        <v>1575000</v>
      </c>
      <c r="L211" s="81">
        <f t="shared" si="95"/>
        <v>1661400</v>
      </c>
      <c r="M211" s="6">
        <v>1500000</v>
      </c>
      <c r="N211" s="6" t="e">
        <f>M211/1000*#REF!</f>
        <v>#REF!</v>
      </c>
      <c r="O211" s="81" t="e">
        <f t="shared" si="86"/>
        <v>#REF!</v>
      </c>
      <c r="P211" s="6">
        <v>1500000</v>
      </c>
      <c r="Q211" s="6"/>
      <c r="R211" s="81">
        <f t="shared" si="87"/>
        <v>1500000</v>
      </c>
      <c r="S211" s="6">
        <v>1350000</v>
      </c>
      <c r="T211" s="6" t="e">
        <f>S211/1000*#REF!</f>
        <v>#REF!</v>
      </c>
      <c r="U211" s="81" t="e">
        <f t="shared" si="88"/>
        <v>#REF!</v>
      </c>
      <c r="V211" s="6">
        <v>1350000</v>
      </c>
      <c r="W211" s="6"/>
      <c r="X211" s="81">
        <f t="shared" si="89"/>
        <v>1350000</v>
      </c>
      <c r="Y211" s="6">
        <v>1275000</v>
      </c>
      <c r="Z211" s="6" t="e">
        <f>Y211/1000*#REF!</f>
        <v>#REF!</v>
      </c>
      <c r="AA211" s="81" t="e">
        <f t="shared" si="90"/>
        <v>#REF!</v>
      </c>
      <c r="AB211" s="6">
        <v>1275000</v>
      </c>
      <c r="AC211" s="6"/>
      <c r="AD211" s="81">
        <f t="shared" si="91"/>
        <v>1275000</v>
      </c>
      <c r="AE211" s="6">
        <v>1200000</v>
      </c>
      <c r="AF211" s="6" t="e">
        <f>AE211/1000*#REF!</f>
        <v>#REF!</v>
      </c>
      <c r="AG211" s="81" t="e">
        <f t="shared" si="92"/>
        <v>#REF!</v>
      </c>
      <c r="AH211" s="6">
        <v>1200000</v>
      </c>
      <c r="AI211" s="6"/>
      <c r="AJ211" s="81">
        <f t="shared" si="93"/>
        <v>1200000</v>
      </c>
      <c r="AK211" s="6">
        <v>1200000</v>
      </c>
      <c r="AL211" s="35" t="s">
        <v>837</v>
      </c>
      <c r="AM211" s="35"/>
    </row>
    <row r="212" spans="1:39" ht="31.5" x14ac:dyDescent="0.2">
      <c r="A212" s="5"/>
      <c r="B212" s="5"/>
      <c r="C212" s="5"/>
      <c r="D212" s="5" t="s">
        <v>1299</v>
      </c>
      <c r="E212" s="15"/>
      <c r="F212" s="181"/>
      <c r="G212" s="53" t="s">
        <v>849</v>
      </c>
      <c r="H212" s="6">
        <v>1500000</v>
      </c>
      <c r="I212" s="6">
        <v>69124.399999999994</v>
      </c>
      <c r="J212" s="6">
        <v>75000</v>
      </c>
      <c r="K212" s="81">
        <f t="shared" si="94"/>
        <v>1575000</v>
      </c>
      <c r="L212" s="81">
        <f t="shared" si="95"/>
        <v>1644100</v>
      </c>
      <c r="M212" s="6">
        <v>40000</v>
      </c>
      <c r="N212" s="6" t="e">
        <f>M212/1000*#REF!</f>
        <v>#REF!</v>
      </c>
      <c r="O212" s="81" t="e">
        <f t="shared" si="86"/>
        <v>#REF!</v>
      </c>
      <c r="P212" s="6">
        <v>40000</v>
      </c>
      <c r="Q212" s="6"/>
      <c r="R212" s="81">
        <f t="shared" si="87"/>
        <v>40000</v>
      </c>
      <c r="S212" s="6">
        <v>40000</v>
      </c>
      <c r="T212" s="6" t="e">
        <f>S212/1000*#REF!</f>
        <v>#REF!</v>
      </c>
      <c r="U212" s="81" t="e">
        <f t="shared" si="88"/>
        <v>#REF!</v>
      </c>
      <c r="V212" s="6">
        <v>40000</v>
      </c>
      <c r="W212" s="6"/>
      <c r="X212" s="81">
        <f t="shared" si="89"/>
        <v>40000</v>
      </c>
      <c r="Y212" s="6">
        <v>40000</v>
      </c>
      <c r="Z212" s="6" t="e">
        <f>Y212/1000*#REF!</f>
        <v>#REF!</v>
      </c>
      <c r="AA212" s="81" t="e">
        <f t="shared" si="90"/>
        <v>#REF!</v>
      </c>
      <c r="AB212" s="6">
        <v>40000</v>
      </c>
      <c r="AC212" s="6"/>
      <c r="AD212" s="81">
        <f t="shared" si="91"/>
        <v>40000</v>
      </c>
      <c r="AE212" s="6">
        <v>40000</v>
      </c>
      <c r="AF212" s="6" t="e">
        <f>AE212/1000*#REF!</f>
        <v>#REF!</v>
      </c>
      <c r="AG212" s="81" t="e">
        <f t="shared" si="92"/>
        <v>#REF!</v>
      </c>
      <c r="AH212" s="6">
        <v>40000</v>
      </c>
      <c r="AI212" s="6"/>
      <c r="AJ212" s="81">
        <f t="shared" si="93"/>
        <v>40000</v>
      </c>
      <c r="AK212" s="6">
        <v>40000</v>
      </c>
      <c r="AL212" s="35" t="s">
        <v>837</v>
      </c>
      <c r="AM212" s="44"/>
    </row>
    <row r="213" spans="1:39" ht="31.5" x14ac:dyDescent="0.2">
      <c r="A213" s="5"/>
      <c r="B213" s="5"/>
      <c r="C213" s="5"/>
      <c r="D213" s="5" t="s">
        <v>1299</v>
      </c>
      <c r="E213" s="15"/>
      <c r="F213" s="181"/>
      <c r="G213" s="53" t="s">
        <v>850</v>
      </c>
      <c r="H213" s="6">
        <v>1500000</v>
      </c>
      <c r="I213" s="6">
        <v>69124.399999999994</v>
      </c>
      <c r="J213" s="6">
        <v>75000</v>
      </c>
      <c r="K213" s="81">
        <f t="shared" si="94"/>
        <v>1575000</v>
      </c>
      <c r="L213" s="81">
        <f t="shared" si="95"/>
        <v>1644100</v>
      </c>
      <c r="M213" s="6">
        <v>300000</v>
      </c>
      <c r="N213" s="6" t="e">
        <f>M213/1000*#REF!</f>
        <v>#REF!</v>
      </c>
      <c r="O213" s="81" t="e">
        <f t="shared" si="86"/>
        <v>#REF!</v>
      </c>
      <c r="P213" s="6">
        <v>300000</v>
      </c>
      <c r="Q213" s="6"/>
      <c r="R213" s="81">
        <f t="shared" si="87"/>
        <v>300000</v>
      </c>
      <c r="S213" s="6">
        <v>300000</v>
      </c>
      <c r="T213" s="6" t="e">
        <f>S213/1000*#REF!</f>
        <v>#REF!</v>
      </c>
      <c r="U213" s="81" t="e">
        <f t="shared" si="88"/>
        <v>#REF!</v>
      </c>
      <c r="V213" s="6">
        <v>300000</v>
      </c>
      <c r="W213" s="6"/>
      <c r="X213" s="81">
        <f t="shared" si="89"/>
        <v>300000</v>
      </c>
      <c r="Y213" s="6">
        <v>300000</v>
      </c>
      <c r="Z213" s="6" t="e">
        <f>Y213/1000*#REF!</f>
        <v>#REF!</v>
      </c>
      <c r="AA213" s="81" t="e">
        <f t="shared" si="90"/>
        <v>#REF!</v>
      </c>
      <c r="AB213" s="6">
        <v>300000</v>
      </c>
      <c r="AC213" s="6"/>
      <c r="AD213" s="81">
        <f t="shared" si="91"/>
        <v>300000</v>
      </c>
      <c r="AE213" s="32">
        <v>285000</v>
      </c>
      <c r="AF213" s="6" t="e">
        <f>AE213/1000*#REF!</f>
        <v>#REF!</v>
      </c>
      <c r="AG213" s="81" t="e">
        <f t="shared" si="92"/>
        <v>#REF!</v>
      </c>
      <c r="AH213" s="32">
        <v>285000</v>
      </c>
      <c r="AI213" s="6"/>
      <c r="AJ213" s="81">
        <f t="shared" si="93"/>
        <v>285000</v>
      </c>
      <c r="AK213" s="32">
        <v>285000</v>
      </c>
      <c r="AL213" s="35" t="s">
        <v>837</v>
      </c>
      <c r="AM213" s="35"/>
    </row>
    <row r="214" spans="1:39" ht="45" x14ac:dyDescent="0.2">
      <c r="A214" s="5">
        <f>A208+1</f>
        <v>196</v>
      </c>
      <c r="B214" s="5">
        <v>25</v>
      </c>
      <c r="C214" s="5">
        <v>145</v>
      </c>
      <c r="D214" s="5" t="s">
        <v>851</v>
      </c>
      <c r="E214" s="15" t="s">
        <v>851</v>
      </c>
      <c r="F214" s="15"/>
      <c r="G214" s="30" t="s">
        <v>852</v>
      </c>
      <c r="H214" s="6">
        <v>42000</v>
      </c>
      <c r="I214" s="6">
        <v>25921.649999999998</v>
      </c>
      <c r="J214" s="6"/>
      <c r="K214" s="81">
        <f t="shared" si="94"/>
        <v>42000</v>
      </c>
      <c r="L214" s="81">
        <f t="shared" si="95"/>
        <v>67900</v>
      </c>
      <c r="M214" s="6">
        <v>1500000</v>
      </c>
      <c r="N214" s="6" t="e">
        <f>M214/1000*#REF!</f>
        <v>#REF!</v>
      </c>
      <c r="O214" s="81" t="e">
        <f t="shared" si="86"/>
        <v>#REF!</v>
      </c>
      <c r="P214" s="6">
        <v>1500000</v>
      </c>
      <c r="Q214" s="6"/>
      <c r="R214" s="81">
        <f t="shared" si="87"/>
        <v>1500000</v>
      </c>
      <c r="S214" s="6">
        <v>1500000</v>
      </c>
      <c r="T214" s="6" t="e">
        <f>S214/1000*#REF!</f>
        <v>#REF!</v>
      </c>
      <c r="U214" s="81" t="e">
        <f t="shared" si="88"/>
        <v>#REF!</v>
      </c>
      <c r="V214" s="6">
        <v>1500000</v>
      </c>
      <c r="W214" s="6"/>
      <c r="X214" s="81">
        <f t="shared" si="89"/>
        <v>1500000</v>
      </c>
      <c r="Y214" s="6">
        <v>1500000</v>
      </c>
      <c r="Z214" s="6" t="e">
        <f>Y214/1000*#REF!</f>
        <v>#REF!</v>
      </c>
      <c r="AA214" s="81" t="e">
        <f t="shared" si="90"/>
        <v>#REF!</v>
      </c>
      <c r="AB214" s="6">
        <v>1500000</v>
      </c>
      <c r="AC214" s="6"/>
      <c r="AD214" s="81">
        <f t="shared" si="91"/>
        <v>1500000</v>
      </c>
      <c r="AE214" s="32">
        <v>1425000</v>
      </c>
      <c r="AF214" s="6" t="e">
        <f>AE214/1000*#REF!</f>
        <v>#REF!</v>
      </c>
      <c r="AG214" s="81" t="e">
        <f t="shared" si="92"/>
        <v>#REF!</v>
      </c>
      <c r="AH214" s="32">
        <v>1425000</v>
      </c>
      <c r="AI214" s="6"/>
      <c r="AJ214" s="81">
        <f t="shared" si="93"/>
        <v>1425000</v>
      </c>
      <c r="AK214" s="32">
        <v>1425000</v>
      </c>
      <c r="AL214" s="44" t="s">
        <v>853</v>
      </c>
      <c r="AM214" s="35"/>
    </row>
    <row r="215" spans="1:39" ht="31.5" x14ac:dyDescent="0.2">
      <c r="A215" s="5">
        <f t="shared" ref="A215:A230" si="96">A214+1</f>
        <v>197</v>
      </c>
      <c r="B215" s="5">
        <v>1</v>
      </c>
      <c r="C215" s="5">
        <v>195</v>
      </c>
      <c r="D215" s="5" t="s">
        <v>855</v>
      </c>
      <c r="E215" s="15"/>
      <c r="F215" s="15" t="s">
        <v>855</v>
      </c>
      <c r="G215" s="30" t="s">
        <v>856</v>
      </c>
      <c r="H215" s="6">
        <v>300000</v>
      </c>
      <c r="I215" s="6">
        <v>43202.75</v>
      </c>
      <c r="J215" s="6">
        <v>109500</v>
      </c>
      <c r="K215" s="81">
        <f t="shared" si="94"/>
        <v>409500</v>
      </c>
      <c r="L215" s="81">
        <f t="shared" si="95"/>
        <v>452700</v>
      </c>
      <c r="M215" s="6">
        <v>643000</v>
      </c>
      <c r="N215" s="6" t="e">
        <f>M215/1000*#REF!</f>
        <v>#REF!</v>
      </c>
      <c r="O215" s="81" t="e">
        <f t="shared" si="86"/>
        <v>#REF!</v>
      </c>
      <c r="P215" s="6">
        <v>643000</v>
      </c>
      <c r="Q215" s="6"/>
      <c r="R215" s="81">
        <f t="shared" si="87"/>
        <v>643000</v>
      </c>
      <c r="S215" s="6">
        <v>609000</v>
      </c>
      <c r="T215" s="6" t="e">
        <f>S215/1000*#REF!</f>
        <v>#REF!</v>
      </c>
      <c r="U215" s="81" t="e">
        <f t="shared" si="88"/>
        <v>#REF!</v>
      </c>
      <c r="V215" s="6">
        <v>609000</v>
      </c>
      <c r="W215" s="6"/>
      <c r="X215" s="81">
        <f t="shared" si="89"/>
        <v>609000</v>
      </c>
      <c r="Y215" s="6">
        <v>575000</v>
      </c>
      <c r="Z215" s="6" t="e">
        <f>Y215/1000*#REF!</f>
        <v>#REF!</v>
      </c>
      <c r="AA215" s="81" t="e">
        <f t="shared" si="90"/>
        <v>#REF!</v>
      </c>
      <c r="AB215" s="6">
        <v>575000</v>
      </c>
      <c r="AC215" s="6"/>
      <c r="AD215" s="81">
        <f t="shared" si="91"/>
        <v>575000</v>
      </c>
      <c r="AE215" s="6">
        <v>541000</v>
      </c>
      <c r="AF215" s="6" t="e">
        <f>AE215/1000*#REF!</f>
        <v>#REF!</v>
      </c>
      <c r="AG215" s="81" t="e">
        <f t="shared" si="92"/>
        <v>#REF!</v>
      </c>
      <c r="AH215" s="6">
        <v>541000</v>
      </c>
      <c r="AI215" s="6"/>
      <c r="AJ215" s="81">
        <f t="shared" si="93"/>
        <v>541000</v>
      </c>
      <c r="AK215" s="6">
        <v>541000</v>
      </c>
      <c r="AL215" s="35"/>
      <c r="AM215" s="35"/>
    </row>
    <row r="216" spans="1:39" x14ac:dyDescent="0.2">
      <c r="A216" s="5">
        <f t="shared" si="96"/>
        <v>198</v>
      </c>
      <c r="B216" s="5">
        <v>2</v>
      </c>
      <c r="C216" s="5">
        <v>196</v>
      </c>
      <c r="D216" s="5" t="s">
        <v>857</v>
      </c>
      <c r="E216" s="15"/>
      <c r="F216" s="15" t="s">
        <v>857</v>
      </c>
      <c r="G216" s="30" t="s">
        <v>858</v>
      </c>
      <c r="H216" s="6">
        <v>1500000</v>
      </c>
      <c r="I216" s="6">
        <v>43202.75</v>
      </c>
      <c r="J216" s="6">
        <v>109500</v>
      </c>
      <c r="K216" s="81">
        <f t="shared" si="94"/>
        <v>1609500</v>
      </c>
      <c r="L216" s="81">
        <f t="shared" si="95"/>
        <v>1652700</v>
      </c>
      <c r="M216" s="6">
        <v>45000</v>
      </c>
      <c r="N216" s="6" t="e">
        <f>M216/1000*#REF!</f>
        <v>#REF!</v>
      </c>
      <c r="O216" s="81" t="e">
        <f t="shared" si="86"/>
        <v>#REF!</v>
      </c>
      <c r="P216" s="6">
        <v>45000</v>
      </c>
      <c r="Q216" s="6"/>
      <c r="R216" s="81">
        <f t="shared" si="87"/>
        <v>45000</v>
      </c>
      <c r="S216" s="6">
        <v>45000</v>
      </c>
      <c r="T216" s="6" t="e">
        <f>S216/1000*#REF!</f>
        <v>#REF!</v>
      </c>
      <c r="U216" s="81" t="e">
        <f t="shared" si="88"/>
        <v>#REF!</v>
      </c>
      <c r="V216" s="6">
        <v>45000</v>
      </c>
      <c r="W216" s="6"/>
      <c r="X216" s="81">
        <f t="shared" si="89"/>
        <v>45000</v>
      </c>
      <c r="Y216" s="6">
        <v>45000</v>
      </c>
      <c r="Z216" s="6" t="e">
        <f>Y216/1000*#REF!</f>
        <v>#REF!</v>
      </c>
      <c r="AA216" s="81" t="e">
        <f t="shared" si="90"/>
        <v>#REF!</v>
      </c>
      <c r="AB216" s="6">
        <v>45000</v>
      </c>
      <c r="AC216" s="6"/>
      <c r="AD216" s="81">
        <f t="shared" si="91"/>
        <v>45000</v>
      </c>
      <c r="AE216" s="6">
        <v>45000</v>
      </c>
      <c r="AF216" s="6" t="e">
        <f>AE216/1000*#REF!</f>
        <v>#REF!</v>
      </c>
      <c r="AG216" s="81" t="e">
        <f t="shared" si="92"/>
        <v>#REF!</v>
      </c>
      <c r="AH216" s="6">
        <v>45000</v>
      </c>
      <c r="AI216" s="6"/>
      <c r="AJ216" s="81">
        <f t="shared" si="93"/>
        <v>45000</v>
      </c>
      <c r="AK216" s="6">
        <v>45000</v>
      </c>
      <c r="AL216" s="35" t="s">
        <v>859</v>
      </c>
      <c r="AM216" s="35"/>
    </row>
    <row r="217" spans="1:39" ht="75" x14ac:dyDescent="0.2">
      <c r="A217" s="5">
        <f t="shared" si="96"/>
        <v>199</v>
      </c>
      <c r="B217" s="5">
        <v>128</v>
      </c>
      <c r="C217" s="5">
        <v>166</v>
      </c>
      <c r="D217" s="5" t="s">
        <v>860</v>
      </c>
      <c r="E217" s="15" t="s">
        <v>860</v>
      </c>
      <c r="F217" s="15"/>
      <c r="G217" s="30" t="s">
        <v>861</v>
      </c>
      <c r="H217" s="6">
        <v>720000</v>
      </c>
      <c r="I217" s="6">
        <v>86405.5</v>
      </c>
      <c r="J217" s="6">
        <v>109500</v>
      </c>
      <c r="K217" s="81">
        <f t="shared" si="94"/>
        <v>829500</v>
      </c>
      <c r="L217" s="81">
        <f t="shared" si="95"/>
        <v>915900</v>
      </c>
      <c r="M217" s="6">
        <v>199000</v>
      </c>
      <c r="N217" s="6" t="e">
        <f>M217/1000*#REF!</f>
        <v>#REF!</v>
      </c>
      <c r="O217" s="81" t="e">
        <f t="shared" si="86"/>
        <v>#REF!</v>
      </c>
      <c r="P217" s="6">
        <v>199000</v>
      </c>
      <c r="Q217" s="6"/>
      <c r="R217" s="81">
        <f t="shared" si="87"/>
        <v>199000</v>
      </c>
      <c r="S217" s="6">
        <v>199000</v>
      </c>
      <c r="T217" s="6" t="e">
        <f>S217/1000*#REF!</f>
        <v>#REF!</v>
      </c>
      <c r="U217" s="81" t="e">
        <f t="shared" si="88"/>
        <v>#REF!</v>
      </c>
      <c r="V217" s="6">
        <v>199000</v>
      </c>
      <c r="W217" s="6"/>
      <c r="X217" s="81">
        <f t="shared" si="89"/>
        <v>199000</v>
      </c>
      <c r="Y217" s="6">
        <v>199000</v>
      </c>
      <c r="Z217" s="6" t="e">
        <f>Y217/1000*#REF!</f>
        <v>#REF!</v>
      </c>
      <c r="AA217" s="81" t="e">
        <f t="shared" si="90"/>
        <v>#REF!</v>
      </c>
      <c r="AB217" s="6">
        <v>199000</v>
      </c>
      <c r="AC217" s="6"/>
      <c r="AD217" s="81">
        <f t="shared" si="91"/>
        <v>199000</v>
      </c>
      <c r="AE217" s="6">
        <v>199000</v>
      </c>
      <c r="AF217" s="6" t="e">
        <f>AE217/1000*#REF!</f>
        <v>#REF!</v>
      </c>
      <c r="AG217" s="81" t="e">
        <f t="shared" si="92"/>
        <v>#REF!</v>
      </c>
      <c r="AH217" s="6">
        <v>199000</v>
      </c>
      <c r="AI217" s="6"/>
      <c r="AJ217" s="81">
        <f t="shared" si="93"/>
        <v>199000</v>
      </c>
      <c r="AK217" s="6">
        <v>199000</v>
      </c>
      <c r="AL217" s="35" t="s">
        <v>1268</v>
      </c>
      <c r="AM217" s="48"/>
    </row>
    <row r="218" spans="1:39" x14ac:dyDescent="0.2">
      <c r="A218" s="5">
        <f t="shared" si="96"/>
        <v>200</v>
      </c>
      <c r="B218" s="5">
        <v>129</v>
      </c>
      <c r="C218" s="5">
        <v>194</v>
      </c>
      <c r="D218" s="5" t="s">
        <v>862</v>
      </c>
      <c r="E218" s="15"/>
      <c r="F218" s="15" t="s">
        <v>862</v>
      </c>
      <c r="G218" s="30" t="s">
        <v>863</v>
      </c>
      <c r="H218" s="6">
        <v>45000</v>
      </c>
      <c r="I218" s="6">
        <v>23089.059999999998</v>
      </c>
      <c r="J218" s="6">
        <v>264000</v>
      </c>
      <c r="K218" s="81">
        <f t="shared" si="94"/>
        <v>309000</v>
      </c>
      <c r="L218" s="81">
        <f t="shared" si="95"/>
        <v>332100</v>
      </c>
      <c r="M218" s="6">
        <v>35000</v>
      </c>
      <c r="N218" s="6" t="e">
        <f>M218/1000*#REF!</f>
        <v>#REF!</v>
      </c>
      <c r="O218" s="81" t="e">
        <f t="shared" si="86"/>
        <v>#REF!</v>
      </c>
      <c r="P218" s="6">
        <v>35000</v>
      </c>
      <c r="Q218" s="6"/>
      <c r="R218" s="81">
        <f t="shared" si="87"/>
        <v>35000</v>
      </c>
      <c r="S218" s="6">
        <v>35000</v>
      </c>
      <c r="T218" s="6" t="e">
        <f>S218/1000*#REF!</f>
        <v>#REF!</v>
      </c>
      <c r="U218" s="81" t="e">
        <f t="shared" si="88"/>
        <v>#REF!</v>
      </c>
      <c r="V218" s="6">
        <v>35000</v>
      </c>
      <c r="W218" s="6"/>
      <c r="X218" s="81">
        <f t="shared" si="89"/>
        <v>35000</v>
      </c>
      <c r="Y218" s="6">
        <v>35000</v>
      </c>
      <c r="Z218" s="6" t="e">
        <f>Y218/1000*#REF!</f>
        <v>#REF!</v>
      </c>
      <c r="AA218" s="81" t="e">
        <f t="shared" si="90"/>
        <v>#REF!</v>
      </c>
      <c r="AB218" s="6">
        <v>35000</v>
      </c>
      <c r="AC218" s="6"/>
      <c r="AD218" s="81">
        <f t="shared" si="91"/>
        <v>35000</v>
      </c>
      <c r="AE218" s="6">
        <v>35000</v>
      </c>
      <c r="AF218" s="6" t="e">
        <f>AE218/1000*#REF!</f>
        <v>#REF!</v>
      </c>
      <c r="AG218" s="81" t="e">
        <f t="shared" si="92"/>
        <v>#REF!</v>
      </c>
      <c r="AH218" s="6">
        <v>35000</v>
      </c>
      <c r="AI218" s="6"/>
      <c r="AJ218" s="81">
        <f t="shared" si="93"/>
        <v>35000</v>
      </c>
      <c r="AK218" s="6">
        <v>35000</v>
      </c>
      <c r="AL218" s="35"/>
      <c r="AM218" s="35"/>
    </row>
    <row r="219" spans="1:39" ht="31.5" x14ac:dyDescent="0.2">
      <c r="A219" s="5">
        <f t="shared" si="96"/>
        <v>201</v>
      </c>
      <c r="B219" s="5">
        <v>130</v>
      </c>
      <c r="C219" s="5">
        <v>167</v>
      </c>
      <c r="D219" s="5" t="s">
        <v>864</v>
      </c>
      <c r="E219" s="15" t="s">
        <v>864</v>
      </c>
      <c r="F219" s="15"/>
      <c r="G219" s="30" t="s">
        <v>865</v>
      </c>
      <c r="H219" s="6">
        <v>220000</v>
      </c>
      <c r="I219" s="6">
        <v>46178.119999999995</v>
      </c>
      <c r="J219" s="6">
        <v>96000</v>
      </c>
      <c r="K219" s="81">
        <f t="shared" si="94"/>
        <v>316000</v>
      </c>
      <c r="L219" s="81">
        <f t="shared" si="95"/>
        <v>362200</v>
      </c>
      <c r="M219" s="6">
        <v>120000</v>
      </c>
      <c r="N219" s="6" t="e">
        <f>M219/1000*#REF!</f>
        <v>#REF!</v>
      </c>
      <c r="O219" s="81" t="e">
        <f t="shared" si="86"/>
        <v>#REF!</v>
      </c>
      <c r="P219" s="6">
        <v>120000</v>
      </c>
      <c r="Q219" s="6"/>
      <c r="R219" s="81">
        <f t="shared" si="87"/>
        <v>120000</v>
      </c>
      <c r="S219" s="6">
        <v>120000</v>
      </c>
      <c r="T219" s="6" t="e">
        <f>S219/1000*#REF!</f>
        <v>#REF!</v>
      </c>
      <c r="U219" s="81" t="e">
        <f t="shared" si="88"/>
        <v>#REF!</v>
      </c>
      <c r="V219" s="6">
        <v>120000</v>
      </c>
      <c r="W219" s="6"/>
      <c r="X219" s="81">
        <f t="shared" si="89"/>
        <v>120000</v>
      </c>
      <c r="Y219" s="6">
        <v>120000</v>
      </c>
      <c r="Z219" s="6" t="e">
        <f>Y219/1000*#REF!</f>
        <v>#REF!</v>
      </c>
      <c r="AA219" s="81" t="e">
        <f t="shared" si="90"/>
        <v>#REF!</v>
      </c>
      <c r="AB219" s="6">
        <v>120000</v>
      </c>
      <c r="AC219" s="6"/>
      <c r="AD219" s="81">
        <f t="shared" si="91"/>
        <v>120000</v>
      </c>
      <c r="AE219" s="32">
        <v>114000</v>
      </c>
      <c r="AF219" s="6" t="e">
        <f>AE219/1000*#REF!</f>
        <v>#REF!</v>
      </c>
      <c r="AG219" s="81" t="e">
        <f t="shared" si="92"/>
        <v>#REF!</v>
      </c>
      <c r="AH219" s="32">
        <v>114000</v>
      </c>
      <c r="AI219" s="6"/>
      <c r="AJ219" s="81">
        <f t="shared" si="93"/>
        <v>114000</v>
      </c>
      <c r="AK219" s="32">
        <v>114000</v>
      </c>
      <c r="AL219" s="48"/>
      <c r="AM219" s="35"/>
    </row>
    <row r="220" spans="1:39" x14ac:dyDescent="0.2">
      <c r="A220" s="5">
        <f t="shared" si="96"/>
        <v>202</v>
      </c>
      <c r="B220" s="5">
        <v>131</v>
      </c>
      <c r="C220" s="5">
        <v>193</v>
      </c>
      <c r="D220" s="5" t="s">
        <v>866</v>
      </c>
      <c r="E220" s="15"/>
      <c r="F220" s="15" t="s">
        <v>866</v>
      </c>
      <c r="G220" s="30" t="s">
        <v>867</v>
      </c>
      <c r="H220" s="6">
        <v>35000</v>
      </c>
      <c r="I220" s="6">
        <v>20113.689999999999</v>
      </c>
      <c r="J220" s="6"/>
      <c r="K220" s="81">
        <f t="shared" si="94"/>
        <v>35000</v>
      </c>
      <c r="L220" s="81">
        <f t="shared" si="95"/>
        <v>55100</v>
      </c>
      <c r="M220" s="6">
        <v>800000</v>
      </c>
      <c r="N220" s="6" t="e">
        <f>M220/1000*#REF!</f>
        <v>#REF!</v>
      </c>
      <c r="O220" s="81" t="e">
        <f t="shared" si="86"/>
        <v>#REF!</v>
      </c>
      <c r="P220" s="6">
        <v>800000</v>
      </c>
      <c r="Q220" s="6"/>
      <c r="R220" s="81">
        <f t="shared" si="87"/>
        <v>800000</v>
      </c>
      <c r="S220" s="6">
        <v>800000</v>
      </c>
      <c r="T220" s="6" t="e">
        <f>S220/1000*#REF!</f>
        <v>#REF!</v>
      </c>
      <c r="U220" s="81" t="e">
        <f t="shared" si="88"/>
        <v>#REF!</v>
      </c>
      <c r="V220" s="6">
        <v>800000</v>
      </c>
      <c r="W220" s="6"/>
      <c r="X220" s="81">
        <f t="shared" si="89"/>
        <v>800000</v>
      </c>
      <c r="Y220" s="6">
        <v>800000</v>
      </c>
      <c r="Z220" s="6" t="e">
        <f>Y220/1000*#REF!</f>
        <v>#REF!</v>
      </c>
      <c r="AA220" s="81" t="e">
        <f t="shared" si="90"/>
        <v>#REF!</v>
      </c>
      <c r="AB220" s="6">
        <v>800000</v>
      </c>
      <c r="AC220" s="6"/>
      <c r="AD220" s="81">
        <f t="shared" si="91"/>
        <v>800000</v>
      </c>
      <c r="AE220" s="32">
        <v>760000</v>
      </c>
      <c r="AF220" s="6" t="e">
        <f>AE220/1000*#REF!</f>
        <v>#REF!</v>
      </c>
      <c r="AG220" s="81" t="e">
        <f t="shared" si="92"/>
        <v>#REF!</v>
      </c>
      <c r="AH220" s="32">
        <v>760000</v>
      </c>
      <c r="AI220" s="6"/>
      <c r="AJ220" s="81">
        <f t="shared" si="93"/>
        <v>760000</v>
      </c>
      <c r="AK220" s="32">
        <v>760000</v>
      </c>
      <c r="AL220" s="35"/>
      <c r="AM220" s="35"/>
    </row>
    <row r="221" spans="1:39" x14ac:dyDescent="0.2">
      <c r="A221" s="5">
        <f t="shared" si="96"/>
        <v>203</v>
      </c>
      <c r="B221" s="5">
        <v>136</v>
      </c>
      <c r="C221" s="5">
        <v>168</v>
      </c>
      <c r="D221" s="5" t="s">
        <v>868</v>
      </c>
      <c r="E221" s="15"/>
      <c r="F221" s="15" t="s">
        <v>868</v>
      </c>
      <c r="G221" s="30" t="s">
        <v>869</v>
      </c>
      <c r="H221" s="6">
        <v>120000</v>
      </c>
      <c r="I221" s="6">
        <v>20113.689999999999</v>
      </c>
      <c r="J221" s="6"/>
      <c r="K221" s="81">
        <f t="shared" si="94"/>
        <v>120000</v>
      </c>
      <c r="L221" s="81">
        <f t="shared" si="95"/>
        <v>140100</v>
      </c>
      <c r="M221" s="6">
        <v>65000</v>
      </c>
      <c r="N221" s="6" t="e">
        <f>M221/1000*#REF!</f>
        <v>#REF!</v>
      </c>
      <c r="O221" s="81" t="e">
        <f t="shared" si="86"/>
        <v>#REF!</v>
      </c>
      <c r="P221" s="6">
        <v>65000</v>
      </c>
      <c r="Q221" s="6"/>
      <c r="R221" s="81">
        <f t="shared" si="87"/>
        <v>65000</v>
      </c>
      <c r="S221" s="6">
        <v>65000</v>
      </c>
      <c r="T221" s="6" t="e">
        <f>S221/1000*#REF!</f>
        <v>#REF!</v>
      </c>
      <c r="U221" s="81" t="e">
        <f t="shared" si="88"/>
        <v>#REF!</v>
      </c>
      <c r="V221" s="6">
        <v>65000</v>
      </c>
      <c r="W221" s="6"/>
      <c r="X221" s="81">
        <f t="shared" si="89"/>
        <v>65000</v>
      </c>
      <c r="Y221" s="6">
        <v>65000</v>
      </c>
      <c r="Z221" s="6" t="e">
        <f>Y221/1000*#REF!</f>
        <v>#REF!</v>
      </c>
      <c r="AA221" s="81" t="e">
        <f t="shared" si="90"/>
        <v>#REF!</v>
      </c>
      <c r="AB221" s="6">
        <v>65000</v>
      </c>
      <c r="AC221" s="6"/>
      <c r="AD221" s="81">
        <f t="shared" si="91"/>
        <v>65000</v>
      </c>
      <c r="AE221" s="32">
        <v>61000</v>
      </c>
      <c r="AF221" s="6" t="e">
        <f>AE221/1000*#REF!</f>
        <v>#REF!</v>
      </c>
      <c r="AG221" s="81" t="e">
        <f t="shared" si="92"/>
        <v>#REF!</v>
      </c>
      <c r="AH221" s="32">
        <v>61000</v>
      </c>
      <c r="AI221" s="6"/>
      <c r="AJ221" s="81">
        <f t="shared" si="93"/>
        <v>61000</v>
      </c>
      <c r="AK221" s="32">
        <v>61000</v>
      </c>
      <c r="AL221" s="35"/>
      <c r="AM221" s="35"/>
    </row>
    <row r="222" spans="1:39" ht="31.5" x14ac:dyDescent="0.2">
      <c r="A222" s="5">
        <f t="shared" si="96"/>
        <v>204</v>
      </c>
      <c r="B222" s="5">
        <v>132</v>
      </c>
      <c r="C222" s="5">
        <v>197</v>
      </c>
      <c r="D222" s="5" t="s">
        <v>870</v>
      </c>
      <c r="E222" s="15"/>
      <c r="F222" s="15" t="s">
        <v>870</v>
      </c>
      <c r="G222" s="30" t="s">
        <v>871</v>
      </c>
      <c r="H222" s="6">
        <v>800000</v>
      </c>
      <c r="I222" s="6">
        <v>253265.75999999998</v>
      </c>
      <c r="J222" s="6">
        <v>590000</v>
      </c>
      <c r="K222" s="81">
        <f t="shared" si="94"/>
        <v>1390000</v>
      </c>
      <c r="L222" s="81">
        <f t="shared" si="95"/>
        <v>1643300</v>
      </c>
      <c r="M222" s="6">
        <v>60000</v>
      </c>
      <c r="N222" s="6" t="e">
        <f>M222/1000*#REF!</f>
        <v>#REF!</v>
      </c>
      <c r="O222" s="81" t="e">
        <f t="shared" si="86"/>
        <v>#REF!</v>
      </c>
      <c r="P222" s="6">
        <v>60000</v>
      </c>
      <c r="Q222" s="6"/>
      <c r="R222" s="81">
        <f t="shared" si="87"/>
        <v>60000</v>
      </c>
      <c r="S222" s="6">
        <v>60000</v>
      </c>
      <c r="T222" s="6" t="e">
        <f>S222/1000*#REF!</f>
        <v>#REF!</v>
      </c>
      <c r="U222" s="81" t="e">
        <f t="shared" si="88"/>
        <v>#REF!</v>
      </c>
      <c r="V222" s="6">
        <v>60000</v>
      </c>
      <c r="W222" s="6"/>
      <c r="X222" s="81">
        <f t="shared" si="89"/>
        <v>60000</v>
      </c>
      <c r="Y222" s="6">
        <v>60000</v>
      </c>
      <c r="Z222" s="6" t="e">
        <f>Y222/1000*#REF!</f>
        <v>#REF!</v>
      </c>
      <c r="AA222" s="81" t="e">
        <f t="shared" si="90"/>
        <v>#REF!</v>
      </c>
      <c r="AB222" s="6">
        <v>60000</v>
      </c>
      <c r="AC222" s="6"/>
      <c r="AD222" s="81">
        <f t="shared" si="91"/>
        <v>60000</v>
      </c>
      <c r="AE222" s="32">
        <v>57000</v>
      </c>
      <c r="AF222" s="6" t="e">
        <f>AE222/1000*#REF!</f>
        <v>#REF!</v>
      </c>
      <c r="AG222" s="81" t="e">
        <f t="shared" si="92"/>
        <v>#REF!</v>
      </c>
      <c r="AH222" s="32">
        <v>57000</v>
      </c>
      <c r="AI222" s="6"/>
      <c r="AJ222" s="81">
        <f t="shared" si="93"/>
        <v>57000</v>
      </c>
      <c r="AK222" s="32">
        <v>57000</v>
      </c>
      <c r="AL222" s="35" t="s">
        <v>872</v>
      </c>
      <c r="AM222" s="35"/>
    </row>
    <row r="223" spans="1:39" x14ac:dyDescent="0.2">
      <c r="A223" s="5">
        <f t="shared" si="96"/>
        <v>205</v>
      </c>
      <c r="B223" s="5">
        <v>133</v>
      </c>
      <c r="C223" s="5">
        <v>166</v>
      </c>
      <c r="D223" s="5" t="s">
        <v>873</v>
      </c>
      <c r="E223" s="15"/>
      <c r="F223" s="15" t="s">
        <v>873</v>
      </c>
      <c r="G223" s="30" t="s">
        <v>874</v>
      </c>
      <c r="H223" s="6">
        <v>65000</v>
      </c>
      <c r="I223" s="6">
        <v>9235.6239999999998</v>
      </c>
      <c r="J223" s="6"/>
      <c r="K223" s="81">
        <f t="shared" si="94"/>
        <v>65000</v>
      </c>
      <c r="L223" s="81">
        <f t="shared" si="95"/>
        <v>74200</v>
      </c>
      <c r="M223" s="6">
        <v>10000</v>
      </c>
      <c r="N223" s="6" t="e">
        <f>M223/1000*#REF!</f>
        <v>#REF!</v>
      </c>
      <c r="O223" s="81" t="e">
        <f t="shared" si="86"/>
        <v>#REF!</v>
      </c>
      <c r="P223" s="6">
        <v>10000</v>
      </c>
      <c r="Q223" s="6"/>
      <c r="R223" s="81">
        <f t="shared" si="87"/>
        <v>10000</v>
      </c>
      <c r="S223" s="6">
        <v>10000</v>
      </c>
      <c r="T223" s="6" t="e">
        <f>S223/1000*#REF!</f>
        <v>#REF!</v>
      </c>
      <c r="U223" s="81" t="e">
        <f t="shared" si="88"/>
        <v>#REF!</v>
      </c>
      <c r="V223" s="6">
        <v>10000</v>
      </c>
      <c r="W223" s="6"/>
      <c r="X223" s="81">
        <f t="shared" si="89"/>
        <v>10000</v>
      </c>
      <c r="Y223" s="6">
        <v>10000</v>
      </c>
      <c r="Z223" s="6" t="e">
        <f>Y223/1000*#REF!</f>
        <v>#REF!</v>
      </c>
      <c r="AA223" s="81" t="e">
        <f t="shared" si="90"/>
        <v>#REF!</v>
      </c>
      <c r="AB223" s="6">
        <v>10000</v>
      </c>
      <c r="AC223" s="6"/>
      <c r="AD223" s="81">
        <f t="shared" si="91"/>
        <v>10000</v>
      </c>
      <c r="AE223" s="32">
        <v>9000</v>
      </c>
      <c r="AF223" s="6" t="e">
        <f>AE223/1000*#REF!</f>
        <v>#REF!</v>
      </c>
      <c r="AG223" s="81" t="e">
        <f t="shared" si="92"/>
        <v>#REF!</v>
      </c>
      <c r="AH223" s="32">
        <v>9000</v>
      </c>
      <c r="AI223" s="6"/>
      <c r="AJ223" s="81">
        <f t="shared" si="93"/>
        <v>9000</v>
      </c>
      <c r="AK223" s="32">
        <v>9000</v>
      </c>
      <c r="AL223" s="35"/>
      <c r="AM223" s="35"/>
    </row>
    <row r="224" spans="1:39" x14ac:dyDescent="0.2">
      <c r="A224" s="5">
        <f t="shared" si="96"/>
        <v>206</v>
      </c>
      <c r="B224" s="5">
        <v>134</v>
      </c>
      <c r="C224" s="5">
        <v>163</v>
      </c>
      <c r="D224" s="5" t="s">
        <v>875</v>
      </c>
      <c r="E224" s="15"/>
      <c r="F224" s="15" t="s">
        <v>875</v>
      </c>
      <c r="G224" s="30" t="s">
        <v>876</v>
      </c>
      <c r="H224" s="6">
        <v>60000</v>
      </c>
      <c r="I224" s="6">
        <v>9235.6239999999998</v>
      </c>
      <c r="J224" s="6">
        <v>42000</v>
      </c>
      <c r="K224" s="81">
        <f t="shared" si="94"/>
        <v>102000</v>
      </c>
      <c r="L224" s="81">
        <f t="shared" si="95"/>
        <v>111200</v>
      </c>
      <c r="M224" s="6">
        <v>125000</v>
      </c>
      <c r="N224" s="6" t="e">
        <f>M224/1000*#REF!</f>
        <v>#REF!</v>
      </c>
      <c r="O224" s="81" t="e">
        <f t="shared" si="86"/>
        <v>#REF!</v>
      </c>
      <c r="P224" s="6">
        <v>125000</v>
      </c>
      <c r="Q224" s="6"/>
      <c r="R224" s="81">
        <f t="shared" si="87"/>
        <v>125000</v>
      </c>
      <c r="S224" s="6">
        <v>125000</v>
      </c>
      <c r="T224" s="6" t="e">
        <f>S224/1000*#REF!</f>
        <v>#REF!</v>
      </c>
      <c r="U224" s="81" t="e">
        <f t="shared" si="88"/>
        <v>#REF!</v>
      </c>
      <c r="V224" s="6">
        <v>125000</v>
      </c>
      <c r="W224" s="6"/>
      <c r="X224" s="81">
        <f t="shared" si="89"/>
        <v>125000</v>
      </c>
      <c r="Y224" s="6">
        <v>125000</v>
      </c>
      <c r="Z224" s="6" t="e">
        <f>Y224/1000*#REF!</f>
        <v>#REF!</v>
      </c>
      <c r="AA224" s="81" t="e">
        <f t="shared" si="90"/>
        <v>#REF!</v>
      </c>
      <c r="AB224" s="6">
        <v>125000</v>
      </c>
      <c r="AC224" s="6"/>
      <c r="AD224" s="81">
        <f t="shared" si="91"/>
        <v>125000</v>
      </c>
      <c r="AE224" s="6">
        <v>125000</v>
      </c>
      <c r="AF224" s="6" t="e">
        <f>AE224/1000*#REF!</f>
        <v>#REF!</v>
      </c>
      <c r="AG224" s="81" t="e">
        <f t="shared" si="92"/>
        <v>#REF!</v>
      </c>
      <c r="AH224" s="6">
        <v>125000</v>
      </c>
      <c r="AI224" s="6"/>
      <c r="AJ224" s="81">
        <f t="shared" si="93"/>
        <v>125000</v>
      </c>
      <c r="AK224" s="6">
        <v>125000</v>
      </c>
      <c r="AL224" s="35"/>
      <c r="AM224" s="48"/>
    </row>
    <row r="225" spans="1:39" x14ac:dyDescent="0.2">
      <c r="A225" s="5">
        <f t="shared" si="96"/>
        <v>207</v>
      </c>
      <c r="B225" s="5">
        <v>135</v>
      </c>
      <c r="C225" s="5">
        <v>164</v>
      </c>
      <c r="D225" s="5" t="s">
        <v>877</v>
      </c>
      <c r="E225" s="15"/>
      <c r="F225" s="15" t="s">
        <v>877</v>
      </c>
      <c r="G225" s="30" t="s">
        <v>878</v>
      </c>
      <c r="H225" s="6">
        <v>10000</v>
      </c>
      <c r="I225" s="6">
        <v>9235.6239999999998</v>
      </c>
      <c r="J225" s="6">
        <v>240000</v>
      </c>
      <c r="K225" s="81">
        <f t="shared" si="94"/>
        <v>250000</v>
      </c>
      <c r="L225" s="81">
        <f t="shared" si="95"/>
        <v>259200</v>
      </c>
      <c r="M225" s="6">
        <v>50000</v>
      </c>
      <c r="N225" s="6" t="e">
        <f>M225/1000*#REF!</f>
        <v>#REF!</v>
      </c>
      <c r="O225" s="81" t="e">
        <f t="shared" si="86"/>
        <v>#REF!</v>
      </c>
      <c r="P225" s="6">
        <v>50000</v>
      </c>
      <c r="Q225" s="6"/>
      <c r="R225" s="81">
        <f t="shared" si="87"/>
        <v>50000</v>
      </c>
      <c r="S225" s="6">
        <v>50000</v>
      </c>
      <c r="T225" s="6" t="e">
        <f>S225/1000*#REF!</f>
        <v>#REF!</v>
      </c>
      <c r="U225" s="81" t="e">
        <f t="shared" si="88"/>
        <v>#REF!</v>
      </c>
      <c r="V225" s="6">
        <v>50000</v>
      </c>
      <c r="W225" s="6"/>
      <c r="X225" s="81">
        <f t="shared" si="89"/>
        <v>50000</v>
      </c>
      <c r="Y225" s="6">
        <v>50000</v>
      </c>
      <c r="Z225" s="6" t="e">
        <f>Y225/1000*#REF!</f>
        <v>#REF!</v>
      </c>
      <c r="AA225" s="81" t="e">
        <f t="shared" si="90"/>
        <v>#REF!</v>
      </c>
      <c r="AB225" s="6">
        <v>50000</v>
      </c>
      <c r="AC225" s="6"/>
      <c r="AD225" s="81">
        <f t="shared" si="91"/>
        <v>50000</v>
      </c>
      <c r="AE225" s="32">
        <v>47000</v>
      </c>
      <c r="AF225" s="6" t="e">
        <f>AE225/1000*#REF!</f>
        <v>#REF!</v>
      </c>
      <c r="AG225" s="81" t="e">
        <f t="shared" si="92"/>
        <v>#REF!</v>
      </c>
      <c r="AH225" s="32">
        <v>47000</v>
      </c>
      <c r="AI225" s="6"/>
      <c r="AJ225" s="81">
        <f t="shared" si="93"/>
        <v>47000</v>
      </c>
      <c r="AK225" s="32">
        <v>47000</v>
      </c>
      <c r="AL225" s="35"/>
      <c r="AM225" s="35"/>
    </row>
    <row r="226" spans="1:39" ht="47.25" x14ac:dyDescent="0.2">
      <c r="A226" s="5">
        <f t="shared" si="96"/>
        <v>208</v>
      </c>
      <c r="B226" s="5">
        <v>160</v>
      </c>
      <c r="C226" s="5">
        <v>123</v>
      </c>
      <c r="D226" s="5" t="s">
        <v>879</v>
      </c>
      <c r="E226" s="15" t="s">
        <v>879</v>
      </c>
      <c r="F226" s="15"/>
      <c r="G226" s="30" t="s">
        <v>880</v>
      </c>
      <c r="H226" s="6">
        <v>125000</v>
      </c>
      <c r="I226" s="6">
        <v>21601.375</v>
      </c>
      <c r="J226" s="6">
        <v>34500</v>
      </c>
      <c r="K226" s="81">
        <f t="shared" si="94"/>
        <v>159500</v>
      </c>
      <c r="L226" s="81">
        <f t="shared" si="95"/>
        <v>181100</v>
      </c>
      <c r="M226" s="6">
        <v>70000</v>
      </c>
      <c r="N226" s="6" t="e">
        <f>M226/1000*#REF!</f>
        <v>#REF!</v>
      </c>
      <c r="O226" s="81" t="e">
        <f t="shared" si="86"/>
        <v>#REF!</v>
      </c>
      <c r="P226" s="6">
        <v>70000</v>
      </c>
      <c r="Q226" s="6"/>
      <c r="R226" s="81">
        <f t="shared" si="87"/>
        <v>70000</v>
      </c>
      <c r="S226" s="6">
        <v>70000</v>
      </c>
      <c r="T226" s="6" t="e">
        <f>S226/1000*#REF!</f>
        <v>#REF!</v>
      </c>
      <c r="U226" s="81" t="e">
        <f t="shared" si="88"/>
        <v>#REF!</v>
      </c>
      <c r="V226" s="6">
        <v>70000</v>
      </c>
      <c r="W226" s="6"/>
      <c r="X226" s="81">
        <f t="shared" si="89"/>
        <v>70000</v>
      </c>
      <c r="Y226" s="6">
        <v>70000</v>
      </c>
      <c r="Z226" s="6" t="e">
        <f>Y226/1000*#REF!</f>
        <v>#REF!</v>
      </c>
      <c r="AA226" s="81" t="e">
        <f t="shared" si="90"/>
        <v>#REF!</v>
      </c>
      <c r="AB226" s="6">
        <v>70000</v>
      </c>
      <c r="AC226" s="6"/>
      <c r="AD226" s="81">
        <f t="shared" si="91"/>
        <v>70000</v>
      </c>
      <c r="AE226" s="32">
        <v>66000</v>
      </c>
      <c r="AF226" s="6" t="e">
        <f>AE226/1000*#REF!</f>
        <v>#REF!</v>
      </c>
      <c r="AG226" s="81" t="e">
        <f t="shared" si="92"/>
        <v>#REF!</v>
      </c>
      <c r="AH226" s="32">
        <v>66000</v>
      </c>
      <c r="AI226" s="6"/>
      <c r="AJ226" s="81">
        <f t="shared" si="93"/>
        <v>66000</v>
      </c>
      <c r="AK226" s="32">
        <v>66000</v>
      </c>
      <c r="AL226" s="48"/>
      <c r="AM226" s="35"/>
    </row>
    <row r="227" spans="1:39" x14ac:dyDescent="0.2">
      <c r="A227" s="5">
        <f t="shared" si="96"/>
        <v>209</v>
      </c>
      <c r="B227" s="5">
        <v>161</v>
      </c>
      <c r="C227" s="5">
        <v>165</v>
      </c>
      <c r="D227" s="5" t="s">
        <v>881</v>
      </c>
      <c r="E227" s="15"/>
      <c r="F227" s="15" t="s">
        <v>881</v>
      </c>
      <c r="G227" s="30" t="s">
        <v>882</v>
      </c>
      <c r="H227" s="6">
        <v>50000</v>
      </c>
      <c r="I227" s="6">
        <v>9235.6239999999998</v>
      </c>
      <c r="J227" s="6">
        <v>34500</v>
      </c>
      <c r="K227" s="81">
        <f t="shared" si="94"/>
        <v>84500</v>
      </c>
      <c r="L227" s="81">
        <f t="shared" si="95"/>
        <v>93700</v>
      </c>
      <c r="M227" s="6">
        <v>30000</v>
      </c>
      <c r="N227" s="6" t="e">
        <f>M227/1000*#REF!</f>
        <v>#REF!</v>
      </c>
      <c r="O227" s="81" t="e">
        <f t="shared" si="86"/>
        <v>#REF!</v>
      </c>
      <c r="P227" s="6">
        <v>30000</v>
      </c>
      <c r="Q227" s="6"/>
      <c r="R227" s="81">
        <f t="shared" si="87"/>
        <v>30000</v>
      </c>
      <c r="S227" s="6">
        <v>30000</v>
      </c>
      <c r="T227" s="6" t="e">
        <f>S227/1000*#REF!</f>
        <v>#REF!</v>
      </c>
      <c r="U227" s="81" t="e">
        <f t="shared" si="88"/>
        <v>#REF!</v>
      </c>
      <c r="V227" s="6">
        <v>30000</v>
      </c>
      <c r="W227" s="6"/>
      <c r="X227" s="81">
        <f t="shared" si="89"/>
        <v>30000</v>
      </c>
      <c r="Y227" s="6">
        <v>30000</v>
      </c>
      <c r="Z227" s="6" t="e">
        <f>Y227/1000*#REF!</f>
        <v>#REF!</v>
      </c>
      <c r="AA227" s="81" t="e">
        <f t="shared" si="90"/>
        <v>#REF!</v>
      </c>
      <c r="AB227" s="6">
        <v>30000</v>
      </c>
      <c r="AC227" s="6"/>
      <c r="AD227" s="81">
        <f t="shared" si="91"/>
        <v>30000</v>
      </c>
      <c r="AE227" s="32">
        <v>28000</v>
      </c>
      <c r="AF227" s="6" t="e">
        <f>AE227/1000*#REF!</f>
        <v>#REF!</v>
      </c>
      <c r="AG227" s="81" t="e">
        <f t="shared" si="92"/>
        <v>#REF!</v>
      </c>
      <c r="AH227" s="32">
        <v>28000</v>
      </c>
      <c r="AI227" s="6"/>
      <c r="AJ227" s="81">
        <f t="shared" si="93"/>
        <v>28000</v>
      </c>
      <c r="AK227" s="32">
        <v>28000</v>
      </c>
      <c r="AL227" s="35"/>
      <c r="AM227" s="35"/>
    </row>
    <row r="228" spans="1:39" x14ac:dyDescent="0.2">
      <c r="A228" s="5">
        <f t="shared" si="96"/>
        <v>210</v>
      </c>
      <c r="B228" s="5">
        <v>162</v>
      </c>
      <c r="C228" s="5">
        <v>167</v>
      </c>
      <c r="D228" s="5" t="s">
        <v>883</v>
      </c>
      <c r="E228" s="15"/>
      <c r="F228" s="15" t="s">
        <v>883</v>
      </c>
      <c r="G228" s="30" t="s">
        <v>884</v>
      </c>
      <c r="H228" s="6">
        <v>70000</v>
      </c>
      <c r="I228" s="6">
        <v>9235.6239999999998</v>
      </c>
      <c r="J228" s="6"/>
      <c r="K228" s="81">
        <f t="shared" si="94"/>
        <v>70000</v>
      </c>
      <c r="L228" s="81">
        <f t="shared" si="95"/>
        <v>79200</v>
      </c>
      <c r="M228" s="6">
        <v>80000</v>
      </c>
      <c r="N228" s="6" t="e">
        <f>M228/1000*#REF!</f>
        <v>#REF!</v>
      </c>
      <c r="O228" s="81" t="e">
        <f t="shared" si="86"/>
        <v>#REF!</v>
      </c>
      <c r="P228" s="6">
        <v>80000</v>
      </c>
      <c r="Q228" s="6"/>
      <c r="R228" s="81">
        <f t="shared" si="87"/>
        <v>80000</v>
      </c>
      <c r="S228" s="6">
        <v>80000</v>
      </c>
      <c r="T228" s="6" t="e">
        <f>S228/1000*#REF!</f>
        <v>#REF!</v>
      </c>
      <c r="U228" s="81" t="e">
        <f t="shared" si="88"/>
        <v>#REF!</v>
      </c>
      <c r="V228" s="6">
        <v>80000</v>
      </c>
      <c r="W228" s="6"/>
      <c r="X228" s="81">
        <f t="shared" si="89"/>
        <v>80000</v>
      </c>
      <c r="Y228" s="6">
        <v>80000</v>
      </c>
      <c r="Z228" s="6" t="e">
        <f>Y228/1000*#REF!</f>
        <v>#REF!</v>
      </c>
      <c r="AA228" s="81" t="e">
        <f t="shared" si="90"/>
        <v>#REF!</v>
      </c>
      <c r="AB228" s="6">
        <v>80000</v>
      </c>
      <c r="AC228" s="6"/>
      <c r="AD228" s="81">
        <f t="shared" si="91"/>
        <v>80000</v>
      </c>
      <c r="AE228" s="32">
        <v>76000</v>
      </c>
      <c r="AF228" s="6" t="e">
        <f>AE228/1000*#REF!</f>
        <v>#REF!</v>
      </c>
      <c r="AG228" s="81" t="e">
        <f t="shared" si="92"/>
        <v>#REF!</v>
      </c>
      <c r="AH228" s="32">
        <v>76000</v>
      </c>
      <c r="AI228" s="6"/>
      <c r="AJ228" s="81">
        <f t="shared" si="93"/>
        <v>76000</v>
      </c>
      <c r="AK228" s="32">
        <v>76000</v>
      </c>
      <c r="AL228" s="35"/>
      <c r="AM228" s="35"/>
    </row>
    <row r="229" spans="1:39" x14ac:dyDescent="0.2">
      <c r="A229" s="5">
        <f t="shared" si="96"/>
        <v>211</v>
      </c>
      <c r="B229" s="5">
        <v>135</v>
      </c>
      <c r="C229" s="5">
        <v>162</v>
      </c>
      <c r="D229" s="5" t="s">
        <v>885</v>
      </c>
      <c r="E229" s="15"/>
      <c r="F229" s="15" t="s">
        <v>885</v>
      </c>
      <c r="G229" s="30" t="s">
        <v>886</v>
      </c>
      <c r="H229" s="6">
        <v>30000</v>
      </c>
      <c r="I229" s="6">
        <v>9235.6239999999998</v>
      </c>
      <c r="J229" s="6">
        <v>19500</v>
      </c>
      <c r="K229" s="81">
        <f t="shared" si="94"/>
        <v>49500</v>
      </c>
      <c r="L229" s="81">
        <f t="shared" si="95"/>
        <v>58700</v>
      </c>
      <c r="M229" s="6"/>
      <c r="N229" s="6"/>
      <c r="O229" s="81"/>
      <c r="P229" s="6"/>
      <c r="Q229" s="6"/>
      <c r="R229" s="81"/>
      <c r="S229" s="6"/>
      <c r="T229" s="6"/>
      <c r="U229" s="81"/>
      <c r="V229" s="6"/>
      <c r="W229" s="6"/>
      <c r="X229" s="81"/>
      <c r="Y229" s="6"/>
      <c r="Z229" s="6"/>
      <c r="AA229" s="81"/>
      <c r="AB229" s="6"/>
      <c r="AC229" s="6"/>
      <c r="AD229" s="81"/>
      <c r="AE229" s="6"/>
      <c r="AF229" s="6"/>
      <c r="AG229" s="81"/>
      <c r="AH229" s="6"/>
      <c r="AI229" s="6"/>
      <c r="AJ229" s="81"/>
      <c r="AK229" s="32"/>
      <c r="AL229" s="35"/>
      <c r="AM229" s="35"/>
    </row>
    <row r="230" spans="1:39" x14ac:dyDescent="0.2">
      <c r="A230" s="5">
        <f t="shared" si="96"/>
        <v>212</v>
      </c>
      <c r="B230" s="5">
        <v>137</v>
      </c>
      <c r="C230" s="5">
        <v>169</v>
      </c>
      <c r="D230" s="5" t="s">
        <v>887</v>
      </c>
      <c r="E230" s="15"/>
      <c r="F230" s="15" t="s">
        <v>887</v>
      </c>
      <c r="G230" s="30" t="s">
        <v>888</v>
      </c>
      <c r="H230" s="6">
        <v>80000</v>
      </c>
      <c r="I230" s="6">
        <v>17281.099999999999</v>
      </c>
      <c r="J230" s="6">
        <v>210000</v>
      </c>
      <c r="K230" s="81">
        <f t="shared" si="94"/>
        <v>290000</v>
      </c>
      <c r="L230" s="81">
        <f t="shared" si="95"/>
        <v>307300</v>
      </c>
      <c r="M230" s="6">
        <v>20000</v>
      </c>
      <c r="N230" s="6" t="e">
        <f>M230/1000*#REF!</f>
        <v>#REF!</v>
      </c>
      <c r="O230" s="81" t="e">
        <f t="shared" ref="O230:O278" si="97">SUM(M230:N230)</f>
        <v>#REF!</v>
      </c>
      <c r="P230" s="6">
        <v>20000</v>
      </c>
      <c r="Q230" s="6"/>
      <c r="R230" s="81">
        <f t="shared" ref="R230:R278" si="98">SUM(P230:Q230)</f>
        <v>20000</v>
      </c>
      <c r="S230" s="6">
        <v>20000</v>
      </c>
      <c r="T230" s="6" t="e">
        <f>S230/1000*#REF!</f>
        <v>#REF!</v>
      </c>
      <c r="U230" s="81" t="e">
        <f t="shared" ref="U230:U278" si="99">SUM(S230:T230)</f>
        <v>#REF!</v>
      </c>
      <c r="V230" s="6">
        <v>20000</v>
      </c>
      <c r="W230" s="6"/>
      <c r="X230" s="81">
        <f t="shared" ref="X230:X278" si="100">SUM(V230:W230)</f>
        <v>20000</v>
      </c>
      <c r="Y230" s="6">
        <v>20000</v>
      </c>
      <c r="Z230" s="6" t="e">
        <f>Y230/1000*#REF!</f>
        <v>#REF!</v>
      </c>
      <c r="AA230" s="81" t="e">
        <f t="shared" ref="AA230:AA278" si="101">SUM(Y230:Z230)</f>
        <v>#REF!</v>
      </c>
      <c r="AB230" s="6">
        <v>20000</v>
      </c>
      <c r="AC230" s="6"/>
      <c r="AD230" s="81">
        <f t="shared" ref="AD230:AD278" si="102">SUM(AB230:AC230)</f>
        <v>20000</v>
      </c>
      <c r="AE230" s="32">
        <v>19000</v>
      </c>
      <c r="AF230" s="6" t="e">
        <f>AE230/1000*#REF!</f>
        <v>#REF!</v>
      </c>
      <c r="AG230" s="81" t="e">
        <f t="shared" ref="AG230:AG278" si="103">SUM(AE230:AF230)</f>
        <v>#REF!</v>
      </c>
      <c r="AH230" s="32">
        <v>19000</v>
      </c>
      <c r="AI230" s="6"/>
      <c r="AJ230" s="81">
        <f t="shared" ref="AJ230:AJ278" si="104">SUM(AH230:AI230)</f>
        <v>19000</v>
      </c>
      <c r="AK230" s="32">
        <v>19000</v>
      </c>
      <c r="AL230" s="35"/>
      <c r="AM230" s="52"/>
    </row>
    <row r="231" spans="1:39" ht="31.5" x14ac:dyDescent="0.2">
      <c r="A231" s="5"/>
      <c r="B231" s="5"/>
      <c r="C231" s="5"/>
      <c r="D231" s="5" t="s">
        <v>1299</v>
      </c>
      <c r="E231" s="15"/>
      <c r="F231" s="15"/>
      <c r="G231" s="41" t="s">
        <v>889</v>
      </c>
      <c r="H231" s="6">
        <v>0</v>
      </c>
      <c r="I231" s="6">
        <v>0</v>
      </c>
      <c r="J231" s="6"/>
      <c r="K231" s="81">
        <f t="shared" si="94"/>
        <v>0</v>
      </c>
      <c r="L231" s="81">
        <f t="shared" si="95"/>
        <v>0</v>
      </c>
      <c r="M231" s="6">
        <v>8000</v>
      </c>
      <c r="N231" s="6" t="e">
        <f>M231/1000*#REF!</f>
        <v>#REF!</v>
      </c>
      <c r="O231" s="81" t="e">
        <f t="shared" si="97"/>
        <v>#REF!</v>
      </c>
      <c r="P231" s="6">
        <v>8000</v>
      </c>
      <c r="Q231" s="6"/>
      <c r="R231" s="81">
        <f t="shared" si="98"/>
        <v>8000</v>
      </c>
      <c r="S231" s="6">
        <v>8000</v>
      </c>
      <c r="T231" s="6" t="e">
        <f>S231/1000*#REF!</f>
        <v>#REF!</v>
      </c>
      <c r="U231" s="81" t="e">
        <f t="shared" si="99"/>
        <v>#REF!</v>
      </c>
      <c r="V231" s="6">
        <v>8000</v>
      </c>
      <c r="W231" s="6"/>
      <c r="X231" s="81">
        <f t="shared" si="100"/>
        <v>8000</v>
      </c>
      <c r="Y231" s="6">
        <v>8000</v>
      </c>
      <c r="Z231" s="6" t="e">
        <f>Y231/1000*#REF!</f>
        <v>#REF!</v>
      </c>
      <c r="AA231" s="81" t="e">
        <f t="shared" si="101"/>
        <v>#REF!</v>
      </c>
      <c r="AB231" s="6">
        <v>8000</v>
      </c>
      <c r="AC231" s="6"/>
      <c r="AD231" s="81">
        <f t="shared" si="102"/>
        <v>8000</v>
      </c>
      <c r="AE231" s="32">
        <v>7000</v>
      </c>
      <c r="AF231" s="6" t="e">
        <f>AE231/1000*#REF!</f>
        <v>#REF!</v>
      </c>
      <c r="AG231" s="81" t="e">
        <f t="shared" si="103"/>
        <v>#REF!</v>
      </c>
      <c r="AH231" s="32">
        <v>7000</v>
      </c>
      <c r="AI231" s="6"/>
      <c r="AJ231" s="81">
        <f t="shared" si="104"/>
        <v>7000</v>
      </c>
      <c r="AK231" s="32">
        <v>7000</v>
      </c>
      <c r="AL231" s="35"/>
      <c r="AM231" s="52"/>
    </row>
    <row r="232" spans="1:39" x14ac:dyDescent="0.2">
      <c r="A232" s="5">
        <f>A230+1</f>
        <v>213</v>
      </c>
      <c r="B232" s="5">
        <v>1</v>
      </c>
      <c r="C232" s="5">
        <v>230</v>
      </c>
      <c r="D232" s="5" t="s">
        <v>890</v>
      </c>
      <c r="E232" s="15"/>
      <c r="F232" s="15" t="s">
        <v>890</v>
      </c>
      <c r="G232" s="45" t="s">
        <v>891</v>
      </c>
      <c r="H232" s="6">
        <v>20000</v>
      </c>
      <c r="I232" s="6">
        <v>33145.904999999999</v>
      </c>
      <c r="J232" s="6"/>
      <c r="K232" s="81">
        <f t="shared" si="94"/>
        <v>20000</v>
      </c>
      <c r="L232" s="81">
        <f t="shared" si="95"/>
        <v>53100</v>
      </c>
      <c r="M232" s="6">
        <v>7000</v>
      </c>
      <c r="N232" s="6" t="e">
        <f>M232/1000*#REF!</f>
        <v>#REF!</v>
      </c>
      <c r="O232" s="81" t="e">
        <f t="shared" si="97"/>
        <v>#REF!</v>
      </c>
      <c r="P232" s="6">
        <v>7000</v>
      </c>
      <c r="Q232" s="6"/>
      <c r="R232" s="81">
        <f t="shared" si="98"/>
        <v>7000</v>
      </c>
      <c r="S232" s="6">
        <v>7000</v>
      </c>
      <c r="T232" s="6" t="e">
        <f>S232/1000*#REF!</f>
        <v>#REF!</v>
      </c>
      <c r="U232" s="81" t="e">
        <f t="shared" si="99"/>
        <v>#REF!</v>
      </c>
      <c r="V232" s="6">
        <v>7000</v>
      </c>
      <c r="W232" s="6"/>
      <c r="X232" s="81">
        <f t="shared" si="100"/>
        <v>7000</v>
      </c>
      <c r="Y232" s="6">
        <v>7000</v>
      </c>
      <c r="Z232" s="6" t="e">
        <f>Y232/1000*#REF!</f>
        <v>#REF!</v>
      </c>
      <c r="AA232" s="81" t="e">
        <f t="shared" si="101"/>
        <v>#REF!</v>
      </c>
      <c r="AB232" s="6">
        <v>7000</v>
      </c>
      <c r="AC232" s="6"/>
      <c r="AD232" s="81">
        <f t="shared" si="102"/>
        <v>7000</v>
      </c>
      <c r="AE232" s="32">
        <v>6000</v>
      </c>
      <c r="AF232" s="6" t="e">
        <f>AE232/1000*#REF!</f>
        <v>#REF!</v>
      </c>
      <c r="AG232" s="81" t="e">
        <f t="shared" si="103"/>
        <v>#REF!</v>
      </c>
      <c r="AH232" s="32">
        <v>6000</v>
      </c>
      <c r="AI232" s="6"/>
      <c r="AJ232" s="81">
        <f t="shared" si="104"/>
        <v>6000</v>
      </c>
      <c r="AK232" s="32">
        <v>6000</v>
      </c>
      <c r="AL232" s="52"/>
      <c r="AM232" s="52"/>
    </row>
    <row r="233" spans="1:39" x14ac:dyDescent="0.2">
      <c r="A233" s="5">
        <f t="shared" ref="A233:A279" si="105">A232+1</f>
        <v>214</v>
      </c>
      <c r="B233" s="5">
        <v>2</v>
      </c>
      <c r="C233" s="5">
        <v>253</v>
      </c>
      <c r="D233" s="5" t="s">
        <v>892</v>
      </c>
      <c r="E233" s="15"/>
      <c r="F233" s="15" t="s">
        <v>892</v>
      </c>
      <c r="G233" s="45" t="s">
        <v>893</v>
      </c>
      <c r="H233" s="6">
        <v>8000</v>
      </c>
      <c r="I233" s="6">
        <v>33145.904999999999</v>
      </c>
      <c r="J233" s="6"/>
      <c r="K233" s="81">
        <f t="shared" si="94"/>
        <v>8000</v>
      </c>
      <c r="L233" s="81">
        <f t="shared" si="95"/>
        <v>41100</v>
      </c>
      <c r="M233" s="6">
        <v>12000</v>
      </c>
      <c r="N233" s="6" t="e">
        <f>M233/1000*#REF!</f>
        <v>#REF!</v>
      </c>
      <c r="O233" s="81" t="e">
        <f t="shared" si="97"/>
        <v>#REF!</v>
      </c>
      <c r="P233" s="6">
        <v>12000</v>
      </c>
      <c r="Q233" s="6"/>
      <c r="R233" s="81">
        <f t="shared" si="98"/>
        <v>12000</v>
      </c>
      <c r="S233" s="6">
        <v>12000</v>
      </c>
      <c r="T233" s="6" t="e">
        <f>S233/1000*#REF!</f>
        <v>#REF!</v>
      </c>
      <c r="U233" s="81" t="e">
        <f t="shared" si="99"/>
        <v>#REF!</v>
      </c>
      <c r="V233" s="6">
        <v>12000</v>
      </c>
      <c r="W233" s="6"/>
      <c r="X233" s="81">
        <f t="shared" si="100"/>
        <v>12000</v>
      </c>
      <c r="Y233" s="6">
        <v>12000</v>
      </c>
      <c r="Z233" s="6" t="e">
        <f>Y233/1000*#REF!</f>
        <v>#REF!</v>
      </c>
      <c r="AA233" s="81" t="e">
        <f t="shared" si="101"/>
        <v>#REF!</v>
      </c>
      <c r="AB233" s="6">
        <v>12000</v>
      </c>
      <c r="AC233" s="6"/>
      <c r="AD233" s="81">
        <f t="shared" si="102"/>
        <v>12000</v>
      </c>
      <c r="AE233" s="32">
        <v>11000</v>
      </c>
      <c r="AF233" s="6" t="e">
        <f>AE233/1000*#REF!</f>
        <v>#REF!</v>
      </c>
      <c r="AG233" s="81" t="e">
        <f t="shared" si="103"/>
        <v>#REF!</v>
      </c>
      <c r="AH233" s="32">
        <v>11000</v>
      </c>
      <c r="AI233" s="6"/>
      <c r="AJ233" s="81">
        <f t="shared" si="104"/>
        <v>11000</v>
      </c>
      <c r="AK233" s="32">
        <v>11000</v>
      </c>
      <c r="AL233" s="52"/>
      <c r="AM233" s="52"/>
    </row>
    <row r="234" spans="1:39" x14ac:dyDescent="0.2">
      <c r="A234" s="5">
        <f t="shared" si="105"/>
        <v>215</v>
      </c>
      <c r="B234" s="5">
        <v>3</v>
      </c>
      <c r="C234" s="5">
        <v>252</v>
      </c>
      <c r="D234" s="5" t="s">
        <v>894</v>
      </c>
      <c r="E234" s="15"/>
      <c r="F234" s="15" t="s">
        <v>894</v>
      </c>
      <c r="G234" s="45" t="s">
        <v>895</v>
      </c>
      <c r="H234" s="6">
        <v>7000</v>
      </c>
      <c r="I234" s="6">
        <v>33145.904999999999</v>
      </c>
      <c r="J234" s="6"/>
      <c r="K234" s="81">
        <f t="shared" si="94"/>
        <v>7000</v>
      </c>
      <c r="L234" s="81">
        <f t="shared" si="95"/>
        <v>40100</v>
      </c>
      <c r="M234" s="6">
        <v>44000</v>
      </c>
      <c r="N234" s="6" t="e">
        <f>M234/1000*#REF!</f>
        <v>#REF!</v>
      </c>
      <c r="O234" s="81" t="e">
        <f t="shared" si="97"/>
        <v>#REF!</v>
      </c>
      <c r="P234" s="6">
        <v>44000</v>
      </c>
      <c r="Q234" s="6"/>
      <c r="R234" s="81">
        <f t="shared" si="98"/>
        <v>44000</v>
      </c>
      <c r="S234" s="6">
        <v>44000</v>
      </c>
      <c r="T234" s="6" t="e">
        <f>S234/1000*#REF!</f>
        <v>#REF!</v>
      </c>
      <c r="U234" s="81" t="e">
        <f t="shared" si="99"/>
        <v>#REF!</v>
      </c>
      <c r="V234" s="6">
        <v>44000</v>
      </c>
      <c r="W234" s="6"/>
      <c r="X234" s="81">
        <f t="shared" si="100"/>
        <v>44000</v>
      </c>
      <c r="Y234" s="6">
        <v>44000</v>
      </c>
      <c r="Z234" s="6" t="e">
        <f>Y234/1000*#REF!</f>
        <v>#REF!</v>
      </c>
      <c r="AA234" s="81" t="e">
        <f t="shared" si="101"/>
        <v>#REF!</v>
      </c>
      <c r="AB234" s="6">
        <v>44000</v>
      </c>
      <c r="AC234" s="6"/>
      <c r="AD234" s="81">
        <f t="shared" si="102"/>
        <v>44000</v>
      </c>
      <c r="AE234" s="6">
        <v>44000</v>
      </c>
      <c r="AF234" s="6" t="e">
        <f>AE234/1000*#REF!</f>
        <v>#REF!</v>
      </c>
      <c r="AG234" s="81" t="e">
        <f t="shared" si="103"/>
        <v>#REF!</v>
      </c>
      <c r="AH234" s="6">
        <v>44000</v>
      </c>
      <c r="AI234" s="6"/>
      <c r="AJ234" s="81">
        <f t="shared" si="104"/>
        <v>44000</v>
      </c>
      <c r="AK234" s="6">
        <v>44000</v>
      </c>
      <c r="AL234" s="52"/>
      <c r="AM234" s="52"/>
    </row>
    <row r="235" spans="1:39" x14ac:dyDescent="0.2">
      <c r="A235" s="5">
        <f t="shared" si="105"/>
        <v>216</v>
      </c>
      <c r="B235" s="5">
        <v>4</v>
      </c>
      <c r="C235" s="5">
        <v>254</v>
      </c>
      <c r="D235" s="5" t="s">
        <v>896</v>
      </c>
      <c r="E235" s="15"/>
      <c r="F235" s="15" t="s">
        <v>896</v>
      </c>
      <c r="G235" s="45" t="s">
        <v>897</v>
      </c>
      <c r="H235" s="6">
        <v>12000</v>
      </c>
      <c r="I235" s="6">
        <v>33145.904999999999</v>
      </c>
      <c r="J235" s="6">
        <v>17000</v>
      </c>
      <c r="K235" s="81">
        <f t="shared" si="94"/>
        <v>29000</v>
      </c>
      <c r="L235" s="81">
        <f t="shared" si="95"/>
        <v>62100</v>
      </c>
      <c r="M235" s="6">
        <v>10000</v>
      </c>
      <c r="N235" s="6" t="e">
        <f>M235/1000*#REF!</f>
        <v>#REF!</v>
      </c>
      <c r="O235" s="81" t="e">
        <f t="shared" si="97"/>
        <v>#REF!</v>
      </c>
      <c r="P235" s="6">
        <v>10000</v>
      </c>
      <c r="Q235" s="6"/>
      <c r="R235" s="81">
        <f t="shared" si="98"/>
        <v>10000</v>
      </c>
      <c r="S235" s="6">
        <v>10000</v>
      </c>
      <c r="T235" s="6" t="e">
        <f>S235/1000*#REF!</f>
        <v>#REF!</v>
      </c>
      <c r="U235" s="81" t="e">
        <f t="shared" si="99"/>
        <v>#REF!</v>
      </c>
      <c r="V235" s="6">
        <v>10000</v>
      </c>
      <c r="W235" s="6"/>
      <c r="X235" s="81">
        <f t="shared" si="100"/>
        <v>10000</v>
      </c>
      <c r="Y235" s="6">
        <v>10000</v>
      </c>
      <c r="Z235" s="6" t="e">
        <f>Y235/1000*#REF!</f>
        <v>#REF!</v>
      </c>
      <c r="AA235" s="81" t="e">
        <f t="shared" si="101"/>
        <v>#REF!</v>
      </c>
      <c r="AB235" s="6">
        <v>10000</v>
      </c>
      <c r="AC235" s="6"/>
      <c r="AD235" s="81">
        <f t="shared" si="102"/>
        <v>10000</v>
      </c>
      <c r="AE235" s="32">
        <v>9000</v>
      </c>
      <c r="AF235" s="6" t="e">
        <f>AE235/1000*#REF!</f>
        <v>#REF!</v>
      </c>
      <c r="AG235" s="81" t="e">
        <f t="shared" si="103"/>
        <v>#REF!</v>
      </c>
      <c r="AH235" s="32">
        <v>9000</v>
      </c>
      <c r="AI235" s="6"/>
      <c r="AJ235" s="81">
        <f t="shared" si="104"/>
        <v>9000</v>
      </c>
      <c r="AK235" s="32">
        <v>9000</v>
      </c>
      <c r="AL235" s="52"/>
      <c r="AM235" s="52"/>
    </row>
    <row r="236" spans="1:39" x14ac:dyDescent="0.2">
      <c r="A236" s="5">
        <f t="shared" si="105"/>
        <v>217</v>
      </c>
      <c r="B236" s="5">
        <v>5</v>
      </c>
      <c r="C236" s="5">
        <v>226</v>
      </c>
      <c r="D236" s="5" t="s">
        <v>898</v>
      </c>
      <c r="E236" s="15" t="s">
        <v>898</v>
      </c>
      <c r="F236" s="15"/>
      <c r="G236" s="30" t="s">
        <v>899</v>
      </c>
      <c r="H236" s="6">
        <v>49000</v>
      </c>
      <c r="I236" s="6">
        <v>33145.904999999999</v>
      </c>
      <c r="J236" s="6">
        <v>17000</v>
      </c>
      <c r="K236" s="81">
        <f t="shared" si="94"/>
        <v>66000</v>
      </c>
      <c r="L236" s="81">
        <f t="shared" si="95"/>
        <v>99100</v>
      </c>
      <c r="M236" s="6">
        <v>37000</v>
      </c>
      <c r="N236" s="6" t="e">
        <f>M236/1000*#REF!</f>
        <v>#REF!</v>
      </c>
      <c r="O236" s="81" t="e">
        <f t="shared" si="97"/>
        <v>#REF!</v>
      </c>
      <c r="P236" s="6">
        <v>37000</v>
      </c>
      <c r="Q236" s="6"/>
      <c r="R236" s="81">
        <f t="shared" si="98"/>
        <v>37000</v>
      </c>
      <c r="S236" s="6">
        <v>37000</v>
      </c>
      <c r="T236" s="6" t="e">
        <f>S236/1000*#REF!</f>
        <v>#REF!</v>
      </c>
      <c r="U236" s="81" t="e">
        <f t="shared" si="99"/>
        <v>#REF!</v>
      </c>
      <c r="V236" s="6">
        <v>37000</v>
      </c>
      <c r="W236" s="6"/>
      <c r="X236" s="81">
        <f t="shared" si="100"/>
        <v>37000</v>
      </c>
      <c r="Y236" s="6">
        <v>37000</v>
      </c>
      <c r="Z236" s="6" t="e">
        <f>Y236/1000*#REF!</f>
        <v>#REF!</v>
      </c>
      <c r="AA236" s="81" t="e">
        <f t="shared" si="101"/>
        <v>#REF!</v>
      </c>
      <c r="AB236" s="6">
        <v>37000</v>
      </c>
      <c r="AC236" s="6"/>
      <c r="AD236" s="81">
        <f t="shared" si="102"/>
        <v>37000</v>
      </c>
      <c r="AE236" s="6">
        <v>37000</v>
      </c>
      <c r="AF236" s="6" t="e">
        <f>AE236/1000*#REF!</f>
        <v>#REF!</v>
      </c>
      <c r="AG236" s="81" t="e">
        <f t="shared" si="103"/>
        <v>#REF!</v>
      </c>
      <c r="AH236" s="6">
        <v>37000</v>
      </c>
      <c r="AI236" s="6"/>
      <c r="AJ236" s="81">
        <f t="shared" si="104"/>
        <v>37000</v>
      </c>
      <c r="AK236" s="6">
        <v>37000</v>
      </c>
      <c r="AL236" s="52"/>
      <c r="AM236" s="47"/>
    </row>
    <row r="237" spans="1:39" x14ac:dyDescent="0.2">
      <c r="A237" s="5">
        <f t="shared" si="105"/>
        <v>218</v>
      </c>
      <c r="B237" s="5">
        <v>6</v>
      </c>
      <c r="C237" s="5">
        <v>231</v>
      </c>
      <c r="D237" s="5" t="s">
        <v>900</v>
      </c>
      <c r="E237" s="15"/>
      <c r="F237" s="15" t="s">
        <v>900</v>
      </c>
      <c r="G237" s="45" t="s">
        <v>901</v>
      </c>
      <c r="H237" s="6">
        <v>10000</v>
      </c>
      <c r="I237" s="6">
        <v>33145.904999999999</v>
      </c>
      <c r="J237" s="6"/>
      <c r="K237" s="81">
        <f t="shared" si="94"/>
        <v>10000</v>
      </c>
      <c r="L237" s="81">
        <f t="shared" si="95"/>
        <v>43100</v>
      </c>
      <c r="M237" s="6">
        <v>10000</v>
      </c>
      <c r="N237" s="6" t="e">
        <f>M237/1000*#REF!</f>
        <v>#REF!</v>
      </c>
      <c r="O237" s="81" t="e">
        <f t="shared" si="97"/>
        <v>#REF!</v>
      </c>
      <c r="P237" s="6">
        <v>10000</v>
      </c>
      <c r="Q237" s="6"/>
      <c r="R237" s="81">
        <f t="shared" si="98"/>
        <v>10000</v>
      </c>
      <c r="S237" s="6">
        <v>10000</v>
      </c>
      <c r="T237" s="6" t="e">
        <f>S237/1000*#REF!</f>
        <v>#REF!</v>
      </c>
      <c r="U237" s="81" t="e">
        <f t="shared" si="99"/>
        <v>#REF!</v>
      </c>
      <c r="V237" s="6">
        <v>10000</v>
      </c>
      <c r="W237" s="6"/>
      <c r="X237" s="81">
        <f t="shared" si="100"/>
        <v>10000</v>
      </c>
      <c r="Y237" s="6">
        <v>10000</v>
      </c>
      <c r="Z237" s="6" t="e">
        <f>Y237/1000*#REF!</f>
        <v>#REF!</v>
      </c>
      <c r="AA237" s="81" t="e">
        <f t="shared" si="101"/>
        <v>#REF!</v>
      </c>
      <c r="AB237" s="6">
        <v>10000</v>
      </c>
      <c r="AC237" s="6"/>
      <c r="AD237" s="81">
        <f t="shared" si="102"/>
        <v>10000</v>
      </c>
      <c r="AE237" s="32">
        <v>9000</v>
      </c>
      <c r="AF237" s="6" t="e">
        <f>AE237/1000*#REF!</f>
        <v>#REF!</v>
      </c>
      <c r="AG237" s="81" t="e">
        <f t="shared" si="103"/>
        <v>#REF!</v>
      </c>
      <c r="AH237" s="32">
        <v>9000</v>
      </c>
      <c r="AI237" s="6"/>
      <c r="AJ237" s="81">
        <f t="shared" si="104"/>
        <v>9000</v>
      </c>
      <c r="AK237" s="32">
        <v>9000</v>
      </c>
      <c r="AL237" s="52"/>
      <c r="AM237" s="52"/>
    </row>
    <row r="238" spans="1:39" x14ac:dyDescent="0.2">
      <c r="A238" s="5">
        <f t="shared" si="105"/>
        <v>219</v>
      </c>
      <c r="B238" s="5">
        <v>7</v>
      </c>
      <c r="C238" s="5">
        <v>212</v>
      </c>
      <c r="D238" s="5" t="s">
        <v>902</v>
      </c>
      <c r="E238" s="15" t="s">
        <v>902</v>
      </c>
      <c r="F238" s="15"/>
      <c r="G238" s="30" t="s">
        <v>903</v>
      </c>
      <c r="H238" s="6">
        <v>48000</v>
      </c>
      <c r="I238" s="6">
        <v>33145.904999999999</v>
      </c>
      <c r="J238" s="6">
        <v>27000</v>
      </c>
      <c r="K238" s="81">
        <f t="shared" si="94"/>
        <v>75000</v>
      </c>
      <c r="L238" s="81">
        <f t="shared" si="95"/>
        <v>108100</v>
      </c>
      <c r="M238" s="6">
        <v>20000</v>
      </c>
      <c r="N238" s="6" t="e">
        <f>M238/1000*#REF!</f>
        <v>#REF!</v>
      </c>
      <c r="O238" s="81" t="e">
        <f t="shared" si="97"/>
        <v>#REF!</v>
      </c>
      <c r="P238" s="6">
        <v>20000</v>
      </c>
      <c r="Q238" s="6"/>
      <c r="R238" s="81">
        <f t="shared" si="98"/>
        <v>20000</v>
      </c>
      <c r="S238" s="6">
        <v>20000</v>
      </c>
      <c r="T238" s="6" t="e">
        <f>S238/1000*#REF!</f>
        <v>#REF!</v>
      </c>
      <c r="U238" s="81" t="e">
        <f t="shared" si="99"/>
        <v>#REF!</v>
      </c>
      <c r="V238" s="6">
        <v>20000</v>
      </c>
      <c r="W238" s="6"/>
      <c r="X238" s="81">
        <f t="shared" si="100"/>
        <v>20000</v>
      </c>
      <c r="Y238" s="6">
        <v>20000</v>
      </c>
      <c r="Z238" s="6" t="e">
        <f>Y238/1000*#REF!</f>
        <v>#REF!</v>
      </c>
      <c r="AA238" s="81" t="e">
        <f t="shared" si="101"/>
        <v>#REF!</v>
      </c>
      <c r="AB238" s="6">
        <v>20000</v>
      </c>
      <c r="AC238" s="6"/>
      <c r="AD238" s="81">
        <f t="shared" si="102"/>
        <v>20000</v>
      </c>
      <c r="AE238" s="32">
        <v>19000</v>
      </c>
      <c r="AF238" s="6" t="e">
        <f>AE238/1000*#REF!</f>
        <v>#REF!</v>
      </c>
      <c r="AG238" s="81" t="e">
        <f t="shared" si="103"/>
        <v>#REF!</v>
      </c>
      <c r="AH238" s="32">
        <v>19000</v>
      </c>
      <c r="AI238" s="6"/>
      <c r="AJ238" s="81">
        <f t="shared" si="104"/>
        <v>19000</v>
      </c>
      <c r="AK238" s="32">
        <v>19000</v>
      </c>
      <c r="AL238" s="47" t="s">
        <v>904</v>
      </c>
      <c r="AM238" s="52"/>
    </row>
    <row r="239" spans="1:39" x14ac:dyDescent="0.2">
      <c r="A239" s="5">
        <f t="shared" si="105"/>
        <v>220</v>
      </c>
      <c r="B239" s="5">
        <v>8</v>
      </c>
      <c r="C239" s="5">
        <v>236</v>
      </c>
      <c r="D239" s="5" t="s">
        <v>905</v>
      </c>
      <c r="E239" s="15"/>
      <c r="F239" s="15" t="s">
        <v>905</v>
      </c>
      <c r="G239" s="45" t="s">
        <v>906</v>
      </c>
      <c r="H239" s="6">
        <v>10000</v>
      </c>
      <c r="I239" s="6">
        <v>33145.904999999999</v>
      </c>
      <c r="J239" s="6">
        <v>17000</v>
      </c>
      <c r="K239" s="81">
        <f t="shared" si="94"/>
        <v>27000</v>
      </c>
      <c r="L239" s="81">
        <f t="shared" si="95"/>
        <v>60100</v>
      </c>
      <c r="M239" s="6">
        <v>88000</v>
      </c>
      <c r="N239" s="6" t="e">
        <f>M239/1000*#REF!</f>
        <v>#REF!</v>
      </c>
      <c r="O239" s="81" t="e">
        <f t="shared" si="97"/>
        <v>#REF!</v>
      </c>
      <c r="P239" s="6">
        <v>88000</v>
      </c>
      <c r="Q239" s="6"/>
      <c r="R239" s="81">
        <f t="shared" si="98"/>
        <v>88000</v>
      </c>
      <c r="S239" s="6">
        <v>84000</v>
      </c>
      <c r="T239" s="6" t="e">
        <f>S239/1000*#REF!</f>
        <v>#REF!</v>
      </c>
      <c r="U239" s="81" t="e">
        <f t="shared" si="99"/>
        <v>#REF!</v>
      </c>
      <c r="V239" s="6">
        <v>84000</v>
      </c>
      <c r="W239" s="6"/>
      <c r="X239" s="81">
        <f t="shared" si="100"/>
        <v>84000</v>
      </c>
      <c r="Y239" s="6">
        <v>79000</v>
      </c>
      <c r="Z239" s="6" t="e">
        <f>Y239/1000*#REF!</f>
        <v>#REF!</v>
      </c>
      <c r="AA239" s="81" t="e">
        <f t="shared" si="101"/>
        <v>#REF!</v>
      </c>
      <c r="AB239" s="6">
        <v>79000</v>
      </c>
      <c r="AC239" s="6"/>
      <c r="AD239" s="81">
        <f t="shared" si="102"/>
        <v>79000</v>
      </c>
      <c r="AE239" s="6">
        <v>74000</v>
      </c>
      <c r="AF239" s="6" t="e">
        <f>AE239/1000*#REF!</f>
        <v>#REF!</v>
      </c>
      <c r="AG239" s="81" t="e">
        <f t="shared" si="103"/>
        <v>#REF!</v>
      </c>
      <c r="AH239" s="6">
        <v>74000</v>
      </c>
      <c r="AI239" s="6"/>
      <c r="AJ239" s="81">
        <f t="shared" si="104"/>
        <v>74000</v>
      </c>
      <c r="AK239" s="6">
        <v>74000</v>
      </c>
      <c r="AL239" s="52"/>
      <c r="AM239" s="52"/>
    </row>
    <row r="240" spans="1:39" x14ac:dyDescent="0.2">
      <c r="A240" s="5">
        <f t="shared" si="105"/>
        <v>221</v>
      </c>
      <c r="B240" s="5">
        <v>9</v>
      </c>
      <c r="C240" s="5">
        <v>255</v>
      </c>
      <c r="D240" s="5" t="s">
        <v>907</v>
      </c>
      <c r="E240" s="15"/>
      <c r="F240" s="15" t="s">
        <v>907</v>
      </c>
      <c r="G240" s="45" t="s">
        <v>908</v>
      </c>
      <c r="H240" s="6">
        <v>20000</v>
      </c>
      <c r="I240" s="6">
        <v>33145.904999999999</v>
      </c>
      <c r="J240" s="6">
        <v>17000</v>
      </c>
      <c r="K240" s="81">
        <f t="shared" si="94"/>
        <v>37000</v>
      </c>
      <c r="L240" s="81">
        <f t="shared" si="95"/>
        <v>70100</v>
      </c>
      <c r="M240" s="6">
        <v>17000</v>
      </c>
      <c r="N240" s="6" t="e">
        <f>M240/1000*#REF!</f>
        <v>#REF!</v>
      </c>
      <c r="O240" s="81" t="e">
        <f t="shared" si="97"/>
        <v>#REF!</v>
      </c>
      <c r="P240" s="6">
        <v>17000</v>
      </c>
      <c r="Q240" s="6"/>
      <c r="R240" s="81">
        <f t="shared" si="98"/>
        <v>17000</v>
      </c>
      <c r="S240" s="6">
        <v>17000</v>
      </c>
      <c r="T240" s="6" t="e">
        <f>S240/1000*#REF!</f>
        <v>#REF!</v>
      </c>
      <c r="U240" s="81" t="e">
        <f t="shared" si="99"/>
        <v>#REF!</v>
      </c>
      <c r="V240" s="6">
        <v>17000</v>
      </c>
      <c r="W240" s="6"/>
      <c r="X240" s="81">
        <f t="shared" si="100"/>
        <v>17000</v>
      </c>
      <c r="Y240" s="6">
        <v>17000</v>
      </c>
      <c r="Z240" s="6" t="e">
        <f>Y240/1000*#REF!</f>
        <v>#REF!</v>
      </c>
      <c r="AA240" s="81" t="e">
        <f t="shared" si="101"/>
        <v>#REF!</v>
      </c>
      <c r="AB240" s="6">
        <v>17000</v>
      </c>
      <c r="AC240" s="6"/>
      <c r="AD240" s="81">
        <f t="shared" si="102"/>
        <v>17000</v>
      </c>
      <c r="AE240" s="6">
        <v>17000</v>
      </c>
      <c r="AF240" s="6" t="e">
        <f>AE240/1000*#REF!</f>
        <v>#REF!</v>
      </c>
      <c r="AG240" s="81" t="e">
        <f t="shared" si="103"/>
        <v>#REF!</v>
      </c>
      <c r="AH240" s="6">
        <v>17000</v>
      </c>
      <c r="AI240" s="6"/>
      <c r="AJ240" s="81">
        <f t="shared" si="104"/>
        <v>17000</v>
      </c>
      <c r="AK240" s="6">
        <v>17000</v>
      </c>
      <c r="AL240" s="52"/>
      <c r="AM240" s="52"/>
    </row>
    <row r="241" spans="1:39" x14ac:dyDescent="0.2">
      <c r="A241" s="5">
        <f t="shared" si="105"/>
        <v>222</v>
      </c>
      <c r="B241" s="5">
        <v>25</v>
      </c>
      <c r="C241" s="5">
        <v>211</v>
      </c>
      <c r="D241" s="5" t="s">
        <v>909</v>
      </c>
      <c r="E241" s="15" t="s">
        <v>909</v>
      </c>
      <c r="F241" s="15"/>
      <c r="G241" s="30" t="s">
        <v>910</v>
      </c>
      <c r="H241" s="6">
        <v>115000</v>
      </c>
      <c r="I241" s="6">
        <v>43202.75</v>
      </c>
      <c r="J241" s="6">
        <v>64500</v>
      </c>
      <c r="K241" s="81">
        <f t="shared" ref="K241:K272" si="106">H241+J241</f>
        <v>179500</v>
      </c>
      <c r="L241" s="81">
        <f t="shared" ref="L241:L272" si="107">ROUND((SUM(H241:J241)),-2)</f>
        <v>222700</v>
      </c>
      <c r="M241" s="6">
        <v>37000</v>
      </c>
      <c r="N241" s="6" t="e">
        <f>M241/1000*#REF!</f>
        <v>#REF!</v>
      </c>
      <c r="O241" s="81" t="e">
        <f t="shared" si="97"/>
        <v>#REF!</v>
      </c>
      <c r="P241" s="6">
        <v>37000</v>
      </c>
      <c r="Q241" s="6"/>
      <c r="R241" s="81">
        <f t="shared" si="98"/>
        <v>37000</v>
      </c>
      <c r="S241" s="6">
        <v>37000</v>
      </c>
      <c r="T241" s="6" t="e">
        <f>S241/1000*#REF!</f>
        <v>#REF!</v>
      </c>
      <c r="U241" s="81" t="e">
        <f t="shared" si="99"/>
        <v>#REF!</v>
      </c>
      <c r="V241" s="6">
        <v>37000</v>
      </c>
      <c r="W241" s="6"/>
      <c r="X241" s="81">
        <f t="shared" si="100"/>
        <v>37000</v>
      </c>
      <c r="Y241" s="6">
        <v>37000</v>
      </c>
      <c r="Z241" s="6" t="e">
        <f>Y241/1000*#REF!</f>
        <v>#REF!</v>
      </c>
      <c r="AA241" s="81" t="e">
        <f t="shared" si="101"/>
        <v>#REF!</v>
      </c>
      <c r="AB241" s="6">
        <v>37000</v>
      </c>
      <c r="AC241" s="6"/>
      <c r="AD241" s="81">
        <f t="shared" si="102"/>
        <v>37000</v>
      </c>
      <c r="AE241" s="6">
        <v>37000</v>
      </c>
      <c r="AF241" s="6" t="e">
        <f>AE241/1000*#REF!</f>
        <v>#REF!</v>
      </c>
      <c r="AG241" s="81" t="e">
        <f t="shared" si="103"/>
        <v>#REF!</v>
      </c>
      <c r="AH241" s="6">
        <v>37000</v>
      </c>
      <c r="AI241" s="6"/>
      <c r="AJ241" s="81">
        <f t="shared" si="104"/>
        <v>37000</v>
      </c>
      <c r="AK241" s="6">
        <v>37000</v>
      </c>
      <c r="AL241" s="52"/>
      <c r="AM241" s="47"/>
    </row>
    <row r="242" spans="1:39" x14ac:dyDescent="0.2">
      <c r="A242" s="5">
        <f t="shared" si="105"/>
        <v>223</v>
      </c>
      <c r="B242" s="5">
        <v>26</v>
      </c>
      <c r="C242" s="5">
        <v>227</v>
      </c>
      <c r="D242" s="5" t="s">
        <v>911</v>
      </c>
      <c r="E242" s="15" t="s">
        <v>911</v>
      </c>
      <c r="F242" s="15"/>
      <c r="G242" s="30" t="s">
        <v>912</v>
      </c>
      <c r="H242" s="6">
        <v>18000</v>
      </c>
      <c r="I242" s="6">
        <v>33145.904999999999</v>
      </c>
      <c r="J242" s="6">
        <v>15000</v>
      </c>
      <c r="K242" s="81">
        <f t="shared" si="106"/>
        <v>33000</v>
      </c>
      <c r="L242" s="81">
        <f t="shared" si="107"/>
        <v>66100</v>
      </c>
      <c r="M242" s="6">
        <v>19000</v>
      </c>
      <c r="N242" s="6" t="e">
        <f>M242/1000*#REF!</f>
        <v>#REF!</v>
      </c>
      <c r="O242" s="81" t="e">
        <f t="shared" si="97"/>
        <v>#REF!</v>
      </c>
      <c r="P242" s="6">
        <v>19000</v>
      </c>
      <c r="Q242" s="6"/>
      <c r="R242" s="81">
        <f t="shared" si="98"/>
        <v>19000</v>
      </c>
      <c r="S242" s="6">
        <v>18000</v>
      </c>
      <c r="T242" s="6" t="e">
        <f>S242/1000*#REF!</f>
        <v>#REF!</v>
      </c>
      <c r="U242" s="81" t="e">
        <f t="shared" si="99"/>
        <v>#REF!</v>
      </c>
      <c r="V242" s="6">
        <v>18000</v>
      </c>
      <c r="W242" s="6"/>
      <c r="X242" s="81">
        <f t="shared" si="100"/>
        <v>18000</v>
      </c>
      <c r="Y242" s="6">
        <v>17000</v>
      </c>
      <c r="Z242" s="6" t="e">
        <f>Y242/1000*#REF!</f>
        <v>#REF!</v>
      </c>
      <c r="AA242" s="81" t="e">
        <f t="shared" si="101"/>
        <v>#REF!</v>
      </c>
      <c r="AB242" s="6">
        <v>17000</v>
      </c>
      <c r="AC242" s="6"/>
      <c r="AD242" s="81">
        <f t="shared" si="102"/>
        <v>17000</v>
      </c>
      <c r="AE242" s="6">
        <v>16000</v>
      </c>
      <c r="AF242" s="6" t="e">
        <f>AE242/1000*#REF!</f>
        <v>#REF!</v>
      </c>
      <c r="AG242" s="81" t="e">
        <f t="shared" si="103"/>
        <v>#REF!</v>
      </c>
      <c r="AH242" s="6">
        <v>16000</v>
      </c>
      <c r="AI242" s="6"/>
      <c r="AJ242" s="81">
        <f t="shared" si="104"/>
        <v>16000</v>
      </c>
      <c r="AK242" s="6">
        <v>16000</v>
      </c>
      <c r="AL242" s="52"/>
      <c r="AM242" s="52"/>
    </row>
    <row r="243" spans="1:39" x14ac:dyDescent="0.2">
      <c r="A243" s="5">
        <f t="shared" si="105"/>
        <v>224</v>
      </c>
      <c r="B243" s="5">
        <v>27</v>
      </c>
      <c r="C243" s="5">
        <v>213</v>
      </c>
      <c r="D243" s="5" t="s">
        <v>913</v>
      </c>
      <c r="E243" s="15" t="s">
        <v>913</v>
      </c>
      <c r="F243" s="15"/>
      <c r="G243" s="30" t="s">
        <v>914</v>
      </c>
      <c r="H243" s="6">
        <v>50000</v>
      </c>
      <c r="I243" s="6">
        <v>33145.904999999999</v>
      </c>
      <c r="J243" s="6">
        <v>27000</v>
      </c>
      <c r="K243" s="81">
        <f t="shared" si="106"/>
        <v>77000</v>
      </c>
      <c r="L243" s="81">
        <f t="shared" si="107"/>
        <v>110100</v>
      </c>
      <c r="M243" s="6">
        <v>19000</v>
      </c>
      <c r="N243" s="6" t="e">
        <f>M243/1000*#REF!</f>
        <v>#REF!</v>
      </c>
      <c r="O243" s="81" t="e">
        <f t="shared" si="97"/>
        <v>#REF!</v>
      </c>
      <c r="P243" s="6">
        <v>19000</v>
      </c>
      <c r="Q243" s="6"/>
      <c r="R243" s="81">
        <f t="shared" si="98"/>
        <v>19000</v>
      </c>
      <c r="S243" s="6">
        <v>18000</v>
      </c>
      <c r="T243" s="6" t="e">
        <f>S243/1000*#REF!</f>
        <v>#REF!</v>
      </c>
      <c r="U243" s="81" t="e">
        <f t="shared" si="99"/>
        <v>#REF!</v>
      </c>
      <c r="V243" s="6">
        <v>18000</v>
      </c>
      <c r="W243" s="6"/>
      <c r="X243" s="81">
        <f t="shared" si="100"/>
        <v>18000</v>
      </c>
      <c r="Y243" s="6">
        <v>17000</v>
      </c>
      <c r="Z243" s="6" t="e">
        <f>Y243/1000*#REF!</f>
        <v>#REF!</v>
      </c>
      <c r="AA243" s="81" t="e">
        <f t="shared" si="101"/>
        <v>#REF!</v>
      </c>
      <c r="AB243" s="6">
        <v>17000</v>
      </c>
      <c r="AC243" s="6"/>
      <c r="AD243" s="81">
        <f t="shared" si="102"/>
        <v>17000</v>
      </c>
      <c r="AE243" s="6">
        <v>16000</v>
      </c>
      <c r="AF243" s="6" t="e">
        <f>AE243/1000*#REF!</f>
        <v>#REF!</v>
      </c>
      <c r="AG243" s="81" t="e">
        <f t="shared" si="103"/>
        <v>#REF!</v>
      </c>
      <c r="AH243" s="6">
        <v>16000</v>
      </c>
      <c r="AI243" s="6"/>
      <c r="AJ243" s="81">
        <f t="shared" si="104"/>
        <v>16000</v>
      </c>
      <c r="AK243" s="6">
        <v>16000</v>
      </c>
      <c r="AL243" s="47" t="s">
        <v>904</v>
      </c>
      <c r="AM243" s="52"/>
    </row>
    <row r="244" spans="1:39" x14ac:dyDescent="0.2">
      <c r="A244" s="5">
        <f t="shared" si="105"/>
        <v>225</v>
      </c>
      <c r="B244" s="5">
        <v>28</v>
      </c>
      <c r="C244" s="5">
        <v>217</v>
      </c>
      <c r="D244" s="5" t="s">
        <v>915</v>
      </c>
      <c r="E244" s="15" t="s">
        <v>915</v>
      </c>
      <c r="F244" s="15"/>
      <c r="G244" s="30" t="s">
        <v>916</v>
      </c>
      <c r="H244" s="6">
        <v>24000</v>
      </c>
      <c r="I244" s="6">
        <v>34562.199999999997</v>
      </c>
      <c r="J244" s="6">
        <v>17000</v>
      </c>
      <c r="K244" s="81">
        <f t="shared" si="106"/>
        <v>41000</v>
      </c>
      <c r="L244" s="81">
        <f t="shared" si="107"/>
        <v>75600</v>
      </c>
      <c r="M244" s="6">
        <v>10000</v>
      </c>
      <c r="N244" s="6" t="e">
        <f>M244/1000*#REF!</f>
        <v>#REF!</v>
      </c>
      <c r="O244" s="81" t="e">
        <f t="shared" si="97"/>
        <v>#REF!</v>
      </c>
      <c r="P244" s="6">
        <v>10000</v>
      </c>
      <c r="Q244" s="6"/>
      <c r="R244" s="81">
        <f t="shared" si="98"/>
        <v>10000</v>
      </c>
      <c r="S244" s="6">
        <v>10000</v>
      </c>
      <c r="T244" s="6" t="e">
        <f>S244/1000*#REF!</f>
        <v>#REF!</v>
      </c>
      <c r="U244" s="81" t="e">
        <f t="shared" si="99"/>
        <v>#REF!</v>
      </c>
      <c r="V244" s="6">
        <v>10000</v>
      </c>
      <c r="W244" s="6"/>
      <c r="X244" s="81">
        <f t="shared" si="100"/>
        <v>10000</v>
      </c>
      <c r="Y244" s="6">
        <v>10000</v>
      </c>
      <c r="Z244" s="6" t="e">
        <f>Y244/1000*#REF!</f>
        <v>#REF!</v>
      </c>
      <c r="AA244" s="81" t="e">
        <f t="shared" si="101"/>
        <v>#REF!</v>
      </c>
      <c r="AB244" s="6">
        <v>10000</v>
      </c>
      <c r="AC244" s="6"/>
      <c r="AD244" s="81">
        <f t="shared" si="102"/>
        <v>10000</v>
      </c>
      <c r="AE244" s="32">
        <v>9000</v>
      </c>
      <c r="AF244" s="6" t="e">
        <f>AE244/1000*#REF!</f>
        <v>#REF!</v>
      </c>
      <c r="AG244" s="81" t="e">
        <f t="shared" si="103"/>
        <v>#REF!</v>
      </c>
      <c r="AH244" s="32">
        <v>9000</v>
      </c>
      <c r="AI244" s="6"/>
      <c r="AJ244" s="81">
        <f t="shared" si="104"/>
        <v>9000</v>
      </c>
      <c r="AK244" s="32">
        <v>9000</v>
      </c>
      <c r="AL244" s="52"/>
      <c r="AM244" s="52"/>
    </row>
    <row r="245" spans="1:39" x14ac:dyDescent="0.2">
      <c r="A245" s="5">
        <f t="shared" si="105"/>
        <v>226</v>
      </c>
      <c r="B245" s="5">
        <v>29</v>
      </c>
      <c r="C245" s="5">
        <v>225</v>
      </c>
      <c r="D245" s="5" t="s">
        <v>917</v>
      </c>
      <c r="E245" s="15" t="s">
        <v>917</v>
      </c>
      <c r="F245" s="15"/>
      <c r="G245" s="30" t="s">
        <v>918</v>
      </c>
      <c r="H245" s="6">
        <v>25000</v>
      </c>
      <c r="I245" s="6">
        <v>34562.199999999997</v>
      </c>
      <c r="J245" s="6">
        <v>17000</v>
      </c>
      <c r="K245" s="81">
        <f t="shared" si="106"/>
        <v>42000</v>
      </c>
      <c r="L245" s="81">
        <f t="shared" si="107"/>
        <v>76600</v>
      </c>
      <c r="M245" s="6">
        <v>20000</v>
      </c>
      <c r="N245" s="6" t="e">
        <f>M245/1000*#REF!</f>
        <v>#REF!</v>
      </c>
      <c r="O245" s="81" t="e">
        <f t="shared" si="97"/>
        <v>#REF!</v>
      </c>
      <c r="P245" s="6">
        <v>20000</v>
      </c>
      <c r="Q245" s="6"/>
      <c r="R245" s="81">
        <f t="shared" si="98"/>
        <v>20000</v>
      </c>
      <c r="S245" s="6">
        <v>19000</v>
      </c>
      <c r="T245" s="6" t="e">
        <f>S245/1000*#REF!</f>
        <v>#REF!</v>
      </c>
      <c r="U245" s="81" t="e">
        <f t="shared" si="99"/>
        <v>#REF!</v>
      </c>
      <c r="V245" s="6">
        <v>19000</v>
      </c>
      <c r="W245" s="6"/>
      <c r="X245" s="81">
        <f t="shared" si="100"/>
        <v>19000</v>
      </c>
      <c r="Y245" s="6">
        <v>18000</v>
      </c>
      <c r="Z245" s="6" t="e">
        <f>Y245/1000*#REF!</f>
        <v>#REF!</v>
      </c>
      <c r="AA245" s="81" t="e">
        <f t="shared" si="101"/>
        <v>#REF!</v>
      </c>
      <c r="AB245" s="6">
        <v>18000</v>
      </c>
      <c r="AC245" s="6"/>
      <c r="AD245" s="81">
        <f t="shared" si="102"/>
        <v>18000</v>
      </c>
      <c r="AE245" s="6">
        <v>17000</v>
      </c>
      <c r="AF245" s="6" t="e">
        <f>AE245/1000*#REF!</f>
        <v>#REF!</v>
      </c>
      <c r="AG245" s="81" t="e">
        <f t="shared" si="103"/>
        <v>#REF!</v>
      </c>
      <c r="AH245" s="6">
        <v>17000</v>
      </c>
      <c r="AI245" s="6"/>
      <c r="AJ245" s="81">
        <f t="shared" si="104"/>
        <v>17000</v>
      </c>
      <c r="AK245" s="6">
        <v>17000</v>
      </c>
      <c r="AL245" s="52"/>
      <c r="AM245" s="52"/>
    </row>
    <row r="246" spans="1:39" x14ac:dyDescent="0.2">
      <c r="A246" s="5">
        <f t="shared" si="105"/>
        <v>227</v>
      </c>
      <c r="B246" s="5">
        <v>30</v>
      </c>
      <c r="C246" s="5">
        <v>246</v>
      </c>
      <c r="D246" s="5" t="s">
        <v>919</v>
      </c>
      <c r="E246" s="15"/>
      <c r="F246" s="15" t="s">
        <v>919</v>
      </c>
      <c r="G246" s="45" t="s">
        <v>920</v>
      </c>
      <c r="H246" s="6">
        <v>10000</v>
      </c>
      <c r="I246" s="6">
        <v>34562.199999999997</v>
      </c>
      <c r="J246" s="6">
        <v>17000</v>
      </c>
      <c r="K246" s="81">
        <f t="shared" si="106"/>
        <v>27000</v>
      </c>
      <c r="L246" s="81">
        <f t="shared" si="107"/>
        <v>61600</v>
      </c>
      <c r="M246" s="6">
        <v>12000</v>
      </c>
      <c r="N246" s="6" t="e">
        <f>M246/1000*#REF!</f>
        <v>#REF!</v>
      </c>
      <c r="O246" s="81" t="e">
        <f t="shared" si="97"/>
        <v>#REF!</v>
      </c>
      <c r="P246" s="6">
        <v>12000</v>
      </c>
      <c r="Q246" s="6"/>
      <c r="R246" s="81">
        <f t="shared" si="98"/>
        <v>12000</v>
      </c>
      <c r="S246" s="6">
        <v>12000</v>
      </c>
      <c r="T246" s="6" t="e">
        <f>S246/1000*#REF!</f>
        <v>#REF!</v>
      </c>
      <c r="U246" s="81" t="e">
        <f t="shared" si="99"/>
        <v>#REF!</v>
      </c>
      <c r="V246" s="6">
        <v>12000</v>
      </c>
      <c r="W246" s="6"/>
      <c r="X246" s="81">
        <f t="shared" si="100"/>
        <v>12000</v>
      </c>
      <c r="Y246" s="6">
        <v>12000</v>
      </c>
      <c r="Z246" s="6" t="e">
        <f>Y246/1000*#REF!</f>
        <v>#REF!</v>
      </c>
      <c r="AA246" s="81" t="e">
        <f t="shared" si="101"/>
        <v>#REF!</v>
      </c>
      <c r="AB246" s="6">
        <v>12000</v>
      </c>
      <c r="AC246" s="6"/>
      <c r="AD246" s="81">
        <f t="shared" si="102"/>
        <v>12000</v>
      </c>
      <c r="AE246" s="32">
        <v>11000</v>
      </c>
      <c r="AF246" s="6" t="e">
        <f>AE246/1000*#REF!</f>
        <v>#REF!</v>
      </c>
      <c r="AG246" s="81" t="e">
        <f t="shared" si="103"/>
        <v>#REF!</v>
      </c>
      <c r="AH246" s="32">
        <v>11000</v>
      </c>
      <c r="AI246" s="6"/>
      <c r="AJ246" s="81">
        <f t="shared" si="104"/>
        <v>11000</v>
      </c>
      <c r="AK246" s="32">
        <v>11000</v>
      </c>
      <c r="AL246" s="52"/>
      <c r="AM246" s="52"/>
    </row>
    <row r="247" spans="1:39" x14ac:dyDescent="0.2">
      <c r="A247" s="5">
        <f t="shared" si="105"/>
        <v>228</v>
      </c>
      <c r="B247" s="5">
        <v>31</v>
      </c>
      <c r="C247" s="5">
        <v>221</v>
      </c>
      <c r="D247" s="5" t="s">
        <v>921</v>
      </c>
      <c r="E247" s="15" t="s">
        <v>921</v>
      </c>
      <c r="F247" s="15"/>
      <c r="G247" s="30" t="s">
        <v>922</v>
      </c>
      <c r="H247" s="6">
        <v>25000</v>
      </c>
      <c r="I247" s="6">
        <v>34562.199999999997</v>
      </c>
      <c r="J247" s="6">
        <v>17000</v>
      </c>
      <c r="K247" s="81">
        <f t="shared" si="106"/>
        <v>42000</v>
      </c>
      <c r="L247" s="81">
        <f t="shared" si="107"/>
        <v>76600</v>
      </c>
      <c r="M247" s="6">
        <v>10000</v>
      </c>
      <c r="N247" s="6" t="e">
        <f>M247/1000*#REF!</f>
        <v>#REF!</v>
      </c>
      <c r="O247" s="81" t="e">
        <f t="shared" si="97"/>
        <v>#REF!</v>
      </c>
      <c r="P247" s="6">
        <v>10000</v>
      </c>
      <c r="Q247" s="6"/>
      <c r="R247" s="81">
        <f t="shared" si="98"/>
        <v>10000</v>
      </c>
      <c r="S247" s="6">
        <v>10000</v>
      </c>
      <c r="T247" s="6" t="e">
        <f>S247/1000*#REF!</f>
        <v>#REF!</v>
      </c>
      <c r="U247" s="81" t="e">
        <f t="shared" si="99"/>
        <v>#REF!</v>
      </c>
      <c r="V247" s="6">
        <v>10000</v>
      </c>
      <c r="W247" s="6"/>
      <c r="X247" s="81">
        <f t="shared" si="100"/>
        <v>10000</v>
      </c>
      <c r="Y247" s="6">
        <v>10000</v>
      </c>
      <c r="Z247" s="6" t="e">
        <f>Y247/1000*#REF!</f>
        <v>#REF!</v>
      </c>
      <c r="AA247" s="81" t="e">
        <f t="shared" si="101"/>
        <v>#REF!</v>
      </c>
      <c r="AB247" s="6">
        <v>10000</v>
      </c>
      <c r="AC247" s="6"/>
      <c r="AD247" s="81">
        <f t="shared" si="102"/>
        <v>10000</v>
      </c>
      <c r="AE247" s="32">
        <v>9000</v>
      </c>
      <c r="AF247" s="6" t="e">
        <f>AE247/1000*#REF!</f>
        <v>#REF!</v>
      </c>
      <c r="AG247" s="81" t="e">
        <f t="shared" si="103"/>
        <v>#REF!</v>
      </c>
      <c r="AH247" s="32">
        <v>9000</v>
      </c>
      <c r="AI247" s="6"/>
      <c r="AJ247" s="81">
        <f t="shared" si="104"/>
        <v>9000</v>
      </c>
      <c r="AK247" s="32">
        <v>9000</v>
      </c>
      <c r="AL247" s="52"/>
      <c r="AM247" s="52"/>
    </row>
    <row r="248" spans="1:39" x14ac:dyDescent="0.2">
      <c r="A248" s="5">
        <f t="shared" si="105"/>
        <v>229</v>
      </c>
      <c r="B248" s="5">
        <v>32</v>
      </c>
      <c r="C248" s="5">
        <v>251</v>
      </c>
      <c r="D248" s="5" t="s">
        <v>923</v>
      </c>
      <c r="E248" s="15"/>
      <c r="F248" s="15" t="s">
        <v>923</v>
      </c>
      <c r="G248" s="45" t="s">
        <v>924</v>
      </c>
      <c r="H248" s="6">
        <v>12000</v>
      </c>
      <c r="I248" s="6">
        <v>34562.199999999997</v>
      </c>
      <c r="J248" s="6">
        <v>15000</v>
      </c>
      <c r="K248" s="81">
        <f t="shared" si="106"/>
        <v>27000</v>
      </c>
      <c r="L248" s="81">
        <f t="shared" si="107"/>
        <v>61600</v>
      </c>
      <c r="M248" s="6">
        <v>15000</v>
      </c>
      <c r="N248" s="6" t="e">
        <f>M248/1000*#REF!</f>
        <v>#REF!</v>
      </c>
      <c r="O248" s="81" t="e">
        <f t="shared" si="97"/>
        <v>#REF!</v>
      </c>
      <c r="P248" s="6">
        <v>15000</v>
      </c>
      <c r="Q248" s="6"/>
      <c r="R248" s="81">
        <f t="shared" si="98"/>
        <v>15000</v>
      </c>
      <c r="S248" s="6">
        <v>15000</v>
      </c>
      <c r="T248" s="6" t="e">
        <f>S248/1000*#REF!</f>
        <v>#REF!</v>
      </c>
      <c r="U248" s="81" t="e">
        <f t="shared" si="99"/>
        <v>#REF!</v>
      </c>
      <c r="V248" s="6">
        <v>15000</v>
      </c>
      <c r="W248" s="6"/>
      <c r="X248" s="81">
        <f t="shared" si="100"/>
        <v>15000</v>
      </c>
      <c r="Y248" s="6">
        <v>15000</v>
      </c>
      <c r="Z248" s="6" t="e">
        <f>Y248/1000*#REF!</f>
        <v>#REF!</v>
      </c>
      <c r="AA248" s="81" t="e">
        <f t="shared" si="101"/>
        <v>#REF!</v>
      </c>
      <c r="AB248" s="6">
        <v>15000</v>
      </c>
      <c r="AC248" s="6"/>
      <c r="AD248" s="81">
        <f t="shared" si="102"/>
        <v>15000</v>
      </c>
      <c r="AE248" s="32">
        <v>14000</v>
      </c>
      <c r="AF248" s="6" t="e">
        <f>AE248/1000*#REF!</f>
        <v>#REF!</v>
      </c>
      <c r="AG248" s="81" t="e">
        <f t="shared" si="103"/>
        <v>#REF!</v>
      </c>
      <c r="AH248" s="32">
        <v>14000</v>
      </c>
      <c r="AI248" s="6"/>
      <c r="AJ248" s="81">
        <f t="shared" si="104"/>
        <v>14000</v>
      </c>
      <c r="AK248" s="32">
        <v>14000</v>
      </c>
      <c r="AL248" s="52"/>
      <c r="AM248" s="44"/>
    </row>
    <row r="249" spans="1:39" x14ac:dyDescent="0.2">
      <c r="A249" s="5">
        <f t="shared" si="105"/>
        <v>230</v>
      </c>
      <c r="B249" s="5">
        <v>33</v>
      </c>
      <c r="C249" s="5">
        <v>229</v>
      </c>
      <c r="D249" s="5" t="s">
        <v>925</v>
      </c>
      <c r="E249" s="15"/>
      <c r="F249" s="15" t="s">
        <v>925</v>
      </c>
      <c r="G249" s="45" t="s">
        <v>926</v>
      </c>
      <c r="H249" s="6">
        <v>10000</v>
      </c>
      <c r="I249" s="6">
        <v>34562.199999999997</v>
      </c>
      <c r="J249" s="6">
        <v>17000</v>
      </c>
      <c r="K249" s="81">
        <f t="shared" si="106"/>
        <v>27000</v>
      </c>
      <c r="L249" s="81">
        <f t="shared" si="107"/>
        <v>61600</v>
      </c>
      <c r="M249" s="6">
        <v>17000</v>
      </c>
      <c r="N249" s="6" t="e">
        <f>M249/1000*#REF!</f>
        <v>#REF!</v>
      </c>
      <c r="O249" s="81" t="e">
        <f t="shared" si="97"/>
        <v>#REF!</v>
      </c>
      <c r="P249" s="6">
        <v>17000</v>
      </c>
      <c r="Q249" s="6"/>
      <c r="R249" s="81">
        <f t="shared" si="98"/>
        <v>17000</v>
      </c>
      <c r="S249" s="6">
        <v>16000</v>
      </c>
      <c r="T249" s="6" t="e">
        <f>S249/1000*#REF!</f>
        <v>#REF!</v>
      </c>
      <c r="U249" s="81" t="e">
        <f t="shared" si="99"/>
        <v>#REF!</v>
      </c>
      <c r="V249" s="6">
        <v>16000</v>
      </c>
      <c r="W249" s="6"/>
      <c r="X249" s="81">
        <f t="shared" si="100"/>
        <v>16000</v>
      </c>
      <c r="Y249" s="6">
        <v>15000</v>
      </c>
      <c r="Z249" s="6" t="e">
        <f>Y249/1000*#REF!</f>
        <v>#REF!</v>
      </c>
      <c r="AA249" s="81" t="e">
        <f t="shared" si="101"/>
        <v>#REF!</v>
      </c>
      <c r="AB249" s="6">
        <v>15000</v>
      </c>
      <c r="AC249" s="6"/>
      <c r="AD249" s="81">
        <f t="shared" si="102"/>
        <v>15000</v>
      </c>
      <c r="AE249" s="6">
        <v>14000</v>
      </c>
      <c r="AF249" s="6" t="e">
        <f>AE249/1000*#REF!</f>
        <v>#REF!</v>
      </c>
      <c r="AG249" s="81" t="e">
        <f t="shared" si="103"/>
        <v>#REF!</v>
      </c>
      <c r="AH249" s="6">
        <v>14000</v>
      </c>
      <c r="AI249" s="6"/>
      <c r="AJ249" s="81">
        <f t="shared" si="104"/>
        <v>14000</v>
      </c>
      <c r="AK249" s="6">
        <v>14000</v>
      </c>
      <c r="AL249" s="52"/>
      <c r="AM249" s="52"/>
    </row>
    <row r="250" spans="1:39" ht="31.5" x14ac:dyDescent="0.2">
      <c r="A250" s="5">
        <f t="shared" si="105"/>
        <v>231</v>
      </c>
      <c r="B250" s="5">
        <v>34</v>
      </c>
      <c r="C250" s="5">
        <v>235</v>
      </c>
      <c r="D250" s="5" t="s">
        <v>927</v>
      </c>
      <c r="E250" s="15"/>
      <c r="F250" s="15" t="s">
        <v>927</v>
      </c>
      <c r="G250" s="45" t="s">
        <v>928</v>
      </c>
      <c r="H250" s="6">
        <v>15000</v>
      </c>
      <c r="I250" s="6">
        <v>33145.904999999999</v>
      </c>
      <c r="J250" s="6">
        <v>17000</v>
      </c>
      <c r="K250" s="81">
        <f t="shared" si="106"/>
        <v>32000</v>
      </c>
      <c r="L250" s="81">
        <f t="shared" si="107"/>
        <v>65100</v>
      </c>
      <c r="M250" s="6">
        <v>21000</v>
      </c>
      <c r="N250" s="6" t="e">
        <f>M250/1000*#REF!</f>
        <v>#REF!</v>
      </c>
      <c r="O250" s="81" t="e">
        <f t="shared" si="97"/>
        <v>#REF!</v>
      </c>
      <c r="P250" s="6">
        <v>21000</v>
      </c>
      <c r="Q250" s="6"/>
      <c r="R250" s="81">
        <f t="shared" si="98"/>
        <v>21000</v>
      </c>
      <c r="S250" s="6">
        <v>20000</v>
      </c>
      <c r="T250" s="6" t="e">
        <f>S250/1000*#REF!</f>
        <v>#REF!</v>
      </c>
      <c r="U250" s="81" t="e">
        <f t="shared" si="99"/>
        <v>#REF!</v>
      </c>
      <c r="V250" s="6">
        <v>20000</v>
      </c>
      <c r="W250" s="6"/>
      <c r="X250" s="81">
        <f t="shared" si="100"/>
        <v>20000</v>
      </c>
      <c r="Y250" s="6">
        <v>19000</v>
      </c>
      <c r="Z250" s="6" t="e">
        <f>Y250/1000*#REF!</f>
        <v>#REF!</v>
      </c>
      <c r="AA250" s="81" t="e">
        <f t="shared" si="101"/>
        <v>#REF!</v>
      </c>
      <c r="AB250" s="6">
        <v>19000</v>
      </c>
      <c r="AC250" s="6"/>
      <c r="AD250" s="81">
        <f t="shared" si="102"/>
        <v>19000</v>
      </c>
      <c r="AE250" s="6">
        <v>18000</v>
      </c>
      <c r="AF250" s="6" t="e">
        <f>AE250/1000*#REF!</f>
        <v>#REF!</v>
      </c>
      <c r="AG250" s="81" t="e">
        <f t="shared" si="103"/>
        <v>#REF!</v>
      </c>
      <c r="AH250" s="6">
        <v>18000</v>
      </c>
      <c r="AI250" s="6"/>
      <c r="AJ250" s="81">
        <f t="shared" si="104"/>
        <v>18000</v>
      </c>
      <c r="AK250" s="6">
        <v>18000</v>
      </c>
      <c r="AL250" s="44" t="s">
        <v>929</v>
      </c>
      <c r="AM250" s="52"/>
    </row>
    <row r="251" spans="1:39" x14ac:dyDescent="0.2">
      <c r="A251" s="5">
        <f t="shared" si="105"/>
        <v>232</v>
      </c>
      <c r="B251" s="5">
        <v>35</v>
      </c>
      <c r="C251" s="5">
        <v>216</v>
      </c>
      <c r="D251" s="5" t="s">
        <v>930</v>
      </c>
      <c r="E251" s="15" t="s">
        <v>930</v>
      </c>
      <c r="F251" s="15"/>
      <c r="G251" s="30" t="s">
        <v>931</v>
      </c>
      <c r="H251" s="6">
        <v>23000</v>
      </c>
      <c r="I251" s="6">
        <v>34562.199999999997</v>
      </c>
      <c r="J251" s="6">
        <v>49500</v>
      </c>
      <c r="K251" s="81">
        <f t="shared" si="106"/>
        <v>72500</v>
      </c>
      <c r="L251" s="81">
        <f t="shared" si="107"/>
        <v>107100</v>
      </c>
      <c r="M251" s="6">
        <v>39000</v>
      </c>
      <c r="N251" s="6" t="e">
        <f>M251/1000*#REF!</f>
        <v>#REF!</v>
      </c>
      <c r="O251" s="81" t="e">
        <f t="shared" si="97"/>
        <v>#REF!</v>
      </c>
      <c r="P251" s="6">
        <v>39000</v>
      </c>
      <c r="Q251" s="6"/>
      <c r="R251" s="81">
        <f t="shared" si="98"/>
        <v>39000</v>
      </c>
      <c r="S251" s="6">
        <v>37000</v>
      </c>
      <c r="T251" s="6" t="e">
        <f>S251/1000*#REF!</f>
        <v>#REF!</v>
      </c>
      <c r="U251" s="81" t="e">
        <f t="shared" si="99"/>
        <v>#REF!</v>
      </c>
      <c r="V251" s="6">
        <v>37000</v>
      </c>
      <c r="W251" s="6"/>
      <c r="X251" s="81">
        <f t="shared" si="100"/>
        <v>37000</v>
      </c>
      <c r="Y251" s="6">
        <v>35000</v>
      </c>
      <c r="Z251" s="6" t="e">
        <f>Y251/1000*#REF!</f>
        <v>#REF!</v>
      </c>
      <c r="AA251" s="81" t="e">
        <f t="shared" si="101"/>
        <v>#REF!</v>
      </c>
      <c r="AB251" s="6">
        <v>35000</v>
      </c>
      <c r="AC251" s="6"/>
      <c r="AD251" s="81">
        <f t="shared" si="102"/>
        <v>35000</v>
      </c>
      <c r="AE251" s="6">
        <v>33000</v>
      </c>
      <c r="AF251" s="6" t="e">
        <f>AE251/1000*#REF!</f>
        <v>#REF!</v>
      </c>
      <c r="AG251" s="81" t="e">
        <f t="shared" si="103"/>
        <v>#REF!</v>
      </c>
      <c r="AH251" s="6">
        <v>33000</v>
      </c>
      <c r="AI251" s="6"/>
      <c r="AJ251" s="81">
        <f t="shared" si="104"/>
        <v>33000</v>
      </c>
      <c r="AK251" s="6">
        <v>33000</v>
      </c>
      <c r="AL251" s="52"/>
      <c r="AM251" s="47"/>
    </row>
    <row r="252" spans="1:39" ht="31.5" x14ac:dyDescent="0.2">
      <c r="A252" s="5">
        <f t="shared" si="105"/>
        <v>233</v>
      </c>
      <c r="B252" s="5">
        <v>36</v>
      </c>
      <c r="C252" s="5">
        <v>228</v>
      </c>
      <c r="D252" s="5" t="s">
        <v>932</v>
      </c>
      <c r="E252" s="15" t="s">
        <v>932</v>
      </c>
      <c r="F252" s="15"/>
      <c r="G252" s="30" t="s">
        <v>933</v>
      </c>
      <c r="H252" s="6">
        <v>26000</v>
      </c>
      <c r="I252" s="6">
        <v>34562.199999999997</v>
      </c>
      <c r="J252" s="6">
        <v>17000</v>
      </c>
      <c r="K252" s="81">
        <f t="shared" si="106"/>
        <v>43000</v>
      </c>
      <c r="L252" s="81">
        <f t="shared" si="107"/>
        <v>77600</v>
      </c>
      <c r="M252" s="6">
        <v>10000</v>
      </c>
      <c r="N252" s="6" t="e">
        <f>M252/1000*#REF!</f>
        <v>#REF!</v>
      </c>
      <c r="O252" s="81" t="e">
        <f t="shared" si="97"/>
        <v>#REF!</v>
      </c>
      <c r="P252" s="6">
        <v>10000</v>
      </c>
      <c r="Q252" s="6"/>
      <c r="R252" s="81">
        <f t="shared" si="98"/>
        <v>10000</v>
      </c>
      <c r="S252" s="6">
        <v>10000</v>
      </c>
      <c r="T252" s="6" t="e">
        <f>S252/1000*#REF!</f>
        <v>#REF!</v>
      </c>
      <c r="U252" s="81" t="e">
        <f t="shared" si="99"/>
        <v>#REF!</v>
      </c>
      <c r="V252" s="6">
        <v>10000</v>
      </c>
      <c r="W252" s="6"/>
      <c r="X252" s="81">
        <f t="shared" si="100"/>
        <v>10000</v>
      </c>
      <c r="Y252" s="6">
        <v>10000</v>
      </c>
      <c r="Z252" s="6" t="e">
        <f>Y252/1000*#REF!</f>
        <v>#REF!</v>
      </c>
      <c r="AA252" s="81" t="e">
        <f t="shared" si="101"/>
        <v>#REF!</v>
      </c>
      <c r="AB252" s="6">
        <v>10000</v>
      </c>
      <c r="AC252" s="6"/>
      <c r="AD252" s="81">
        <f t="shared" si="102"/>
        <v>10000</v>
      </c>
      <c r="AE252" s="32">
        <v>9000</v>
      </c>
      <c r="AF252" s="6" t="e">
        <f>AE252/1000*#REF!</f>
        <v>#REF!</v>
      </c>
      <c r="AG252" s="81" t="e">
        <f t="shared" si="103"/>
        <v>#REF!</v>
      </c>
      <c r="AH252" s="32">
        <v>9000</v>
      </c>
      <c r="AI252" s="6"/>
      <c r="AJ252" s="81">
        <f t="shared" si="104"/>
        <v>9000</v>
      </c>
      <c r="AK252" s="32">
        <v>9000</v>
      </c>
      <c r="AL252" s="52"/>
      <c r="AM252" s="52"/>
    </row>
    <row r="253" spans="1:39" x14ac:dyDescent="0.2">
      <c r="A253" s="5">
        <f t="shared" si="105"/>
        <v>234</v>
      </c>
      <c r="B253" s="5">
        <v>37</v>
      </c>
      <c r="C253" s="5">
        <v>219</v>
      </c>
      <c r="D253" s="5" t="s">
        <v>934</v>
      </c>
      <c r="E253" s="15" t="s">
        <v>934</v>
      </c>
      <c r="F253" s="15"/>
      <c r="G253" s="30" t="s">
        <v>935</v>
      </c>
      <c r="H253" s="6">
        <v>62000</v>
      </c>
      <c r="I253" s="6">
        <v>43202.75</v>
      </c>
      <c r="J253" s="6">
        <v>27000</v>
      </c>
      <c r="K253" s="81">
        <f t="shared" si="106"/>
        <v>89000</v>
      </c>
      <c r="L253" s="81">
        <f t="shared" si="107"/>
        <v>132200</v>
      </c>
      <c r="M253" s="6">
        <v>30000</v>
      </c>
      <c r="N253" s="6" t="e">
        <f>M253/1000*#REF!</f>
        <v>#REF!</v>
      </c>
      <c r="O253" s="81" t="e">
        <f t="shared" si="97"/>
        <v>#REF!</v>
      </c>
      <c r="P253" s="6">
        <v>30000</v>
      </c>
      <c r="Q253" s="6"/>
      <c r="R253" s="81">
        <f t="shared" si="98"/>
        <v>30000</v>
      </c>
      <c r="S253" s="6">
        <v>30000</v>
      </c>
      <c r="T253" s="6" t="e">
        <f>S253/1000*#REF!</f>
        <v>#REF!</v>
      </c>
      <c r="U253" s="81" t="e">
        <f t="shared" si="99"/>
        <v>#REF!</v>
      </c>
      <c r="V253" s="6">
        <v>30000</v>
      </c>
      <c r="W253" s="6"/>
      <c r="X253" s="81">
        <f t="shared" si="100"/>
        <v>30000</v>
      </c>
      <c r="Y253" s="6">
        <v>30000</v>
      </c>
      <c r="Z253" s="6" t="e">
        <f>Y253/1000*#REF!</f>
        <v>#REF!</v>
      </c>
      <c r="AA253" s="81" t="e">
        <f t="shared" si="101"/>
        <v>#REF!</v>
      </c>
      <c r="AB253" s="6">
        <v>30000</v>
      </c>
      <c r="AC253" s="6"/>
      <c r="AD253" s="81">
        <f t="shared" si="102"/>
        <v>30000</v>
      </c>
      <c r="AE253" s="32">
        <v>28000</v>
      </c>
      <c r="AF253" s="6" t="e">
        <f>AE253/1000*#REF!</f>
        <v>#REF!</v>
      </c>
      <c r="AG253" s="81" t="e">
        <f t="shared" si="103"/>
        <v>#REF!</v>
      </c>
      <c r="AH253" s="32">
        <v>28000</v>
      </c>
      <c r="AI253" s="6"/>
      <c r="AJ253" s="81">
        <f t="shared" si="104"/>
        <v>28000</v>
      </c>
      <c r="AK253" s="32">
        <v>28000</v>
      </c>
      <c r="AL253" s="47" t="s">
        <v>904</v>
      </c>
      <c r="AM253" s="52"/>
    </row>
    <row r="254" spans="1:39" x14ac:dyDescent="0.2">
      <c r="A254" s="5">
        <f t="shared" si="105"/>
        <v>235</v>
      </c>
      <c r="B254" s="5">
        <v>38</v>
      </c>
      <c r="C254" s="5">
        <v>257</v>
      </c>
      <c r="D254" s="5" t="s">
        <v>936</v>
      </c>
      <c r="E254" s="15"/>
      <c r="F254" s="15" t="s">
        <v>936</v>
      </c>
      <c r="G254" s="45" t="s">
        <v>937</v>
      </c>
      <c r="H254" s="6">
        <v>10000</v>
      </c>
      <c r="I254" s="6">
        <v>25921.649999999998</v>
      </c>
      <c r="J254" s="6">
        <v>19500</v>
      </c>
      <c r="K254" s="81">
        <f t="shared" si="106"/>
        <v>29500</v>
      </c>
      <c r="L254" s="81">
        <f t="shared" si="107"/>
        <v>55400</v>
      </c>
      <c r="M254" s="6">
        <v>10000</v>
      </c>
      <c r="N254" s="6" t="e">
        <f>M254/1000*#REF!</f>
        <v>#REF!</v>
      </c>
      <c r="O254" s="81" t="e">
        <f t="shared" si="97"/>
        <v>#REF!</v>
      </c>
      <c r="P254" s="6">
        <v>10000</v>
      </c>
      <c r="Q254" s="6"/>
      <c r="R254" s="81">
        <f t="shared" si="98"/>
        <v>10000</v>
      </c>
      <c r="S254" s="6">
        <v>10000</v>
      </c>
      <c r="T254" s="6" t="e">
        <f>S254/1000*#REF!</f>
        <v>#REF!</v>
      </c>
      <c r="U254" s="81" t="e">
        <f t="shared" si="99"/>
        <v>#REF!</v>
      </c>
      <c r="V254" s="6">
        <v>10000</v>
      </c>
      <c r="W254" s="6"/>
      <c r="X254" s="81">
        <f t="shared" si="100"/>
        <v>10000</v>
      </c>
      <c r="Y254" s="6">
        <v>10000</v>
      </c>
      <c r="Z254" s="6" t="e">
        <f>Y254/1000*#REF!</f>
        <v>#REF!</v>
      </c>
      <c r="AA254" s="81" t="e">
        <f t="shared" si="101"/>
        <v>#REF!</v>
      </c>
      <c r="AB254" s="6">
        <v>10000</v>
      </c>
      <c r="AC254" s="6"/>
      <c r="AD254" s="81">
        <f t="shared" si="102"/>
        <v>10000</v>
      </c>
      <c r="AE254" s="32">
        <v>9000</v>
      </c>
      <c r="AF254" s="6" t="e">
        <f>AE254/1000*#REF!</f>
        <v>#REF!</v>
      </c>
      <c r="AG254" s="81" t="e">
        <f t="shared" si="103"/>
        <v>#REF!</v>
      </c>
      <c r="AH254" s="32">
        <v>9000</v>
      </c>
      <c r="AI254" s="6"/>
      <c r="AJ254" s="81">
        <f t="shared" si="104"/>
        <v>9000</v>
      </c>
      <c r="AK254" s="32">
        <v>9000</v>
      </c>
      <c r="AL254" s="52"/>
      <c r="AM254" s="52"/>
    </row>
    <row r="255" spans="1:39" x14ac:dyDescent="0.2">
      <c r="A255" s="5">
        <f t="shared" si="105"/>
        <v>236</v>
      </c>
      <c r="B255" s="5">
        <v>39</v>
      </c>
      <c r="C255" s="5">
        <v>258</v>
      </c>
      <c r="D255" s="5" t="s">
        <v>938</v>
      </c>
      <c r="E255" s="15"/>
      <c r="F255" s="15" t="s">
        <v>938</v>
      </c>
      <c r="G255" s="45" t="s">
        <v>939</v>
      </c>
      <c r="H255" s="6">
        <v>30000</v>
      </c>
      <c r="I255" s="6">
        <v>31955.756999999994</v>
      </c>
      <c r="J255" s="6">
        <v>49500</v>
      </c>
      <c r="K255" s="81">
        <f t="shared" si="106"/>
        <v>79500</v>
      </c>
      <c r="L255" s="81">
        <f t="shared" si="107"/>
        <v>111500</v>
      </c>
      <c r="M255" s="6">
        <v>31000</v>
      </c>
      <c r="N255" s="6" t="e">
        <f>M255/1000*#REF!</f>
        <v>#REF!</v>
      </c>
      <c r="O255" s="81" t="e">
        <f t="shared" si="97"/>
        <v>#REF!</v>
      </c>
      <c r="P255" s="6">
        <v>31000</v>
      </c>
      <c r="Q255" s="6"/>
      <c r="R255" s="81">
        <f t="shared" si="98"/>
        <v>31000</v>
      </c>
      <c r="S255" s="6">
        <v>29000</v>
      </c>
      <c r="T255" s="6" t="e">
        <f>S255/1000*#REF!</f>
        <v>#REF!</v>
      </c>
      <c r="U255" s="81" t="e">
        <f t="shared" si="99"/>
        <v>#REF!</v>
      </c>
      <c r="V255" s="6">
        <v>29000</v>
      </c>
      <c r="W255" s="6"/>
      <c r="X255" s="81">
        <f t="shared" si="100"/>
        <v>29000</v>
      </c>
      <c r="Y255" s="6">
        <v>27000</v>
      </c>
      <c r="Z255" s="6" t="e">
        <f>Y255/1000*#REF!</f>
        <v>#REF!</v>
      </c>
      <c r="AA255" s="81" t="e">
        <f t="shared" si="101"/>
        <v>#REF!</v>
      </c>
      <c r="AB255" s="6">
        <v>27000</v>
      </c>
      <c r="AC255" s="6"/>
      <c r="AD255" s="81">
        <f t="shared" si="102"/>
        <v>27000</v>
      </c>
      <c r="AE255" s="6">
        <v>26000</v>
      </c>
      <c r="AF255" s="6" t="e">
        <f>AE255/1000*#REF!</f>
        <v>#REF!</v>
      </c>
      <c r="AG255" s="81" t="e">
        <f t="shared" si="103"/>
        <v>#REF!</v>
      </c>
      <c r="AH255" s="6">
        <v>26000</v>
      </c>
      <c r="AI255" s="6"/>
      <c r="AJ255" s="81">
        <f t="shared" si="104"/>
        <v>26000</v>
      </c>
      <c r="AK255" s="6">
        <v>26000</v>
      </c>
      <c r="AL255" s="52"/>
      <c r="AM255" s="52"/>
    </row>
    <row r="256" spans="1:39" ht="31.5" x14ac:dyDescent="0.2">
      <c r="A256" s="5">
        <f t="shared" si="105"/>
        <v>237</v>
      </c>
      <c r="B256" s="5">
        <v>40</v>
      </c>
      <c r="C256" s="5">
        <v>243</v>
      </c>
      <c r="D256" s="5" t="s">
        <v>940</v>
      </c>
      <c r="E256" s="15"/>
      <c r="F256" s="15" t="s">
        <v>940</v>
      </c>
      <c r="G256" s="45" t="s">
        <v>941</v>
      </c>
      <c r="H256" s="6">
        <v>10000</v>
      </c>
      <c r="I256" s="6">
        <v>30241.924999999999</v>
      </c>
      <c r="J256" s="6"/>
      <c r="K256" s="81">
        <f t="shared" si="106"/>
        <v>10000</v>
      </c>
      <c r="L256" s="81">
        <f t="shared" si="107"/>
        <v>40200</v>
      </c>
      <c r="M256" s="6">
        <v>20000</v>
      </c>
      <c r="N256" s="6" t="e">
        <f>M256/1000*#REF!</f>
        <v>#REF!</v>
      </c>
      <c r="O256" s="81" t="e">
        <f t="shared" si="97"/>
        <v>#REF!</v>
      </c>
      <c r="P256" s="6">
        <v>20000</v>
      </c>
      <c r="Q256" s="6"/>
      <c r="R256" s="81">
        <f t="shared" si="98"/>
        <v>20000</v>
      </c>
      <c r="S256" s="6">
        <v>19000</v>
      </c>
      <c r="T256" s="6" t="e">
        <f>S256/1000*#REF!</f>
        <v>#REF!</v>
      </c>
      <c r="U256" s="81" t="e">
        <f t="shared" si="99"/>
        <v>#REF!</v>
      </c>
      <c r="V256" s="6">
        <v>19000</v>
      </c>
      <c r="W256" s="6"/>
      <c r="X256" s="81">
        <f t="shared" si="100"/>
        <v>19000</v>
      </c>
      <c r="Y256" s="6">
        <v>18000</v>
      </c>
      <c r="Z256" s="6" t="e">
        <f>Y256/1000*#REF!</f>
        <v>#REF!</v>
      </c>
      <c r="AA256" s="81" t="e">
        <f t="shared" si="101"/>
        <v>#REF!</v>
      </c>
      <c r="AB256" s="6">
        <v>18000</v>
      </c>
      <c r="AC256" s="6"/>
      <c r="AD256" s="81">
        <f t="shared" si="102"/>
        <v>18000</v>
      </c>
      <c r="AE256" s="6">
        <v>17000</v>
      </c>
      <c r="AF256" s="6" t="e">
        <f>AE256/1000*#REF!</f>
        <v>#REF!</v>
      </c>
      <c r="AG256" s="81" t="e">
        <f t="shared" si="103"/>
        <v>#REF!</v>
      </c>
      <c r="AH256" s="6">
        <v>17000</v>
      </c>
      <c r="AI256" s="6"/>
      <c r="AJ256" s="81">
        <f t="shared" si="104"/>
        <v>17000</v>
      </c>
      <c r="AK256" s="6">
        <v>17000</v>
      </c>
      <c r="AL256" s="52"/>
      <c r="AM256" s="52"/>
    </row>
    <row r="257" spans="1:39" x14ac:dyDescent="0.2">
      <c r="A257" s="5">
        <f t="shared" si="105"/>
        <v>238</v>
      </c>
      <c r="B257" s="5">
        <v>41</v>
      </c>
      <c r="C257" s="5">
        <v>224</v>
      </c>
      <c r="D257" s="5" t="s">
        <v>942</v>
      </c>
      <c r="E257" s="15" t="s">
        <v>942</v>
      </c>
      <c r="F257" s="15"/>
      <c r="G257" s="30" t="s">
        <v>943</v>
      </c>
      <c r="H257" s="6">
        <v>40000</v>
      </c>
      <c r="I257" s="6">
        <v>25921.649999999998</v>
      </c>
      <c r="J257" s="6">
        <v>17000</v>
      </c>
      <c r="K257" s="81">
        <f t="shared" si="106"/>
        <v>57000</v>
      </c>
      <c r="L257" s="81">
        <f t="shared" si="107"/>
        <v>82900</v>
      </c>
      <c r="M257" s="6">
        <v>30000</v>
      </c>
      <c r="N257" s="6" t="e">
        <f>M257/1000*#REF!</f>
        <v>#REF!</v>
      </c>
      <c r="O257" s="81" t="e">
        <f t="shared" si="97"/>
        <v>#REF!</v>
      </c>
      <c r="P257" s="6">
        <v>30000</v>
      </c>
      <c r="Q257" s="6"/>
      <c r="R257" s="81">
        <f t="shared" si="98"/>
        <v>30000</v>
      </c>
      <c r="S257" s="6">
        <v>30000</v>
      </c>
      <c r="T257" s="6" t="e">
        <f>S257/1000*#REF!</f>
        <v>#REF!</v>
      </c>
      <c r="U257" s="81" t="e">
        <f t="shared" si="99"/>
        <v>#REF!</v>
      </c>
      <c r="V257" s="6">
        <v>30000</v>
      </c>
      <c r="W257" s="6"/>
      <c r="X257" s="81">
        <f t="shared" si="100"/>
        <v>30000</v>
      </c>
      <c r="Y257" s="6">
        <v>30000</v>
      </c>
      <c r="Z257" s="6" t="e">
        <f>Y257/1000*#REF!</f>
        <v>#REF!</v>
      </c>
      <c r="AA257" s="81" t="e">
        <f t="shared" si="101"/>
        <v>#REF!</v>
      </c>
      <c r="AB257" s="6">
        <v>30000</v>
      </c>
      <c r="AC257" s="6"/>
      <c r="AD257" s="81">
        <f t="shared" si="102"/>
        <v>30000</v>
      </c>
      <c r="AE257" s="32">
        <v>28000</v>
      </c>
      <c r="AF257" s="6" t="e">
        <f>AE257/1000*#REF!</f>
        <v>#REF!</v>
      </c>
      <c r="AG257" s="81" t="e">
        <f t="shared" si="103"/>
        <v>#REF!</v>
      </c>
      <c r="AH257" s="32">
        <v>28000</v>
      </c>
      <c r="AI257" s="6"/>
      <c r="AJ257" s="81">
        <f t="shared" si="104"/>
        <v>28000</v>
      </c>
      <c r="AK257" s="32">
        <v>28000</v>
      </c>
      <c r="AL257" s="52"/>
      <c r="AM257" s="52"/>
    </row>
    <row r="258" spans="1:39" x14ac:dyDescent="0.2">
      <c r="A258" s="5">
        <f t="shared" si="105"/>
        <v>239</v>
      </c>
      <c r="B258" s="5">
        <v>42</v>
      </c>
      <c r="C258" s="5">
        <v>218</v>
      </c>
      <c r="D258" s="5" t="s">
        <v>944</v>
      </c>
      <c r="E258" s="15" t="s">
        <v>944</v>
      </c>
      <c r="F258" s="15"/>
      <c r="G258" s="30" t="s">
        <v>945</v>
      </c>
      <c r="H258" s="6">
        <v>27000</v>
      </c>
      <c r="I258" s="6">
        <v>25921.649999999998</v>
      </c>
      <c r="J258" s="6">
        <v>17000</v>
      </c>
      <c r="K258" s="81">
        <f t="shared" si="106"/>
        <v>44000</v>
      </c>
      <c r="L258" s="81">
        <f t="shared" si="107"/>
        <v>69900</v>
      </c>
      <c r="M258" s="6">
        <v>12000</v>
      </c>
      <c r="N258" s="6" t="e">
        <f>M258/1000*#REF!</f>
        <v>#REF!</v>
      </c>
      <c r="O258" s="81" t="e">
        <f t="shared" si="97"/>
        <v>#REF!</v>
      </c>
      <c r="P258" s="6">
        <v>12000</v>
      </c>
      <c r="Q258" s="6"/>
      <c r="R258" s="81">
        <f t="shared" si="98"/>
        <v>12000</v>
      </c>
      <c r="S258" s="6">
        <v>12000</v>
      </c>
      <c r="T258" s="6" t="e">
        <f>S258/1000*#REF!</f>
        <v>#REF!</v>
      </c>
      <c r="U258" s="81" t="e">
        <f t="shared" si="99"/>
        <v>#REF!</v>
      </c>
      <c r="V258" s="6">
        <v>12000</v>
      </c>
      <c r="W258" s="6"/>
      <c r="X258" s="81">
        <f t="shared" si="100"/>
        <v>12000</v>
      </c>
      <c r="Y258" s="6">
        <v>12000</v>
      </c>
      <c r="Z258" s="6" t="e">
        <f>Y258/1000*#REF!</f>
        <v>#REF!</v>
      </c>
      <c r="AA258" s="81" t="e">
        <f t="shared" si="101"/>
        <v>#REF!</v>
      </c>
      <c r="AB258" s="6">
        <v>12000</v>
      </c>
      <c r="AC258" s="6"/>
      <c r="AD258" s="81">
        <f t="shared" si="102"/>
        <v>12000</v>
      </c>
      <c r="AE258" s="32">
        <v>11000</v>
      </c>
      <c r="AF258" s="6" t="e">
        <f>AE258/1000*#REF!</f>
        <v>#REF!</v>
      </c>
      <c r="AG258" s="81" t="e">
        <f t="shared" si="103"/>
        <v>#REF!</v>
      </c>
      <c r="AH258" s="32">
        <v>11000</v>
      </c>
      <c r="AI258" s="6"/>
      <c r="AJ258" s="81">
        <f t="shared" si="104"/>
        <v>11000</v>
      </c>
      <c r="AK258" s="32">
        <v>11000</v>
      </c>
      <c r="AL258" s="52"/>
      <c r="AM258" s="52"/>
    </row>
    <row r="259" spans="1:39" x14ac:dyDescent="0.2">
      <c r="A259" s="5">
        <f t="shared" si="105"/>
        <v>240</v>
      </c>
      <c r="B259" s="5">
        <v>43</v>
      </c>
      <c r="C259" s="5">
        <v>259</v>
      </c>
      <c r="D259" s="5" t="s">
        <v>946</v>
      </c>
      <c r="E259" s="15"/>
      <c r="F259" s="15" t="s">
        <v>946</v>
      </c>
      <c r="G259" s="45" t="s">
        <v>947</v>
      </c>
      <c r="H259" s="6">
        <v>30000</v>
      </c>
      <c r="I259" s="6">
        <v>34562.199999999997</v>
      </c>
      <c r="J259" s="6">
        <v>17000</v>
      </c>
      <c r="K259" s="81">
        <f t="shared" si="106"/>
        <v>47000</v>
      </c>
      <c r="L259" s="81">
        <f t="shared" si="107"/>
        <v>81600</v>
      </c>
      <c r="M259" s="6">
        <v>10000</v>
      </c>
      <c r="N259" s="6" t="e">
        <f>M259/1000*#REF!</f>
        <v>#REF!</v>
      </c>
      <c r="O259" s="81" t="e">
        <f t="shared" si="97"/>
        <v>#REF!</v>
      </c>
      <c r="P259" s="6">
        <v>10000</v>
      </c>
      <c r="Q259" s="6"/>
      <c r="R259" s="81">
        <f t="shared" si="98"/>
        <v>10000</v>
      </c>
      <c r="S259" s="6">
        <v>10000</v>
      </c>
      <c r="T259" s="6" t="e">
        <f>S259/1000*#REF!</f>
        <v>#REF!</v>
      </c>
      <c r="U259" s="81" t="e">
        <f t="shared" si="99"/>
        <v>#REF!</v>
      </c>
      <c r="V259" s="6">
        <v>10000</v>
      </c>
      <c r="W259" s="6"/>
      <c r="X259" s="81">
        <f t="shared" si="100"/>
        <v>10000</v>
      </c>
      <c r="Y259" s="6">
        <v>10000</v>
      </c>
      <c r="Z259" s="6" t="e">
        <f>Y259/1000*#REF!</f>
        <v>#REF!</v>
      </c>
      <c r="AA259" s="81" t="e">
        <f t="shared" si="101"/>
        <v>#REF!</v>
      </c>
      <c r="AB259" s="6">
        <v>10000</v>
      </c>
      <c r="AC259" s="6"/>
      <c r="AD259" s="81">
        <f t="shared" si="102"/>
        <v>10000</v>
      </c>
      <c r="AE259" s="32">
        <v>9000</v>
      </c>
      <c r="AF259" s="6" t="e">
        <f>AE259/1000*#REF!</f>
        <v>#REF!</v>
      </c>
      <c r="AG259" s="81" t="e">
        <f t="shared" si="103"/>
        <v>#REF!</v>
      </c>
      <c r="AH259" s="32">
        <v>9000</v>
      </c>
      <c r="AI259" s="6"/>
      <c r="AJ259" s="81">
        <f t="shared" si="104"/>
        <v>9000</v>
      </c>
      <c r="AK259" s="32">
        <v>9000</v>
      </c>
      <c r="AL259" s="52"/>
      <c r="AM259" s="52"/>
    </row>
    <row r="260" spans="1:39" x14ac:dyDescent="0.2">
      <c r="A260" s="5">
        <f t="shared" si="105"/>
        <v>241</v>
      </c>
      <c r="B260" s="5">
        <v>44</v>
      </c>
      <c r="C260" s="5">
        <v>233</v>
      </c>
      <c r="D260" s="5" t="s">
        <v>948</v>
      </c>
      <c r="E260" s="15"/>
      <c r="F260" s="15" t="s">
        <v>948</v>
      </c>
      <c r="G260" s="45" t="s">
        <v>949</v>
      </c>
      <c r="H260" s="6">
        <v>12000</v>
      </c>
      <c r="I260" s="6">
        <v>37168.642999999996</v>
      </c>
      <c r="J260" s="6">
        <v>17000</v>
      </c>
      <c r="K260" s="81">
        <f t="shared" si="106"/>
        <v>29000</v>
      </c>
      <c r="L260" s="81">
        <f t="shared" si="107"/>
        <v>66200</v>
      </c>
      <c r="M260" s="6">
        <v>10000</v>
      </c>
      <c r="N260" s="6" t="e">
        <f>M260/1000*#REF!</f>
        <v>#REF!</v>
      </c>
      <c r="O260" s="81" t="e">
        <f t="shared" si="97"/>
        <v>#REF!</v>
      </c>
      <c r="P260" s="6">
        <v>10000</v>
      </c>
      <c r="Q260" s="6"/>
      <c r="R260" s="81">
        <f t="shared" si="98"/>
        <v>10000</v>
      </c>
      <c r="S260" s="6">
        <v>10000</v>
      </c>
      <c r="T260" s="6" t="e">
        <f>S260/1000*#REF!</f>
        <v>#REF!</v>
      </c>
      <c r="U260" s="81" t="e">
        <f t="shared" si="99"/>
        <v>#REF!</v>
      </c>
      <c r="V260" s="6">
        <v>10000</v>
      </c>
      <c r="W260" s="6"/>
      <c r="X260" s="81">
        <f t="shared" si="100"/>
        <v>10000</v>
      </c>
      <c r="Y260" s="6">
        <v>10000</v>
      </c>
      <c r="Z260" s="6" t="e">
        <f>Y260/1000*#REF!</f>
        <v>#REF!</v>
      </c>
      <c r="AA260" s="81" t="e">
        <f t="shared" si="101"/>
        <v>#REF!</v>
      </c>
      <c r="AB260" s="6">
        <v>10000</v>
      </c>
      <c r="AC260" s="6"/>
      <c r="AD260" s="81">
        <f t="shared" si="102"/>
        <v>10000</v>
      </c>
      <c r="AE260" s="32">
        <v>9000</v>
      </c>
      <c r="AF260" s="6" t="e">
        <f>AE260/1000*#REF!</f>
        <v>#REF!</v>
      </c>
      <c r="AG260" s="81" t="e">
        <f t="shared" si="103"/>
        <v>#REF!</v>
      </c>
      <c r="AH260" s="32">
        <v>9000</v>
      </c>
      <c r="AI260" s="6"/>
      <c r="AJ260" s="81">
        <f t="shared" si="104"/>
        <v>9000</v>
      </c>
      <c r="AK260" s="32">
        <v>9000</v>
      </c>
      <c r="AL260" s="52"/>
      <c r="AM260" s="52"/>
    </row>
    <row r="261" spans="1:39" x14ac:dyDescent="0.2">
      <c r="A261" s="5">
        <f t="shared" si="105"/>
        <v>242</v>
      </c>
      <c r="B261" s="5">
        <v>45</v>
      </c>
      <c r="C261" s="5">
        <v>234</v>
      </c>
      <c r="D261" s="5" t="s">
        <v>950</v>
      </c>
      <c r="E261" s="15"/>
      <c r="F261" s="15" t="s">
        <v>950</v>
      </c>
      <c r="G261" s="45" t="s">
        <v>951</v>
      </c>
      <c r="H261" s="6">
        <v>10000</v>
      </c>
      <c r="I261" s="6">
        <v>27111.797999999995</v>
      </c>
      <c r="J261" s="6"/>
      <c r="K261" s="81">
        <f t="shared" si="106"/>
        <v>10000</v>
      </c>
      <c r="L261" s="81">
        <f t="shared" si="107"/>
        <v>37100</v>
      </c>
      <c r="M261" s="6">
        <v>7000</v>
      </c>
      <c r="N261" s="6" t="e">
        <f>M261/1000*#REF!</f>
        <v>#REF!</v>
      </c>
      <c r="O261" s="81" t="e">
        <f t="shared" si="97"/>
        <v>#REF!</v>
      </c>
      <c r="P261" s="6">
        <v>7000</v>
      </c>
      <c r="Q261" s="6"/>
      <c r="R261" s="81">
        <f t="shared" si="98"/>
        <v>7000</v>
      </c>
      <c r="S261" s="6">
        <v>7000</v>
      </c>
      <c r="T261" s="6" t="e">
        <f>S261/1000*#REF!</f>
        <v>#REF!</v>
      </c>
      <c r="U261" s="81" t="e">
        <f t="shared" si="99"/>
        <v>#REF!</v>
      </c>
      <c r="V261" s="6">
        <v>7000</v>
      </c>
      <c r="W261" s="6"/>
      <c r="X261" s="81">
        <f t="shared" si="100"/>
        <v>7000</v>
      </c>
      <c r="Y261" s="6">
        <v>7000</v>
      </c>
      <c r="Z261" s="6" t="e">
        <f>Y261/1000*#REF!</f>
        <v>#REF!</v>
      </c>
      <c r="AA261" s="81" t="e">
        <f t="shared" si="101"/>
        <v>#REF!</v>
      </c>
      <c r="AB261" s="6">
        <v>7000</v>
      </c>
      <c r="AC261" s="6"/>
      <c r="AD261" s="81">
        <f t="shared" si="102"/>
        <v>7000</v>
      </c>
      <c r="AE261" s="32">
        <v>6000</v>
      </c>
      <c r="AF261" s="6" t="e">
        <f>AE261/1000*#REF!</f>
        <v>#REF!</v>
      </c>
      <c r="AG261" s="81" t="e">
        <f t="shared" si="103"/>
        <v>#REF!</v>
      </c>
      <c r="AH261" s="32">
        <v>6000</v>
      </c>
      <c r="AI261" s="6"/>
      <c r="AJ261" s="81">
        <f t="shared" si="104"/>
        <v>6000</v>
      </c>
      <c r="AK261" s="32">
        <v>6000</v>
      </c>
      <c r="AL261" s="52"/>
      <c r="AM261" s="52"/>
    </row>
    <row r="262" spans="1:39" x14ac:dyDescent="0.2">
      <c r="A262" s="5">
        <f t="shared" si="105"/>
        <v>243</v>
      </c>
      <c r="B262" s="5">
        <v>46</v>
      </c>
      <c r="C262" s="5">
        <v>232</v>
      </c>
      <c r="D262" s="5" t="s">
        <v>952</v>
      </c>
      <c r="E262" s="15"/>
      <c r="F262" s="15" t="s">
        <v>952</v>
      </c>
      <c r="G262" s="45" t="s">
        <v>953</v>
      </c>
      <c r="H262" s="6">
        <v>10000</v>
      </c>
      <c r="I262" s="6">
        <v>27111.797999999995</v>
      </c>
      <c r="J262" s="6">
        <v>15000</v>
      </c>
      <c r="K262" s="81">
        <f t="shared" si="106"/>
        <v>25000</v>
      </c>
      <c r="L262" s="81">
        <f t="shared" si="107"/>
        <v>52100</v>
      </c>
      <c r="M262" s="6">
        <v>5000</v>
      </c>
      <c r="N262" s="6" t="e">
        <f>M262/1000*#REF!</f>
        <v>#REF!</v>
      </c>
      <c r="O262" s="81" t="e">
        <f t="shared" si="97"/>
        <v>#REF!</v>
      </c>
      <c r="P262" s="6">
        <v>5000</v>
      </c>
      <c r="Q262" s="6"/>
      <c r="R262" s="81">
        <f t="shared" si="98"/>
        <v>5000</v>
      </c>
      <c r="S262" s="6">
        <v>5000</v>
      </c>
      <c r="T262" s="6" t="e">
        <f>S262/1000*#REF!</f>
        <v>#REF!</v>
      </c>
      <c r="U262" s="81" t="e">
        <f t="shared" si="99"/>
        <v>#REF!</v>
      </c>
      <c r="V262" s="6">
        <v>5000</v>
      </c>
      <c r="W262" s="6"/>
      <c r="X262" s="81">
        <f t="shared" si="100"/>
        <v>5000</v>
      </c>
      <c r="Y262" s="6">
        <v>5000</v>
      </c>
      <c r="Z262" s="6" t="e">
        <f>Y262/1000*#REF!</f>
        <v>#REF!</v>
      </c>
      <c r="AA262" s="81" t="e">
        <f t="shared" si="101"/>
        <v>#REF!</v>
      </c>
      <c r="AB262" s="6">
        <v>5000</v>
      </c>
      <c r="AC262" s="6"/>
      <c r="AD262" s="81">
        <f t="shared" si="102"/>
        <v>5000</v>
      </c>
      <c r="AE262" s="32">
        <v>4000</v>
      </c>
      <c r="AF262" s="6" t="e">
        <f>AE262/1000*#REF!</f>
        <v>#REF!</v>
      </c>
      <c r="AG262" s="81" t="e">
        <f t="shared" si="103"/>
        <v>#REF!</v>
      </c>
      <c r="AH262" s="32">
        <v>4000</v>
      </c>
      <c r="AI262" s="6"/>
      <c r="AJ262" s="81">
        <f t="shared" si="104"/>
        <v>4000</v>
      </c>
      <c r="AK262" s="32">
        <v>4000</v>
      </c>
      <c r="AL262" s="52"/>
      <c r="AM262" s="52"/>
    </row>
    <row r="263" spans="1:39" x14ac:dyDescent="0.2">
      <c r="A263" s="5">
        <f t="shared" si="105"/>
        <v>244</v>
      </c>
      <c r="B263" s="5">
        <v>47</v>
      </c>
      <c r="C263" s="5">
        <v>245</v>
      </c>
      <c r="D263" s="5" t="s">
        <v>954</v>
      </c>
      <c r="E263" s="15"/>
      <c r="F263" s="15" t="s">
        <v>954</v>
      </c>
      <c r="G263" s="45" t="s">
        <v>955</v>
      </c>
      <c r="H263" s="6">
        <v>7000</v>
      </c>
      <c r="I263" s="6">
        <v>27111.797999999995</v>
      </c>
      <c r="J263" s="6">
        <v>17000</v>
      </c>
      <c r="K263" s="81">
        <f t="shared" si="106"/>
        <v>24000</v>
      </c>
      <c r="L263" s="81">
        <f t="shared" si="107"/>
        <v>51100</v>
      </c>
      <c r="M263" s="6">
        <v>17000</v>
      </c>
      <c r="N263" s="6" t="e">
        <f>M263/1000*#REF!</f>
        <v>#REF!</v>
      </c>
      <c r="O263" s="81" t="e">
        <f t="shared" si="97"/>
        <v>#REF!</v>
      </c>
      <c r="P263" s="6">
        <v>17000</v>
      </c>
      <c r="Q263" s="6"/>
      <c r="R263" s="81">
        <f t="shared" si="98"/>
        <v>17000</v>
      </c>
      <c r="S263" s="6">
        <v>17000</v>
      </c>
      <c r="T263" s="6" t="e">
        <f>S263/1000*#REF!</f>
        <v>#REF!</v>
      </c>
      <c r="U263" s="81" t="e">
        <f t="shared" si="99"/>
        <v>#REF!</v>
      </c>
      <c r="V263" s="6">
        <v>17000</v>
      </c>
      <c r="W263" s="6"/>
      <c r="X263" s="81">
        <f t="shared" si="100"/>
        <v>17000</v>
      </c>
      <c r="Y263" s="6">
        <v>17000</v>
      </c>
      <c r="Z263" s="6" t="e">
        <f>Y263/1000*#REF!</f>
        <v>#REF!</v>
      </c>
      <c r="AA263" s="81" t="e">
        <f t="shared" si="101"/>
        <v>#REF!</v>
      </c>
      <c r="AB263" s="6">
        <v>17000</v>
      </c>
      <c r="AC263" s="6"/>
      <c r="AD263" s="81">
        <f t="shared" si="102"/>
        <v>17000</v>
      </c>
      <c r="AE263" s="6">
        <v>17000</v>
      </c>
      <c r="AF263" s="6" t="e">
        <f>AE263/1000*#REF!</f>
        <v>#REF!</v>
      </c>
      <c r="AG263" s="81" t="e">
        <f t="shared" si="103"/>
        <v>#REF!</v>
      </c>
      <c r="AH263" s="6">
        <v>17000</v>
      </c>
      <c r="AI263" s="6"/>
      <c r="AJ263" s="81">
        <f t="shared" si="104"/>
        <v>17000</v>
      </c>
      <c r="AK263" s="6">
        <v>17000</v>
      </c>
      <c r="AL263" s="52"/>
      <c r="AM263" s="52"/>
    </row>
    <row r="264" spans="1:39" ht="31.5" x14ac:dyDescent="0.2">
      <c r="A264" s="5">
        <f t="shared" si="105"/>
        <v>245</v>
      </c>
      <c r="B264" s="5">
        <v>48</v>
      </c>
      <c r="C264" s="5">
        <v>237</v>
      </c>
      <c r="D264" s="5" t="s">
        <v>956</v>
      </c>
      <c r="E264" s="15"/>
      <c r="F264" s="15" t="s">
        <v>956</v>
      </c>
      <c r="G264" s="45" t="s">
        <v>957</v>
      </c>
      <c r="H264" s="6">
        <v>5000</v>
      </c>
      <c r="I264" s="6">
        <v>37168.642999999996</v>
      </c>
      <c r="J264" s="6"/>
      <c r="K264" s="81">
        <f t="shared" si="106"/>
        <v>5000</v>
      </c>
      <c r="L264" s="81">
        <f t="shared" si="107"/>
        <v>42200</v>
      </c>
      <c r="M264" s="6">
        <v>18000</v>
      </c>
      <c r="N264" s="6" t="e">
        <f>M264/1000*#REF!</f>
        <v>#REF!</v>
      </c>
      <c r="O264" s="81" t="e">
        <f t="shared" si="97"/>
        <v>#REF!</v>
      </c>
      <c r="P264" s="6">
        <v>18000</v>
      </c>
      <c r="Q264" s="6"/>
      <c r="R264" s="81">
        <f t="shared" si="98"/>
        <v>18000</v>
      </c>
      <c r="S264" s="6">
        <v>18000</v>
      </c>
      <c r="T264" s="6" t="e">
        <f>S264/1000*#REF!</f>
        <v>#REF!</v>
      </c>
      <c r="U264" s="81" t="e">
        <f t="shared" si="99"/>
        <v>#REF!</v>
      </c>
      <c r="V264" s="6">
        <v>18000</v>
      </c>
      <c r="W264" s="6"/>
      <c r="X264" s="81">
        <f t="shared" si="100"/>
        <v>18000</v>
      </c>
      <c r="Y264" s="6">
        <v>18000</v>
      </c>
      <c r="Z264" s="6" t="e">
        <f>Y264/1000*#REF!</f>
        <v>#REF!</v>
      </c>
      <c r="AA264" s="81" t="e">
        <f t="shared" si="101"/>
        <v>#REF!</v>
      </c>
      <c r="AB264" s="6">
        <v>18000</v>
      </c>
      <c r="AC264" s="6"/>
      <c r="AD264" s="81">
        <f t="shared" si="102"/>
        <v>18000</v>
      </c>
      <c r="AE264" s="6">
        <v>18000</v>
      </c>
      <c r="AF264" s="6" t="e">
        <f>AE264/1000*#REF!</f>
        <v>#REF!</v>
      </c>
      <c r="AG264" s="81" t="e">
        <f t="shared" si="103"/>
        <v>#REF!</v>
      </c>
      <c r="AH264" s="6">
        <v>18000</v>
      </c>
      <c r="AI264" s="6"/>
      <c r="AJ264" s="81">
        <f t="shared" si="104"/>
        <v>18000</v>
      </c>
      <c r="AK264" s="6">
        <v>18000</v>
      </c>
      <c r="AL264" s="52"/>
      <c r="AM264" s="52"/>
    </row>
    <row r="265" spans="1:39" x14ac:dyDescent="0.2">
      <c r="A265" s="5">
        <f t="shared" si="105"/>
        <v>246</v>
      </c>
      <c r="B265" s="5">
        <v>49</v>
      </c>
      <c r="C265" s="5">
        <v>223</v>
      </c>
      <c r="D265" s="5" t="s">
        <v>958</v>
      </c>
      <c r="E265" s="15" t="s">
        <v>958</v>
      </c>
      <c r="F265" s="15"/>
      <c r="G265" s="30" t="s">
        <v>959</v>
      </c>
      <c r="H265" s="6">
        <v>21000</v>
      </c>
      <c r="I265" s="6">
        <v>36276.031999999999</v>
      </c>
      <c r="J265" s="6">
        <v>17000</v>
      </c>
      <c r="K265" s="81">
        <f t="shared" si="106"/>
        <v>38000</v>
      </c>
      <c r="L265" s="81">
        <f t="shared" si="107"/>
        <v>74300</v>
      </c>
      <c r="M265" s="6">
        <v>5000</v>
      </c>
      <c r="N265" s="6" t="e">
        <f>M265/1000*#REF!</f>
        <v>#REF!</v>
      </c>
      <c r="O265" s="81" t="e">
        <f t="shared" si="97"/>
        <v>#REF!</v>
      </c>
      <c r="P265" s="6">
        <v>5000</v>
      </c>
      <c r="Q265" s="6"/>
      <c r="R265" s="81">
        <f t="shared" si="98"/>
        <v>5000</v>
      </c>
      <c r="S265" s="6">
        <v>5000</v>
      </c>
      <c r="T265" s="6" t="e">
        <f>S265/1000*#REF!</f>
        <v>#REF!</v>
      </c>
      <c r="U265" s="81" t="e">
        <f t="shared" si="99"/>
        <v>#REF!</v>
      </c>
      <c r="V265" s="6">
        <v>5000</v>
      </c>
      <c r="W265" s="6"/>
      <c r="X265" s="81">
        <f t="shared" si="100"/>
        <v>5000</v>
      </c>
      <c r="Y265" s="6">
        <v>5000</v>
      </c>
      <c r="Z265" s="6" t="e">
        <f>Y265/1000*#REF!</f>
        <v>#REF!</v>
      </c>
      <c r="AA265" s="81" t="e">
        <f t="shared" si="101"/>
        <v>#REF!</v>
      </c>
      <c r="AB265" s="6">
        <v>5000</v>
      </c>
      <c r="AC265" s="6"/>
      <c r="AD265" s="81">
        <f t="shared" si="102"/>
        <v>5000</v>
      </c>
      <c r="AE265" s="32">
        <v>4000</v>
      </c>
      <c r="AF265" s="6" t="e">
        <f>AE265/1000*#REF!</f>
        <v>#REF!</v>
      </c>
      <c r="AG265" s="81" t="e">
        <f t="shared" si="103"/>
        <v>#REF!</v>
      </c>
      <c r="AH265" s="32">
        <v>4000</v>
      </c>
      <c r="AI265" s="6"/>
      <c r="AJ265" s="81">
        <f t="shared" si="104"/>
        <v>4000</v>
      </c>
      <c r="AK265" s="32">
        <v>4000</v>
      </c>
      <c r="AL265" s="52"/>
      <c r="AM265" s="52"/>
    </row>
    <row r="266" spans="1:39" x14ac:dyDescent="0.2">
      <c r="A266" s="5">
        <f t="shared" si="105"/>
        <v>247</v>
      </c>
      <c r="B266" s="5">
        <v>50</v>
      </c>
      <c r="C266" s="5">
        <v>222</v>
      </c>
      <c r="D266" s="5" t="s">
        <v>960</v>
      </c>
      <c r="E266" s="15" t="s">
        <v>960</v>
      </c>
      <c r="F266" s="15"/>
      <c r="G266" s="30" t="s">
        <v>961</v>
      </c>
      <c r="H266" s="6">
        <v>21000</v>
      </c>
      <c r="I266" s="6">
        <v>36276.031999999999</v>
      </c>
      <c r="J266" s="6">
        <v>17000</v>
      </c>
      <c r="K266" s="81">
        <f t="shared" si="106"/>
        <v>38000</v>
      </c>
      <c r="L266" s="81">
        <f t="shared" si="107"/>
        <v>74300</v>
      </c>
      <c r="M266" s="6">
        <v>5000</v>
      </c>
      <c r="N266" s="6" t="e">
        <f>M266/1000*#REF!</f>
        <v>#REF!</v>
      </c>
      <c r="O266" s="81" t="e">
        <f t="shared" si="97"/>
        <v>#REF!</v>
      </c>
      <c r="P266" s="6">
        <v>5000</v>
      </c>
      <c r="Q266" s="6"/>
      <c r="R266" s="81">
        <f t="shared" si="98"/>
        <v>5000</v>
      </c>
      <c r="S266" s="6">
        <v>5000</v>
      </c>
      <c r="T266" s="6" t="e">
        <f>S266/1000*#REF!</f>
        <v>#REF!</v>
      </c>
      <c r="U266" s="81" t="e">
        <f t="shared" si="99"/>
        <v>#REF!</v>
      </c>
      <c r="V266" s="6">
        <v>5000</v>
      </c>
      <c r="W266" s="6"/>
      <c r="X266" s="81">
        <f t="shared" si="100"/>
        <v>5000</v>
      </c>
      <c r="Y266" s="6">
        <v>5000</v>
      </c>
      <c r="Z266" s="6" t="e">
        <f>Y266/1000*#REF!</f>
        <v>#REF!</v>
      </c>
      <c r="AA266" s="81" t="e">
        <f t="shared" si="101"/>
        <v>#REF!</v>
      </c>
      <c r="AB266" s="6">
        <v>5000</v>
      </c>
      <c r="AC266" s="6"/>
      <c r="AD266" s="81">
        <f t="shared" si="102"/>
        <v>5000</v>
      </c>
      <c r="AE266" s="32">
        <v>4000</v>
      </c>
      <c r="AF266" s="6" t="e">
        <f>AE266/1000*#REF!</f>
        <v>#REF!</v>
      </c>
      <c r="AG266" s="81" t="e">
        <f t="shared" si="103"/>
        <v>#REF!</v>
      </c>
      <c r="AH266" s="32">
        <v>4000</v>
      </c>
      <c r="AI266" s="6"/>
      <c r="AJ266" s="81">
        <f t="shared" si="104"/>
        <v>4000</v>
      </c>
      <c r="AK266" s="32">
        <v>4000</v>
      </c>
      <c r="AL266" s="52"/>
      <c r="AM266" s="52"/>
    </row>
    <row r="267" spans="1:39" x14ac:dyDescent="0.2">
      <c r="A267" s="5">
        <f t="shared" si="105"/>
        <v>248</v>
      </c>
      <c r="B267" s="5">
        <v>51</v>
      </c>
      <c r="C267" s="5">
        <v>239</v>
      </c>
      <c r="D267" s="5" t="s">
        <v>962</v>
      </c>
      <c r="E267" s="15"/>
      <c r="F267" s="15" t="s">
        <v>962</v>
      </c>
      <c r="G267" s="45" t="s">
        <v>963</v>
      </c>
      <c r="H267" s="6">
        <v>5000</v>
      </c>
      <c r="I267" s="6">
        <v>36276.031999999999</v>
      </c>
      <c r="J267" s="6"/>
      <c r="K267" s="81">
        <f t="shared" si="106"/>
        <v>5000</v>
      </c>
      <c r="L267" s="81">
        <f t="shared" si="107"/>
        <v>41300</v>
      </c>
      <c r="M267" s="6">
        <v>20000</v>
      </c>
      <c r="N267" s="6" t="e">
        <f>M267/1000*#REF!</f>
        <v>#REF!</v>
      </c>
      <c r="O267" s="81" t="e">
        <f t="shared" si="97"/>
        <v>#REF!</v>
      </c>
      <c r="P267" s="6">
        <v>20000</v>
      </c>
      <c r="Q267" s="6"/>
      <c r="R267" s="81">
        <f t="shared" si="98"/>
        <v>20000</v>
      </c>
      <c r="S267" s="6">
        <v>20000</v>
      </c>
      <c r="T267" s="6" t="e">
        <f>S267/1000*#REF!</f>
        <v>#REF!</v>
      </c>
      <c r="U267" s="81" t="e">
        <f t="shared" si="99"/>
        <v>#REF!</v>
      </c>
      <c r="V267" s="6">
        <v>20000</v>
      </c>
      <c r="W267" s="6"/>
      <c r="X267" s="81">
        <f t="shared" si="100"/>
        <v>20000</v>
      </c>
      <c r="Y267" s="6">
        <v>20000</v>
      </c>
      <c r="Z267" s="6" t="e">
        <f>Y267/1000*#REF!</f>
        <v>#REF!</v>
      </c>
      <c r="AA267" s="81" t="e">
        <f t="shared" si="101"/>
        <v>#REF!</v>
      </c>
      <c r="AB267" s="6">
        <v>20000</v>
      </c>
      <c r="AC267" s="6"/>
      <c r="AD267" s="81">
        <f t="shared" si="102"/>
        <v>20000</v>
      </c>
      <c r="AE267" s="6">
        <v>20000</v>
      </c>
      <c r="AF267" s="6" t="e">
        <f>AE267/1000*#REF!</f>
        <v>#REF!</v>
      </c>
      <c r="AG267" s="81" t="e">
        <f t="shared" si="103"/>
        <v>#REF!</v>
      </c>
      <c r="AH267" s="6">
        <v>20000</v>
      </c>
      <c r="AI267" s="6"/>
      <c r="AJ267" s="81">
        <f t="shared" si="104"/>
        <v>20000</v>
      </c>
      <c r="AK267" s="6">
        <v>20000</v>
      </c>
      <c r="AL267" s="52"/>
      <c r="AM267" s="47"/>
    </row>
    <row r="268" spans="1:39" x14ac:dyDescent="0.2">
      <c r="A268" s="5">
        <f t="shared" si="105"/>
        <v>249</v>
      </c>
      <c r="B268" s="5">
        <v>52</v>
      </c>
      <c r="C268" s="5">
        <v>238</v>
      </c>
      <c r="D268" s="5" t="s">
        <v>964</v>
      </c>
      <c r="E268" s="15"/>
      <c r="F268" s="15" t="s">
        <v>964</v>
      </c>
      <c r="G268" s="45" t="s">
        <v>965</v>
      </c>
      <c r="H268" s="6">
        <v>5000</v>
      </c>
      <c r="I268" s="6">
        <v>36276.031999999999</v>
      </c>
      <c r="J268" s="6"/>
      <c r="K268" s="81">
        <f t="shared" si="106"/>
        <v>5000</v>
      </c>
      <c r="L268" s="81">
        <f t="shared" si="107"/>
        <v>41300</v>
      </c>
      <c r="M268" s="6">
        <v>50000</v>
      </c>
      <c r="N268" s="6" t="e">
        <f>M268/1000*#REF!</f>
        <v>#REF!</v>
      </c>
      <c r="O268" s="81" t="e">
        <f t="shared" si="97"/>
        <v>#REF!</v>
      </c>
      <c r="P268" s="6">
        <v>50000</v>
      </c>
      <c r="Q268" s="6"/>
      <c r="R268" s="81">
        <f t="shared" si="98"/>
        <v>50000</v>
      </c>
      <c r="S268" s="6">
        <v>50000</v>
      </c>
      <c r="T268" s="6" t="e">
        <f>S268/1000*#REF!</f>
        <v>#REF!</v>
      </c>
      <c r="U268" s="81" t="e">
        <f t="shared" si="99"/>
        <v>#REF!</v>
      </c>
      <c r="V268" s="6">
        <v>50000</v>
      </c>
      <c r="W268" s="6"/>
      <c r="X268" s="81">
        <f t="shared" si="100"/>
        <v>50000</v>
      </c>
      <c r="Y268" s="6">
        <v>50000</v>
      </c>
      <c r="Z268" s="6" t="e">
        <f>Y268/1000*#REF!</f>
        <v>#REF!</v>
      </c>
      <c r="AA268" s="81" t="e">
        <f t="shared" si="101"/>
        <v>#REF!</v>
      </c>
      <c r="AB268" s="6">
        <v>50000</v>
      </c>
      <c r="AC268" s="6"/>
      <c r="AD268" s="81">
        <f t="shared" si="102"/>
        <v>50000</v>
      </c>
      <c r="AE268" s="32">
        <v>47000</v>
      </c>
      <c r="AF268" s="6" t="e">
        <f>AE268/1000*#REF!</f>
        <v>#REF!</v>
      </c>
      <c r="AG268" s="81" t="e">
        <f t="shared" si="103"/>
        <v>#REF!</v>
      </c>
      <c r="AH268" s="32">
        <v>47000</v>
      </c>
      <c r="AI268" s="6"/>
      <c r="AJ268" s="81">
        <f t="shared" si="104"/>
        <v>47000</v>
      </c>
      <c r="AK268" s="32">
        <v>47000</v>
      </c>
      <c r="AL268" s="52"/>
      <c r="AM268" s="47"/>
    </row>
    <row r="269" spans="1:39" x14ac:dyDescent="0.2">
      <c r="A269" s="5">
        <f t="shared" si="105"/>
        <v>250</v>
      </c>
      <c r="B269" s="5">
        <v>53</v>
      </c>
      <c r="C269" s="5">
        <v>214</v>
      </c>
      <c r="D269" s="5" t="s">
        <v>966</v>
      </c>
      <c r="E269" s="15" t="s">
        <v>966</v>
      </c>
      <c r="F269" s="15"/>
      <c r="G269" s="30" t="s">
        <v>967</v>
      </c>
      <c r="H269" s="6">
        <v>25000</v>
      </c>
      <c r="I269" s="6">
        <v>37168.642999999996</v>
      </c>
      <c r="J269" s="6">
        <v>27000</v>
      </c>
      <c r="K269" s="81">
        <f t="shared" si="106"/>
        <v>52000</v>
      </c>
      <c r="L269" s="81">
        <f t="shared" si="107"/>
        <v>89200</v>
      </c>
      <c r="M269" s="6">
        <v>20000</v>
      </c>
      <c r="N269" s="6" t="e">
        <f>M269/1000*#REF!</f>
        <v>#REF!</v>
      </c>
      <c r="O269" s="81" t="e">
        <f t="shared" si="97"/>
        <v>#REF!</v>
      </c>
      <c r="P269" s="6">
        <v>20000</v>
      </c>
      <c r="Q269" s="6"/>
      <c r="R269" s="81">
        <f t="shared" si="98"/>
        <v>20000</v>
      </c>
      <c r="S269" s="6">
        <v>19000</v>
      </c>
      <c r="T269" s="6" t="e">
        <f>S269/1000*#REF!</f>
        <v>#REF!</v>
      </c>
      <c r="U269" s="81" t="e">
        <f t="shared" si="99"/>
        <v>#REF!</v>
      </c>
      <c r="V269" s="6">
        <v>19000</v>
      </c>
      <c r="W269" s="6"/>
      <c r="X269" s="81">
        <f t="shared" si="100"/>
        <v>19000</v>
      </c>
      <c r="Y269" s="6">
        <v>18000</v>
      </c>
      <c r="Z269" s="6" t="e">
        <f>Y269/1000*#REF!</f>
        <v>#REF!</v>
      </c>
      <c r="AA269" s="81" t="e">
        <f t="shared" si="101"/>
        <v>#REF!</v>
      </c>
      <c r="AB269" s="6">
        <v>18000</v>
      </c>
      <c r="AC269" s="6"/>
      <c r="AD269" s="81">
        <f t="shared" si="102"/>
        <v>18000</v>
      </c>
      <c r="AE269" s="6">
        <v>17000</v>
      </c>
      <c r="AF269" s="6" t="e">
        <f>AE269/1000*#REF!</f>
        <v>#REF!</v>
      </c>
      <c r="AG269" s="81" t="e">
        <f t="shared" si="103"/>
        <v>#REF!</v>
      </c>
      <c r="AH269" s="6">
        <v>17000</v>
      </c>
      <c r="AI269" s="6"/>
      <c r="AJ269" s="81">
        <f t="shared" si="104"/>
        <v>17000</v>
      </c>
      <c r="AK269" s="6">
        <v>17000</v>
      </c>
      <c r="AL269" s="47" t="s">
        <v>968</v>
      </c>
      <c r="AM269" s="52"/>
    </row>
    <row r="270" spans="1:39" x14ac:dyDescent="0.2">
      <c r="A270" s="5">
        <f t="shared" si="105"/>
        <v>251</v>
      </c>
      <c r="B270" s="5">
        <v>54</v>
      </c>
      <c r="C270" s="5">
        <v>240</v>
      </c>
      <c r="D270" s="5" t="s">
        <v>969</v>
      </c>
      <c r="E270" s="15"/>
      <c r="F270" s="15" t="s">
        <v>969</v>
      </c>
      <c r="G270" s="45" t="s">
        <v>970</v>
      </c>
      <c r="H270" s="6">
        <v>50000</v>
      </c>
      <c r="I270" s="6">
        <v>43202.75</v>
      </c>
      <c r="J270" s="6">
        <v>27000</v>
      </c>
      <c r="K270" s="81">
        <f t="shared" si="106"/>
        <v>77000</v>
      </c>
      <c r="L270" s="81">
        <f t="shared" si="107"/>
        <v>120200</v>
      </c>
      <c r="M270" s="6">
        <v>10000</v>
      </c>
      <c r="N270" s="6" t="e">
        <f>M270/1000*#REF!</f>
        <v>#REF!</v>
      </c>
      <c r="O270" s="81" t="e">
        <f t="shared" si="97"/>
        <v>#REF!</v>
      </c>
      <c r="P270" s="6">
        <v>10000</v>
      </c>
      <c r="Q270" s="6"/>
      <c r="R270" s="81">
        <f t="shared" si="98"/>
        <v>10000</v>
      </c>
      <c r="S270" s="6">
        <v>10000</v>
      </c>
      <c r="T270" s="6" t="e">
        <f>S270/1000*#REF!</f>
        <v>#REF!</v>
      </c>
      <c r="U270" s="81" t="e">
        <f t="shared" si="99"/>
        <v>#REF!</v>
      </c>
      <c r="V270" s="6">
        <v>10000</v>
      </c>
      <c r="W270" s="6"/>
      <c r="X270" s="81">
        <f t="shared" si="100"/>
        <v>10000</v>
      </c>
      <c r="Y270" s="6">
        <v>10000</v>
      </c>
      <c r="Z270" s="6" t="e">
        <f>Y270/1000*#REF!</f>
        <v>#REF!</v>
      </c>
      <c r="AA270" s="81" t="e">
        <f t="shared" si="101"/>
        <v>#REF!</v>
      </c>
      <c r="AB270" s="6">
        <v>10000</v>
      </c>
      <c r="AC270" s="6"/>
      <c r="AD270" s="81">
        <f t="shared" si="102"/>
        <v>10000</v>
      </c>
      <c r="AE270" s="32">
        <v>9000</v>
      </c>
      <c r="AF270" s="6" t="e">
        <f>AE270/1000*#REF!</f>
        <v>#REF!</v>
      </c>
      <c r="AG270" s="81" t="e">
        <f t="shared" si="103"/>
        <v>#REF!</v>
      </c>
      <c r="AH270" s="32">
        <v>9000</v>
      </c>
      <c r="AI270" s="6"/>
      <c r="AJ270" s="81">
        <f t="shared" si="104"/>
        <v>9000</v>
      </c>
      <c r="AK270" s="32">
        <v>9000</v>
      </c>
      <c r="AL270" s="47" t="s">
        <v>971</v>
      </c>
      <c r="AM270" s="52"/>
    </row>
    <row r="271" spans="1:39" x14ac:dyDescent="0.2">
      <c r="A271" s="5">
        <f t="shared" si="105"/>
        <v>252</v>
      </c>
      <c r="B271" s="5">
        <v>55</v>
      </c>
      <c r="C271" s="5">
        <v>220</v>
      </c>
      <c r="D271" s="5" t="s">
        <v>972</v>
      </c>
      <c r="E271" s="15" t="s">
        <v>972</v>
      </c>
      <c r="F271" s="15"/>
      <c r="G271" s="30" t="s">
        <v>973</v>
      </c>
      <c r="H271" s="6">
        <v>27000</v>
      </c>
      <c r="I271" s="6">
        <v>25921.649999999998</v>
      </c>
      <c r="J271" s="6">
        <v>17000</v>
      </c>
      <c r="K271" s="81">
        <f t="shared" si="106"/>
        <v>44000</v>
      </c>
      <c r="L271" s="81">
        <f t="shared" si="107"/>
        <v>69900</v>
      </c>
      <c r="M271" s="6">
        <v>10000</v>
      </c>
      <c r="N271" s="6" t="e">
        <f>M271/1000*#REF!</f>
        <v>#REF!</v>
      </c>
      <c r="O271" s="81" t="e">
        <f t="shared" si="97"/>
        <v>#REF!</v>
      </c>
      <c r="P271" s="6">
        <v>10000</v>
      </c>
      <c r="Q271" s="6"/>
      <c r="R271" s="81">
        <f t="shared" si="98"/>
        <v>10000</v>
      </c>
      <c r="S271" s="6">
        <v>10000</v>
      </c>
      <c r="T271" s="6" t="e">
        <f>S271/1000*#REF!</f>
        <v>#REF!</v>
      </c>
      <c r="U271" s="81" t="e">
        <f t="shared" si="99"/>
        <v>#REF!</v>
      </c>
      <c r="V271" s="6">
        <v>10000</v>
      </c>
      <c r="W271" s="6"/>
      <c r="X271" s="81">
        <f t="shared" si="100"/>
        <v>10000</v>
      </c>
      <c r="Y271" s="6">
        <v>10000</v>
      </c>
      <c r="Z271" s="6" t="e">
        <f>Y271/1000*#REF!</f>
        <v>#REF!</v>
      </c>
      <c r="AA271" s="81" t="e">
        <f t="shared" si="101"/>
        <v>#REF!</v>
      </c>
      <c r="AB271" s="6">
        <v>10000</v>
      </c>
      <c r="AC271" s="6"/>
      <c r="AD271" s="81">
        <f t="shared" si="102"/>
        <v>10000</v>
      </c>
      <c r="AE271" s="32">
        <v>9000</v>
      </c>
      <c r="AF271" s="6" t="e">
        <f>AE271/1000*#REF!</f>
        <v>#REF!</v>
      </c>
      <c r="AG271" s="81" t="e">
        <f t="shared" si="103"/>
        <v>#REF!</v>
      </c>
      <c r="AH271" s="32">
        <v>9000</v>
      </c>
      <c r="AI271" s="6"/>
      <c r="AJ271" s="81">
        <f t="shared" si="104"/>
        <v>9000</v>
      </c>
      <c r="AK271" s="32">
        <v>9000</v>
      </c>
      <c r="AL271" s="52"/>
      <c r="AM271" s="52"/>
    </row>
    <row r="272" spans="1:39" x14ac:dyDescent="0.2">
      <c r="A272" s="5">
        <f t="shared" si="105"/>
        <v>253</v>
      </c>
      <c r="B272" s="5">
        <v>56</v>
      </c>
      <c r="C272" s="5">
        <v>242</v>
      </c>
      <c r="D272" s="5" t="s">
        <v>974</v>
      </c>
      <c r="E272" s="15"/>
      <c r="F272" s="15" t="s">
        <v>974</v>
      </c>
      <c r="G272" s="45" t="s">
        <v>975</v>
      </c>
      <c r="H272" s="6">
        <v>10000</v>
      </c>
      <c r="I272" s="6">
        <v>43202.75</v>
      </c>
      <c r="J272" s="6">
        <v>17000</v>
      </c>
      <c r="K272" s="81">
        <f t="shared" si="106"/>
        <v>27000</v>
      </c>
      <c r="L272" s="81">
        <f t="shared" si="107"/>
        <v>70200</v>
      </c>
      <c r="M272" s="6">
        <v>10000</v>
      </c>
      <c r="N272" s="6" t="e">
        <f>M272/1000*#REF!</f>
        <v>#REF!</v>
      </c>
      <c r="O272" s="81" t="e">
        <f t="shared" si="97"/>
        <v>#REF!</v>
      </c>
      <c r="P272" s="6">
        <v>10000</v>
      </c>
      <c r="Q272" s="6"/>
      <c r="R272" s="81">
        <f t="shared" si="98"/>
        <v>10000</v>
      </c>
      <c r="S272" s="6">
        <v>10000</v>
      </c>
      <c r="T272" s="6" t="e">
        <f>S272/1000*#REF!</f>
        <v>#REF!</v>
      </c>
      <c r="U272" s="81" t="e">
        <f t="shared" si="99"/>
        <v>#REF!</v>
      </c>
      <c r="V272" s="6">
        <v>10000</v>
      </c>
      <c r="W272" s="6"/>
      <c r="X272" s="81">
        <f t="shared" si="100"/>
        <v>10000</v>
      </c>
      <c r="Y272" s="6">
        <v>10000</v>
      </c>
      <c r="Z272" s="6" t="e">
        <f>Y272/1000*#REF!</f>
        <v>#REF!</v>
      </c>
      <c r="AA272" s="81" t="e">
        <f t="shared" si="101"/>
        <v>#REF!</v>
      </c>
      <c r="AB272" s="6">
        <v>10000</v>
      </c>
      <c r="AC272" s="6"/>
      <c r="AD272" s="81">
        <f t="shared" si="102"/>
        <v>10000</v>
      </c>
      <c r="AE272" s="32">
        <v>9000</v>
      </c>
      <c r="AF272" s="6" t="e">
        <f>AE272/1000*#REF!</f>
        <v>#REF!</v>
      </c>
      <c r="AG272" s="81" t="e">
        <f t="shared" si="103"/>
        <v>#REF!</v>
      </c>
      <c r="AH272" s="32">
        <v>9000</v>
      </c>
      <c r="AI272" s="6"/>
      <c r="AJ272" s="81">
        <f t="shared" si="104"/>
        <v>9000</v>
      </c>
      <c r="AK272" s="32">
        <v>9000</v>
      </c>
      <c r="AL272" s="52"/>
      <c r="AM272" s="52"/>
    </row>
    <row r="273" spans="1:39" x14ac:dyDescent="0.2">
      <c r="A273" s="5">
        <f t="shared" si="105"/>
        <v>254</v>
      </c>
      <c r="B273" s="5">
        <v>57</v>
      </c>
      <c r="C273" s="5">
        <v>241</v>
      </c>
      <c r="D273" s="5" t="s">
        <v>976</v>
      </c>
      <c r="E273" s="15"/>
      <c r="F273" s="15" t="s">
        <v>976</v>
      </c>
      <c r="G273" s="45" t="s">
        <v>977</v>
      </c>
      <c r="H273" s="6">
        <v>10000</v>
      </c>
      <c r="I273" s="6">
        <v>43202.75</v>
      </c>
      <c r="J273" s="6">
        <v>17000</v>
      </c>
      <c r="K273" s="81">
        <f t="shared" ref="K273:K279" si="108">H273+J273</f>
        <v>27000</v>
      </c>
      <c r="L273" s="81">
        <f t="shared" ref="L273:L279" si="109">ROUND((SUM(H273:J273)),-2)</f>
        <v>70200</v>
      </c>
      <c r="M273" s="6">
        <v>10000</v>
      </c>
      <c r="N273" s="6" t="e">
        <f>M273/1000*#REF!</f>
        <v>#REF!</v>
      </c>
      <c r="O273" s="81" t="e">
        <f t="shared" si="97"/>
        <v>#REF!</v>
      </c>
      <c r="P273" s="6">
        <v>10000</v>
      </c>
      <c r="Q273" s="6"/>
      <c r="R273" s="81">
        <f t="shared" si="98"/>
        <v>10000</v>
      </c>
      <c r="S273" s="6">
        <v>10000</v>
      </c>
      <c r="T273" s="6" t="e">
        <f>S273/1000*#REF!</f>
        <v>#REF!</v>
      </c>
      <c r="U273" s="81" t="e">
        <f t="shared" si="99"/>
        <v>#REF!</v>
      </c>
      <c r="V273" s="6">
        <v>10000</v>
      </c>
      <c r="W273" s="6"/>
      <c r="X273" s="81">
        <f t="shared" si="100"/>
        <v>10000</v>
      </c>
      <c r="Y273" s="6">
        <v>10000</v>
      </c>
      <c r="Z273" s="6" t="e">
        <f>Y273/1000*#REF!</f>
        <v>#REF!</v>
      </c>
      <c r="AA273" s="81" t="e">
        <f t="shared" si="101"/>
        <v>#REF!</v>
      </c>
      <c r="AB273" s="6">
        <v>10000</v>
      </c>
      <c r="AC273" s="6"/>
      <c r="AD273" s="81">
        <f t="shared" si="102"/>
        <v>10000</v>
      </c>
      <c r="AE273" s="32">
        <v>9000</v>
      </c>
      <c r="AF273" s="6" t="e">
        <f>AE273/1000*#REF!</f>
        <v>#REF!</v>
      </c>
      <c r="AG273" s="81" t="e">
        <f t="shared" si="103"/>
        <v>#REF!</v>
      </c>
      <c r="AH273" s="32">
        <v>9000</v>
      </c>
      <c r="AI273" s="6"/>
      <c r="AJ273" s="81">
        <f t="shared" si="104"/>
        <v>9000</v>
      </c>
      <c r="AK273" s="32">
        <v>9000</v>
      </c>
      <c r="AL273" s="52"/>
      <c r="AM273" s="52"/>
    </row>
    <row r="274" spans="1:39" ht="31.5" x14ac:dyDescent="0.2">
      <c r="A274" s="5">
        <f t="shared" si="105"/>
        <v>255</v>
      </c>
      <c r="B274" s="5">
        <v>58</v>
      </c>
      <c r="C274" s="5">
        <v>244</v>
      </c>
      <c r="D274" s="5" t="s">
        <v>978</v>
      </c>
      <c r="E274" s="15"/>
      <c r="F274" s="15" t="s">
        <v>978</v>
      </c>
      <c r="G274" s="45" t="s">
        <v>979</v>
      </c>
      <c r="H274" s="6">
        <v>10000</v>
      </c>
      <c r="I274" s="6">
        <v>43202.75</v>
      </c>
      <c r="J274" s="6">
        <v>17000</v>
      </c>
      <c r="K274" s="81">
        <f t="shared" si="108"/>
        <v>27000</v>
      </c>
      <c r="L274" s="81">
        <f t="shared" si="109"/>
        <v>70200</v>
      </c>
      <c r="M274" s="6">
        <v>22000</v>
      </c>
      <c r="N274" s="6" t="e">
        <f>M274/1000*#REF!</f>
        <v>#REF!</v>
      </c>
      <c r="O274" s="81" t="e">
        <f t="shared" si="97"/>
        <v>#REF!</v>
      </c>
      <c r="P274" s="6">
        <v>22000</v>
      </c>
      <c r="Q274" s="6"/>
      <c r="R274" s="81">
        <f t="shared" si="98"/>
        <v>22000</v>
      </c>
      <c r="S274" s="6">
        <v>22000</v>
      </c>
      <c r="T274" s="6" t="e">
        <f>S274/1000*#REF!</f>
        <v>#REF!</v>
      </c>
      <c r="U274" s="81" t="e">
        <f t="shared" si="99"/>
        <v>#REF!</v>
      </c>
      <c r="V274" s="6">
        <v>22000</v>
      </c>
      <c r="W274" s="6"/>
      <c r="X274" s="81">
        <f t="shared" si="100"/>
        <v>22000</v>
      </c>
      <c r="Y274" s="6">
        <v>22000</v>
      </c>
      <c r="Z274" s="6" t="e">
        <f>Y274/1000*#REF!</f>
        <v>#REF!</v>
      </c>
      <c r="AA274" s="81" t="e">
        <f t="shared" si="101"/>
        <v>#REF!</v>
      </c>
      <c r="AB274" s="6">
        <v>22000</v>
      </c>
      <c r="AC274" s="6"/>
      <c r="AD274" s="81">
        <f t="shared" si="102"/>
        <v>22000</v>
      </c>
      <c r="AE274" s="6">
        <v>22000</v>
      </c>
      <c r="AF274" s="6" t="e">
        <f>AE274/1000*#REF!</f>
        <v>#REF!</v>
      </c>
      <c r="AG274" s="81" t="e">
        <f t="shared" si="103"/>
        <v>#REF!</v>
      </c>
      <c r="AH274" s="6">
        <v>22000</v>
      </c>
      <c r="AI274" s="6"/>
      <c r="AJ274" s="81">
        <f t="shared" si="104"/>
        <v>22000</v>
      </c>
      <c r="AK274" s="6">
        <v>22000</v>
      </c>
      <c r="AL274" s="52"/>
      <c r="AM274" s="52"/>
    </row>
    <row r="275" spans="1:39" x14ac:dyDescent="0.2">
      <c r="A275" s="5">
        <f t="shared" si="105"/>
        <v>256</v>
      </c>
      <c r="B275" s="5">
        <v>59</v>
      </c>
      <c r="C275" s="5">
        <v>256</v>
      </c>
      <c r="D275" s="5" t="s">
        <v>980</v>
      </c>
      <c r="E275" s="15"/>
      <c r="F275" s="15" t="s">
        <v>980</v>
      </c>
      <c r="G275" s="45" t="s">
        <v>981</v>
      </c>
      <c r="H275" s="6">
        <v>10000</v>
      </c>
      <c r="I275" s="6">
        <v>43202.75</v>
      </c>
      <c r="J275" s="6">
        <v>17000</v>
      </c>
      <c r="K275" s="81">
        <f t="shared" si="108"/>
        <v>27000</v>
      </c>
      <c r="L275" s="81">
        <f t="shared" si="109"/>
        <v>70200</v>
      </c>
      <c r="M275" s="6">
        <v>10000</v>
      </c>
      <c r="N275" s="6" t="e">
        <f>M275/1000*#REF!</f>
        <v>#REF!</v>
      </c>
      <c r="O275" s="81" t="e">
        <f t="shared" si="97"/>
        <v>#REF!</v>
      </c>
      <c r="P275" s="6">
        <v>10000</v>
      </c>
      <c r="Q275" s="6"/>
      <c r="R275" s="81">
        <f t="shared" si="98"/>
        <v>10000</v>
      </c>
      <c r="S275" s="6">
        <v>10000</v>
      </c>
      <c r="T275" s="6" t="e">
        <f>S275/1000*#REF!</f>
        <v>#REF!</v>
      </c>
      <c r="U275" s="81" t="e">
        <f t="shared" si="99"/>
        <v>#REF!</v>
      </c>
      <c r="V275" s="6">
        <v>10000</v>
      </c>
      <c r="W275" s="6"/>
      <c r="X275" s="81">
        <f t="shared" si="100"/>
        <v>10000</v>
      </c>
      <c r="Y275" s="6">
        <v>10000</v>
      </c>
      <c r="Z275" s="6" t="e">
        <f>Y275/1000*#REF!</f>
        <v>#REF!</v>
      </c>
      <c r="AA275" s="81" t="e">
        <f t="shared" si="101"/>
        <v>#REF!</v>
      </c>
      <c r="AB275" s="6">
        <v>10000</v>
      </c>
      <c r="AC275" s="6"/>
      <c r="AD275" s="81">
        <f t="shared" si="102"/>
        <v>10000</v>
      </c>
      <c r="AE275" s="32">
        <v>9000</v>
      </c>
      <c r="AF275" s="6" t="e">
        <f>AE275/1000*#REF!</f>
        <v>#REF!</v>
      </c>
      <c r="AG275" s="81" t="e">
        <f t="shared" si="103"/>
        <v>#REF!</v>
      </c>
      <c r="AH275" s="32">
        <v>9000</v>
      </c>
      <c r="AI275" s="6"/>
      <c r="AJ275" s="81">
        <f t="shared" si="104"/>
        <v>9000</v>
      </c>
      <c r="AK275" s="32">
        <v>9000</v>
      </c>
      <c r="AL275" s="52"/>
      <c r="AM275" s="52"/>
    </row>
    <row r="276" spans="1:39" x14ac:dyDescent="0.2">
      <c r="A276" s="5">
        <f t="shared" si="105"/>
        <v>257</v>
      </c>
      <c r="B276" s="5">
        <v>60</v>
      </c>
      <c r="C276" s="5">
        <v>215</v>
      </c>
      <c r="D276" s="5" t="s">
        <v>982</v>
      </c>
      <c r="E276" s="15" t="s">
        <v>982</v>
      </c>
      <c r="F276" s="15"/>
      <c r="G276" s="30" t="s">
        <v>983</v>
      </c>
      <c r="H276" s="6">
        <v>28000</v>
      </c>
      <c r="I276" s="6">
        <v>43202.75</v>
      </c>
      <c r="J276" s="6">
        <v>27000</v>
      </c>
      <c r="K276" s="81">
        <f t="shared" si="108"/>
        <v>55000</v>
      </c>
      <c r="L276" s="81">
        <f t="shared" si="109"/>
        <v>98200</v>
      </c>
      <c r="M276" s="6">
        <v>30000</v>
      </c>
      <c r="N276" s="6" t="e">
        <f>M276/1000*#REF!</f>
        <v>#REF!</v>
      </c>
      <c r="O276" s="81" t="e">
        <f t="shared" si="97"/>
        <v>#REF!</v>
      </c>
      <c r="P276" s="6">
        <v>30000</v>
      </c>
      <c r="Q276" s="6"/>
      <c r="R276" s="81">
        <f t="shared" si="98"/>
        <v>30000</v>
      </c>
      <c r="S276" s="6">
        <v>30000</v>
      </c>
      <c r="T276" s="6" t="e">
        <f>S276/1000*#REF!</f>
        <v>#REF!</v>
      </c>
      <c r="U276" s="81" t="e">
        <f t="shared" si="99"/>
        <v>#REF!</v>
      </c>
      <c r="V276" s="6">
        <v>30000</v>
      </c>
      <c r="W276" s="6"/>
      <c r="X276" s="81">
        <f t="shared" si="100"/>
        <v>30000</v>
      </c>
      <c r="Y276" s="6">
        <v>30000</v>
      </c>
      <c r="Z276" s="6" t="e">
        <f>Y276/1000*#REF!</f>
        <v>#REF!</v>
      </c>
      <c r="AA276" s="81" t="e">
        <f t="shared" si="101"/>
        <v>#REF!</v>
      </c>
      <c r="AB276" s="6">
        <v>30000</v>
      </c>
      <c r="AC276" s="6"/>
      <c r="AD276" s="81">
        <f t="shared" si="102"/>
        <v>30000</v>
      </c>
      <c r="AE276" s="32">
        <v>28000</v>
      </c>
      <c r="AF276" s="6" t="e">
        <f>AE276/1000*#REF!</f>
        <v>#REF!</v>
      </c>
      <c r="AG276" s="81" t="e">
        <f t="shared" si="103"/>
        <v>#REF!</v>
      </c>
      <c r="AH276" s="32">
        <v>28000</v>
      </c>
      <c r="AI276" s="6"/>
      <c r="AJ276" s="81">
        <f t="shared" si="104"/>
        <v>28000</v>
      </c>
      <c r="AK276" s="32">
        <v>28000</v>
      </c>
      <c r="AL276" s="52"/>
      <c r="AM276" s="52"/>
    </row>
    <row r="277" spans="1:39" x14ac:dyDescent="0.2">
      <c r="A277" s="5">
        <f t="shared" si="105"/>
        <v>258</v>
      </c>
      <c r="B277" s="5">
        <v>61</v>
      </c>
      <c r="C277" s="5">
        <v>247</v>
      </c>
      <c r="D277" s="5" t="s">
        <v>984</v>
      </c>
      <c r="E277" s="15"/>
      <c r="F277" s="15" t="s">
        <v>984</v>
      </c>
      <c r="G277" s="45" t="s">
        <v>985</v>
      </c>
      <c r="H277" s="6">
        <v>10000</v>
      </c>
      <c r="I277" s="6">
        <v>23089.059999999998</v>
      </c>
      <c r="J277" s="6"/>
      <c r="K277" s="81">
        <f t="shared" si="108"/>
        <v>10000</v>
      </c>
      <c r="L277" s="81">
        <f t="shared" si="109"/>
        <v>33100</v>
      </c>
      <c r="M277" s="6">
        <v>50000</v>
      </c>
      <c r="N277" s="6" t="e">
        <f>M277/1000*#REF!</f>
        <v>#REF!</v>
      </c>
      <c r="O277" s="81" t="e">
        <f t="shared" si="97"/>
        <v>#REF!</v>
      </c>
      <c r="P277" s="6">
        <v>50000</v>
      </c>
      <c r="Q277" s="6"/>
      <c r="R277" s="81">
        <f t="shared" si="98"/>
        <v>50000</v>
      </c>
      <c r="S277" s="6">
        <v>50000</v>
      </c>
      <c r="T277" s="6" t="e">
        <f>S277/1000*#REF!</f>
        <v>#REF!</v>
      </c>
      <c r="U277" s="81" t="e">
        <f t="shared" si="99"/>
        <v>#REF!</v>
      </c>
      <c r="V277" s="6">
        <v>50000</v>
      </c>
      <c r="W277" s="6"/>
      <c r="X277" s="81">
        <f t="shared" si="100"/>
        <v>50000</v>
      </c>
      <c r="Y277" s="6">
        <v>50000</v>
      </c>
      <c r="Z277" s="6" t="e">
        <f>Y277/1000*#REF!</f>
        <v>#REF!</v>
      </c>
      <c r="AA277" s="81" t="e">
        <f t="shared" si="101"/>
        <v>#REF!</v>
      </c>
      <c r="AB277" s="6">
        <v>50000</v>
      </c>
      <c r="AC277" s="6"/>
      <c r="AD277" s="81">
        <f t="shared" si="102"/>
        <v>50000</v>
      </c>
      <c r="AE277" s="32">
        <v>47000</v>
      </c>
      <c r="AF277" s="6" t="e">
        <f>AE277/1000*#REF!</f>
        <v>#REF!</v>
      </c>
      <c r="AG277" s="81" t="e">
        <f t="shared" si="103"/>
        <v>#REF!</v>
      </c>
      <c r="AH277" s="32">
        <v>47000</v>
      </c>
      <c r="AI277" s="6"/>
      <c r="AJ277" s="81">
        <f t="shared" si="104"/>
        <v>47000</v>
      </c>
      <c r="AK277" s="32">
        <v>47000</v>
      </c>
      <c r="AL277" s="52"/>
      <c r="AM277" s="52"/>
    </row>
    <row r="278" spans="1:39" x14ac:dyDescent="0.2">
      <c r="A278" s="5">
        <f t="shared" si="105"/>
        <v>259</v>
      </c>
      <c r="B278" s="5">
        <v>62</v>
      </c>
      <c r="C278" s="5">
        <v>248</v>
      </c>
      <c r="D278" s="5" t="s">
        <v>986</v>
      </c>
      <c r="E278" s="15"/>
      <c r="F278" s="15" t="s">
        <v>986</v>
      </c>
      <c r="G278" s="45" t="s">
        <v>987</v>
      </c>
      <c r="H278" s="6">
        <v>30000</v>
      </c>
      <c r="I278" s="6">
        <v>66291.81</v>
      </c>
      <c r="J278" s="6">
        <v>17000</v>
      </c>
      <c r="K278" s="81">
        <f t="shared" si="108"/>
        <v>47000</v>
      </c>
      <c r="L278" s="81">
        <f t="shared" si="109"/>
        <v>113300</v>
      </c>
      <c r="M278" s="6"/>
      <c r="N278" s="6" t="e">
        <f>M278/1000*#REF!</f>
        <v>#REF!</v>
      </c>
      <c r="O278" s="81" t="e">
        <f t="shared" si="97"/>
        <v>#REF!</v>
      </c>
      <c r="P278" s="6"/>
      <c r="Q278" s="6"/>
      <c r="R278" s="81">
        <f t="shared" si="98"/>
        <v>0</v>
      </c>
      <c r="S278" s="6"/>
      <c r="T278" s="6" t="e">
        <f>S278/1000*#REF!</f>
        <v>#REF!</v>
      </c>
      <c r="U278" s="81" t="e">
        <f t="shared" si="99"/>
        <v>#REF!</v>
      </c>
      <c r="V278" s="6"/>
      <c r="W278" s="6"/>
      <c r="X278" s="81">
        <f t="shared" si="100"/>
        <v>0</v>
      </c>
      <c r="Y278" s="6"/>
      <c r="Z278" s="6" t="e">
        <f>Y278/1000*#REF!</f>
        <v>#REF!</v>
      </c>
      <c r="AA278" s="81" t="e">
        <f t="shared" si="101"/>
        <v>#REF!</v>
      </c>
      <c r="AB278" s="6"/>
      <c r="AC278" s="6"/>
      <c r="AD278" s="81">
        <f t="shared" si="102"/>
        <v>0</v>
      </c>
      <c r="AE278" s="32"/>
      <c r="AF278" s="6" t="e">
        <f>AE278/1000*#REF!</f>
        <v>#REF!</v>
      </c>
      <c r="AG278" s="81" t="e">
        <f t="shared" si="103"/>
        <v>#REF!</v>
      </c>
      <c r="AH278" s="32"/>
      <c r="AI278" s="6"/>
      <c r="AJ278" s="81">
        <f t="shared" si="104"/>
        <v>0</v>
      </c>
      <c r="AK278" s="32"/>
      <c r="AL278" s="52"/>
      <c r="AM278" s="52"/>
    </row>
    <row r="279" spans="1:39" x14ac:dyDescent="0.2">
      <c r="A279" s="5">
        <f t="shared" si="105"/>
        <v>260</v>
      </c>
      <c r="B279" s="5">
        <v>63</v>
      </c>
      <c r="C279" s="5">
        <v>249</v>
      </c>
      <c r="D279" s="5" t="s">
        <v>988</v>
      </c>
      <c r="E279" s="15"/>
      <c r="F279" s="15" t="s">
        <v>988</v>
      </c>
      <c r="G279" s="45" t="s">
        <v>989</v>
      </c>
      <c r="H279" s="6">
        <v>50000</v>
      </c>
      <c r="I279" s="6">
        <v>66291.81</v>
      </c>
      <c r="J279" s="6">
        <v>17000</v>
      </c>
      <c r="K279" s="81">
        <f t="shared" si="108"/>
        <v>67000</v>
      </c>
      <c r="L279" s="81">
        <f t="shared" si="109"/>
        <v>133300</v>
      </c>
      <c r="M279" s="6"/>
      <c r="N279" s="6"/>
      <c r="O279" s="81"/>
      <c r="P279" s="6"/>
      <c r="Q279" s="6"/>
      <c r="R279" s="81"/>
      <c r="S279" s="6"/>
      <c r="T279" s="6"/>
      <c r="U279" s="81"/>
      <c r="V279" s="6"/>
      <c r="W279" s="6"/>
      <c r="X279" s="81"/>
      <c r="Y279" s="6"/>
      <c r="Z279" s="6"/>
      <c r="AA279" s="81"/>
      <c r="AB279" s="6"/>
      <c r="AC279" s="6"/>
      <c r="AD279" s="81"/>
      <c r="AE279" s="34"/>
      <c r="AF279" s="6"/>
      <c r="AG279" s="81"/>
      <c r="AH279" s="34"/>
      <c r="AI279" s="6"/>
      <c r="AJ279" s="81"/>
      <c r="AK279" s="34"/>
      <c r="AL279" s="52"/>
      <c r="AM279" s="35"/>
    </row>
    <row r="280" spans="1:39" ht="47.25" x14ac:dyDescent="0.2">
      <c r="A280" s="16" t="s">
        <v>990</v>
      </c>
      <c r="B280" s="5"/>
      <c r="C280" s="5"/>
      <c r="D280" s="5"/>
      <c r="E280" s="16" t="s">
        <v>990</v>
      </c>
      <c r="F280" s="16" t="s">
        <v>622</v>
      </c>
      <c r="G280" s="41" t="s">
        <v>991</v>
      </c>
      <c r="H280" s="6"/>
      <c r="I280" s="6"/>
      <c r="J280" s="6"/>
      <c r="K280" s="81"/>
      <c r="L280" s="81"/>
      <c r="M280" s="6">
        <v>51000</v>
      </c>
      <c r="N280" s="6" t="e">
        <f>M280/1000*#REF!</f>
        <v>#REF!</v>
      </c>
      <c r="O280" s="81" t="e">
        <f t="shared" ref="O280:O342" si="110">SUM(M280:N280)</f>
        <v>#REF!</v>
      </c>
      <c r="P280" s="6">
        <v>51000</v>
      </c>
      <c r="Q280" s="6"/>
      <c r="R280" s="81">
        <f t="shared" ref="R280:R342" si="111">SUM(P280:Q280)</f>
        <v>51000</v>
      </c>
      <c r="S280" s="6">
        <v>51000</v>
      </c>
      <c r="T280" s="6" t="e">
        <f>S280/1000*#REF!</f>
        <v>#REF!</v>
      </c>
      <c r="U280" s="81" t="e">
        <f t="shared" ref="U280:U342" si="112">SUM(S280:T280)</f>
        <v>#REF!</v>
      </c>
      <c r="V280" s="6">
        <v>51000</v>
      </c>
      <c r="W280" s="6"/>
      <c r="X280" s="81">
        <f t="shared" ref="X280:X342" si="113">SUM(V280:W280)</f>
        <v>51000</v>
      </c>
      <c r="Y280" s="6">
        <v>51000</v>
      </c>
      <c r="Z280" s="6" t="e">
        <f>Y280/1000*#REF!</f>
        <v>#REF!</v>
      </c>
      <c r="AA280" s="81" t="e">
        <f t="shared" ref="AA280:AA342" si="114">SUM(Y280:Z280)</f>
        <v>#REF!</v>
      </c>
      <c r="AB280" s="6">
        <v>51000</v>
      </c>
      <c r="AC280" s="6"/>
      <c r="AD280" s="81">
        <f t="shared" ref="AD280:AD342" si="115">SUM(AB280:AC280)</f>
        <v>51000</v>
      </c>
      <c r="AE280" s="6">
        <v>51000</v>
      </c>
      <c r="AF280" s="6" t="e">
        <f>AE280/1000*#REF!</f>
        <v>#REF!</v>
      </c>
      <c r="AG280" s="81" t="e">
        <f t="shared" ref="AG280:AG342" si="116">SUM(AE280:AF280)</f>
        <v>#REF!</v>
      </c>
      <c r="AH280" s="6">
        <v>51000</v>
      </c>
      <c r="AI280" s="6"/>
      <c r="AJ280" s="81">
        <f t="shared" ref="AJ280:AJ342" si="117">SUM(AH280:AI280)</f>
        <v>51000</v>
      </c>
      <c r="AK280" s="6">
        <v>51000</v>
      </c>
      <c r="AL280" s="52"/>
      <c r="AM280" s="44"/>
    </row>
    <row r="281" spans="1:39" x14ac:dyDescent="0.2">
      <c r="A281" s="16" t="s">
        <v>992</v>
      </c>
      <c r="B281" s="5"/>
      <c r="C281" s="5"/>
      <c r="D281" s="5"/>
      <c r="E281" s="16" t="s">
        <v>992</v>
      </c>
      <c r="F281" s="16" t="s">
        <v>1250</v>
      </c>
      <c r="G281" s="41" t="s">
        <v>993</v>
      </c>
      <c r="H281" s="6"/>
      <c r="I281" s="6"/>
      <c r="J281" s="6"/>
      <c r="K281" s="81"/>
      <c r="L281" s="81"/>
      <c r="M281" s="6">
        <v>66000</v>
      </c>
      <c r="N281" s="6" t="e">
        <f>M281/1000*#REF!</f>
        <v>#REF!</v>
      </c>
      <c r="O281" s="81" t="e">
        <f t="shared" si="110"/>
        <v>#REF!</v>
      </c>
      <c r="P281" s="6">
        <v>66000</v>
      </c>
      <c r="Q281" s="6"/>
      <c r="R281" s="81">
        <f t="shared" si="111"/>
        <v>66000</v>
      </c>
      <c r="S281" s="6">
        <v>63000</v>
      </c>
      <c r="T281" s="6" t="e">
        <f>S281/1000*#REF!</f>
        <v>#REF!</v>
      </c>
      <c r="U281" s="81" t="e">
        <f t="shared" si="112"/>
        <v>#REF!</v>
      </c>
      <c r="V281" s="6">
        <v>63000</v>
      </c>
      <c r="W281" s="6"/>
      <c r="X281" s="81">
        <f t="shared" si="113"/>
        <v>63000</v>
      </c>
      <c r="Y281" s="6">
        <v>59000</v>
      </c>
      <c r="Z281" s="6" t="e">
        <f>Y281/1000*#REF!</f>
        <v>#REF!</v>
      </c>
      <c r="AA281" s="81" t="e">
        <f t="shared" si="114"/>
        <v>#REF!</v>
      </c>
      <c r="AB281" s="6">
        <v>59000</v>
      </c>
      <c r="AC281" s="6"/>
      <c r="AD281" s="81">
        <f t="shared" si="115"/>
        <v>59000</v>
      </c>
      <c r="AE281" s="6">
        <v>56000</v>
      </c>
      <c r="AF281" s="6" t="e">
        <f>AE281/1000*#REF!</f>
        <v>#REF!</v>
      </c>
      <c r="AG281" s="81" t="e">
        <f t="shared" si="116"/>
        <v>#REF!</v>
      </c>
      <c r="AH281" s="6">
        <v>56000</v>
      </c>
      <c r="AI281" s="6"/>
      <c r="AJ281" s="81">
        <f t="shared" si="117"/>
        <v>56000</v>
      </c>
      <c r="AK281" s="6">
        <v>56000</v>
      </c>
      <c r="AL281" s="35"/>
      <c r="AM281" s="44"/>
    </row>
    <row r="282" spans="1:39" x14ac:dyDescent="0.2">
      <c r="A282" s="5">
        <f>A279+1</f>
        <v>261</v>
      </c>
      <c r="B282" s="5">
        <v>65</v>
      </c>
      <c r="C282" s="5">
        <v>260</v>
      </c>
      <c r="D282" s="5" t="s">
        <v>994</v>
      </c>
      <c r="E282" s="15" t="s">
        <v>994</v>
      </c>
      <c r="F282" s="15"/>
      <c r="G282" s="30" t="s">
        <v>995</v>
      </c>
      <c r="H282" s="6">
        <v>45000</v>
      </c>
      <c r="I282" s="6">
        <v>10056.844999999999</v>
      </c>
      <c r="J282" s="6">
        <v>26500</v>
      </c>
      <c r="K282" s="81">
        <f t="shared" ref="K282:K345" si="118">H282+J282</f>
        <v>71500</v>
      </c>
      <c r="L282" s="81">
        <f t="shared" ref="L282:L345" si="119">ROUND((SUM(H282:J282)),-2)</f>
        <v>81600</v>
      </c>
      <c r="M282" s="6">
        <v>91000</v>
      </c>
      <c r="N282" s="6" t="e">
        <f>M282/1000*#REF!</f>
        <v>#REF!</v>
      </c>
      <c r="O282" s="81" t="e">
        <f t="shared" si="110"/>
        <v>#REF!</v>
      </c>
      <c r="P282" s="6">
        <v>91000</v>
      </c>
      <c r="Q282" s="6"/>
      <c r="R282" s="81">
        <f t="shared" si="111"/>
        <v>91000</v>
      </c>
      <c r="S282" s="6">
        <v>86000</v>
      </c>
      <c r="T282" s="6" t="e">
        <f>S282/1000*#REF!</f>
        <v>#REF!</v>
      </c>
      <c r="U282" s="81" t="e">
        <f t="shared" si="112"/>
        <v>#REF!</v>
      </c>
      <c r="V282" s="6">
        <v>86000</v>
      </c>
      <c r="W282" s="6"/>
      <c r="X282" s="81">
        <f t="shared" si="113"/>
        <v>86000</v>
      </c>
      <c r="Y282" s="6">
        <v>81000</v>
      </c>
      <c r="Z282" s="6" t="e">
        <f>Y282/1000*#REF!</f>
        <v>#REF!</v>
      </c>
      <c r="AA282" s="81" t="e">
        <f t="shared" si="114"/>
        <v>#REF!</v>
      </c>
      <c r="AB282" s="6">
        <v>81000</v>
      </c>
      <c r="AC282" s="6"/>
      <c r="AD282" s="81">
        <f t="shared" si="115"/>
        <v>81000</v>
      </c>
      <c r="AE282" s="6">
        <v>76000</v>
      </c>
      <c r="AF282" s="6" t="e">
        <f>AE282/1000*#REF!</f>
        <v>#REF!</v>
      </c>
      <c r="AG282" s="81" t="e">
        <f t="shared" si="116"/>
        <v>#REF!</v>
      </c>
      <c r="AH282" s="6">
        <v>76000</v>
      </c>
      <c r="AI282" s="6"/>
      <c r="AJ282" s="81">
        <f t="shared" si="117"/>
        <v>76000</v>
      </c>
      <c r="AK282" s="6">
        <v>76000</v>
      </c>
      <c r="AL282" s="44"/>
      <c r="AM282" s="44"/>
    </row>
    <row r="283" spans="1:39" ht="31.5" x14ac:dyDescent="0.2">
      <c r="A283" s="5">
        <f t="shared" ref="A283:A346" si="120">A282+1</f>
        <v>262</v>
      </c>
      <c r="B283" s="5">
        <v>66</v>
      </c>
      <c r="C283" s="5">
        <v>261</v>
      </c>
      <c r="D283" s="5" t="s">
        <v>996</v>
      </c>
      <c r="E283" s="15" t="s">
        <v>996</v>
      </c>
      <c r="F283" s="15"/>
      <c r="G283" s="30" t="s">
        <v>997</v>
      </c>
      <c r="H283" s="6">
        <v>60000</v>
      </c>
      <c r="I283" s="6">
        <v>10056.844999999999</v>
      </c>
      <c r="J283" s="6">
        <v>17000</v>
      </c>
      <c r="K283" s="81">
        <f t="shared" si="118"/>
        <v>77000</v>
      </c>
      <c r="L283" s="81">
        <f t="shared" si="119"/>
        <v>87100</v>
      </c>
      <c r="M283" s="6">
        <v>90000</v>
      </c>
      <c r="N283" s="6" t="e">
        <f>M283/1000*#REF!</f>
        <v>#REF!</v>
      </c>
      <c r="O283" s="81" t="e">
        <f t="shared" si="110"/>
        <v>#REF!</v>
      </c>
      <c r="P283" s="6">
        <v>90000</v>
      </c>
      <c r="Q283" s="6"/>
      <c r="R283" s="81">
        <f t="shared" si="111"/>
        <v>90000</v>
      </c>
      <c r="S283" s="6">
        <v>85000</v>
      </c>
      <c r="T283" s="6" t="e">
        <f>S283/1000*#REF!</f>
        <v>#REF!</v>
      </c>
      <c r="U283" s="81" t="e">
        <f t="shared" si="112"/>
        <v>#REF!</v>
      </c>
      <c r="V283" s="6">
        <v>85000</v>
      </c>
      <c r="W283" s="6"/>
      <c r="X283" s="81">
        <f t="shared" si="113"/>
        <v>85000</v>
      </c>
      <c r="Y283" s="6">
        <v>80000</v>
      </c>
      <c r="Z283" s="6" t="e">
        <f>Y283/1000*#REF!</f>
        <v>#REF!</v>
      </c>
      <c r="AA283" s="81" t="e">
        <f t="shared" si="114"/>
        <v>#REF!</v>
      </c>
      <c r="AB283" s="6">
        <v>80000</v>
      </c>
      <c r="AC283" s="6"/>
      <c r="AD283" s="81">
        <f t="shared" si="115"/>
        <v>80000</v>
      </c>
      <c r="AE283" s="6">
        <v>76000</v>
      </c>
      <c r="AF283" s="6" t="e">
        <f>AE283/1000*#REF!</f>
        <v>#REF!</v>
      </c>
      <c r="AG283" s="81" t="e">
        <f t="shared" si="116"/>
        <v>#REF!</v>
      </c>
      <c r="AH283" s="6">
        <v>76000</v>
      </c>
      <c r="AI283" s="6"/>
      <c r="AJ283" s="81">
        <f t="shared" si="117"/>
        <v>76000</v>
      </c>
      <c r="AK283" s="6">
        <v>76000</v>
      </c>
      <c r="AL283" s="44"/>
      <c r="AM283" s="44"/>
    </row>
    <row r="284" spans="1:39" ht="31.5" x14ac:dyDescent="0.2">
      <c r="A284" s="5">
        <f t="shared" si="120"/>
        <v>263</v>
      </c>
      <c r="B284" s="5">
        <v>67</v>
      </c>
      <c r="C284" s="5">
        <v>262</v>
      </c>
      <c r="D284" s="5" t="s">
        <v>998</v>
      </c>
      <c r="E284" s="15" t="s">
        <v>998</v>
      </c>
      <c r="F284" s="15"/>
      <c r="G284" s="30" t="s">
        <v>999</v>
      </c>
      <c r="H284" s="6">
        <v>80000</v>
      </c>
      <c r="I284" s="6">
        <v>10056.844999999999</v>
      </c>
      <c r="J284" s="6">
        <v>49500</v>
      </c>
      <c r="K284" s="81">
        <f t="shared" si="118"/>
        <v>129500</v>
      </c>
      <c r="L284" s="81">
        <f t="shared" si="119"/>
        <v>139600</v>
      </c>
      <c r="M284" s="6">
        <v>138000</v>
      </c>
      <c r="N284" s="6" t="e">
        <f>M284/1000*#REF!</f>
        <v>#REF!</v>
      </c>
      <c r="O284" s="81" t="e">
        <f t="shared" si="110"/>
        <v>#REF!</v>
      </c>
      <c r="P284" s="6">
        <v>138000</v>
      </c>
      <c r="Q284" s="6"/>
      <c r="R284" s="81">
        <f t="shared" si="111"/>
        <v>138000</v>
      </c>
      <c r="S284" s="6">
        <v>130000</v>
      </c>
      <c r="T284" s="6" t="e">
        <f>S284/1000*#REF!</f>
        <v>#REF!</v>
      </c>
      <c r="U284" s="81" t="e">
        <f t="shared" si="112"/>
        <v>#REF!</v>
      </c>
      <c r="V284" s="6">
        <v>130000</v>
      </c>
      <c r="W284" s="6"/>
      <c r="X284" s="81">
        <f t="shared" si="113"/>
        <v>130000</v>
      </c>
      <c r="Y284" s="6">
        <v>123000</v>
      </c>
      <c r="Z284" s="6" t="e">
        <f>Y284/1000*#REF!</f>
        <v>#REF!</v>
      </c>
      <c r="AA284" s="81" t="e">
        <f t="shared" si="114"/>
        <v>#REF!</v>
      </c>
      <c r="AB284" s="6">
        <v>123000</v>
      </c>
      <c r="AC284" s="6"/>
      <c r="AD284" s="81">
        <f t="shared" si="115"/>
        <v>123000</v>
      </c>
      <c r="AE284" s="6">
        <v>116000</v>
      </c>
      <c r="AF284" s="6" t="e">
        <f>AE284/1000*#REF!</f>
        <v>#REF!</v>
      </c>
      <c r="AG284" s="81" t="e">
        <f t="shared" si="116"/>
        <v>#REF!</v>
      </c>
      <c r="AH284" s="6">
        <v>116000</v>
      </c>
      <c r="AI284" s="6"/>
      <c r="AJ284" s="81">
        <f t="shared" si="117"/>
        <v>116000</v>
      </c>
      <c r="AK284" s="6">
        <v>116000</v>
      </c>
      <c r="AL284" s="44"/>
      <c r="AM284" s="48"/>
    </row>
    <row r="285" spans="1:39" ht="31.5" x14ac:dyDescent="0.2">
      <c r="A285" s="5">
        <f t="shared" si="120"/>
        <v>264</v>
      </c>
      <c r="B285" s="5">
        <v>68</v>
      </c>
      <c r="C285" s="5">
        <v>263</v>
      </c>
      <c r="D285" s="5" t="s">
        <v>1000</v>
      </c>
      <c r="E285" s="15" t="s">
        <v>1000</v>
      </c>
      <c r="F285" s="15"/>
      <c r="G285" s="30" t="s">
        <v>1001</v>
      </c>
      <c r="H285" s="6">
        <v>105000</v>
      </c>
      <c r="I285" s="6">
        <v>10056.844999999999</v>
      </c>
      <c r="J285" s="6">
        <v>91500</v>
      </c>
      <c r="K285" s="81">
        <f t="shared" si="118"/>
        <v>196500</v>
      </c>
      <c r="L285" s="81">
        <f t="shared" si="119"/>
        <v>206600</v>
      </c>
      <c r="M285" s="6">
        <v>174000</v>
      </c>
      <c r="N285" s="6" t="e">
        <f>M285/1000*#REF!</f>
        <v>#REF!</v>
      </c>
      <c r="O285" s="81" t="e">
        <f t="shared" si="110"/>
        <v>#REF!</v>
      </c>
      <c r="P285" s="6">
        <v>174000</v>
      </c>
      <c r="Q285" s="6"/>
      <c r="R285" s="81">
        <f t="shared" si="111"/>
        <v>174000</v>
      </c>
      <c r="S285" s="6">
        <v>165000</v>
      </c>
      <c r="T285" s="6" t="e">
        <f>S285/1000*#REF!</f>
        <v>#REF!</v>
      </c>
      <c r="U285" s="81" t="e">
        <f t="shared" si="112"/>
        <v>#REF!</v>
      </c>
      <c r="V285" s="6">
        <v>165000</v>
      </c>
      <c r="W285" s="6"/>
      <c r="X285" s="81">
        <f t="shared" si="113"/>
        <v>165000</v>
      </c>
      <c r="Y285" s="6">
        <v>156000</v>
      </c>
      <c r="Z285" s="6" t="e">
        <f>Y285/1000*#REF!</f>
        <v>#REF!</v>
      </c>
      <c r="AA285" s="81" t="e">
        <f t="shared" si="114"/>
        <v>#REF!</v>
      </c>
      <c r="AB285" s="6">
        <v>156000</v>
      </c>
      <c r="AC285" s="6"/>
      <c r="AD285" s="81">
        <f t="shared" si="115"/>
        <v>156000</v>
      </c>
      <c r="AE285" s="6">
        <v>147000</v>
      </c>
      <c r="AF285" s="6" t="e">
        <f>AE285/1000*#REF!</f>
        <v>#REF!</v>
      </c>
      <c r="AG285" s="81" t="e">
        <f t="shared" si="116"/>
        <v>#REF!</v>
      </c>
      <c r="AH285" s="6">
        <v>147000</v>
      </c>
      <c r="AI285" s="6"/>
      <c r="AJ285" s="81">
        <f t="shared" si="117"/>
        <v>147000</v>
      </c>
      <c r="AK285" s="6">
        <v>147000</v>
      </c>
      <c r="AL285" s="44"/>
      <c r="AM285" s="48"/>
    </row>
    <row r="286" spans="1:39" ht="31.5" x14ac:dyDescent="0.2">
      <c r="A286" s="5">
        <f t="shared" si="120"/>
        <v>265</v>
      </c>
      <c r="B286" s="5">
        <v>69</v>
      </c>
      <c r="C286" s="5">
        <v>264</v>
      </c>
      <c r="D286" s="5" t="s">
        <v>1002</v>
      </c>
      <c r="E286" s="15" t="s">
        <v>1002</v>
      </c>
      <c r="F286" s="15"/>
      <c r="G286" s="30" t="s">
        <v>1003</v>
      </c>
      <c r="H286" s="6">
        <v>115000</v>
      </c>
      <c r="I286" s="6">
        <v>20113.689999999999</v>
      </c>
      <c r="J286" s="6">
        <v>39000</v>
      </c>
      <c r="K286" s="81">
        <f t="shared" si="118"/>
        <v>154000</v>
      </c>
      <c r="L286" s="81">
        <f t="shared" si="119"/>
        <v>174100</v>
      </c>
      <c r="M286" s="6">
        <v>136000</v>
      </c>
      <c r="N286" s="6" t="e">
        <f>M286/1000*#REF!</f>
        <v>#REF!</v>
      </c>
      <c r="O286" s="81" t="e">
        <f t="shared" si="110"/>
        <v>#REF!</v>
      </c>
      <c r="P286" s="6">
        <v>136000</v>
      </c>
      <c r="Q286" s="6"/>
      <c r="R286" s="81">
        <f t="shared" si="111"/>
        <v>136000</v>
      </c>
      <c r="S286" s="6">
        <v>136000</v>
      </c>
      <c r="T286" s="6" t="e">
        <f>S286/1000*#REF!</f>
        <v>#REF!</v>
      </c>
      <c r="U286" s="81" t="e">
        <f t="shared" si="112"/>
        <v>#REF!</v>
      </c>
      <c r="V286" s="6">
        <v>136000</v>
      </c>
      <c r="W286" s="6"/>
      <c r="X286" s="81">
        <f t="shared" si="113"/>
        <v>136000</v>
      </c>
      <c r="Y286" s="6">
        <v>136000</v>
      </c>
      <c r="Z286" s="6" t="e">
        <f>Y286/1000*#REF!</f>
        <v>#REF!</v>
      </c>
      <c r="AA286" s="81" t="e">
        <f t="shared" si="114"/>
        <v>#REF!</v>
      </c>
      <c r="AB286" s="6">
        <v>136000</v>
      </c>
      <c r="AC286" s="6"/>
      <c r="AD286" s="81">
        <f t="shared" si="115"/>
        <v>136000</v>
      </c>
      <c r="AE286" s="6">
        <v>136000</v>
      </c>
      <c r="AF286" s="6" t="e">
        <f>AE286/1000*#REF!</f>
        <v>#REF!</v>
      </c>
      <c r="AG286" s="81" t="e">
        <f t="shared" si="116"/>
        <v>#REF!</v>
      </c>
      <c r="AH286" s="6">
        <v>136000</v>
      </c>
      <c r="AI286" s="6"/>
      <c r="AJ286" s="81">
        <f t="shared" si="117"/>
        <v>136000</v>
      </c>
      <c r="AK286" s="6">
        <v>136000</v>
      </c>
      <c r="AL286" s="44"/>
      <c r="AM286" s="48"/>
    </row>
    <row r="287" spans="1:39" ht="31.5" x14ac:dyDescent="0.2">
      <c r="A287" s="5">
        <f t="shared" si="120"/>
        <v>266</v>
      </c>
      <c r="B287" s="5">
        <v>70</v>
      </c>
      <c r="C287" s="5">
        <v>265</v>
      </c>
      <c r="D287" s="5" t="s">
        <v>1004</v>
      </c>
      <c r="E287" s="15" t="s">
        <v>1004</v>
      </c>
      <c r="F287" s="15"/>
      <c r="G287" s="30" t="s">
        <v>1005</v>
      </c>
      <c r="H287" s="6">
        <v>160000</v>
      </c>
      <c r="I287" s="6">
        <v>20113.689999999999</v>
      </c>
      <c r="J287" s="6">
        <v>49500</v>
      </c>
      <c r="K287" s="81">
        <f t="shared" si="118"/>
        <v>209500</v>
      </c>
      <c r="L287" s="81">
        <f t="shared" si="119"/>
        <v>229600</v>
      </c>
      <c r="M287" s="6">
        <v>159000</v>
      </c>
      <c r="N287" s="6" t="e">
        <f>M287/1000*#REF!</f>
        <v>#REF!</v>
      </c>
      <c r="O287" s="81" t="e">
        <f t="shared" si="110"/>
        <v>#REF!</v>
      </c>
      <c r="P287" s="6">
        <v>159000</v>
      </c>
      <c r="Q287" s="6"/>
      <c r="R287" s="81">
        <f t="shared" si="111"/>
        <v>159000</v>
      </c>
      <c r="S287" s="6">
        <v>151000</v>
      </c>
      <c r="T287" s="6" t="e">
        <f>S287/1000*#REF!</f>
        <v>#REF!</v>
      </c>
      <c r="U287" s="81" t="e">
        <f t="shared" si="112"/>
        <v>#REF!</v>
      </c>
      <c r="V287" s="6">
        <v>151000</v>
      </c>
      <c r="W287" s="6"/>
      <c r="X287" s="81">
        <f t="shared" si="113"/>
        <v>151000</v>
      </c>
      <c r="Y287" s="6">
        <v>142000</v>
      </c>
      <c r="Z287" s="6" t="e">
        <f>Y287/1000*#REF!</f>
        <v>#REF!</v>
      </c>
      <c r="AA287" s="81" t="e">
        <f t="shared" si="114"/>
        <v>#REF!</v>
      </c>
      <c r="AB287" s="6">
        <v>142000</v>
      </c>
      <c r="AC287" s="6"/>
      <c r="AD287" s="81">
        <f t="shared" si="115"/>
        <v>142000</v>
      </c>
      <c r="AE287" s="6">
        <v>134000</v>
      </c>
      <c r="AF287" s="6" t="e">
        <f>AE287/1000*#REF!</f>
        <v>#REF!</v>
      </c>
      <c r="AG287" s="81" t="e">
        <f t="shared" si="116"/>
        <v>#REF!</v>
      </c>
      <c r="AH287" s="6">
        <v>134000</v>
      </c>
      <c r="AI287" s="6"/>
      <c r="AJ287" s="81">
        <f t="shared" si="117"/>
        <v>134000</v>
      </c>
      <c r="AK287" s="6">
        <v>134000</v>
      </c>
      <c r="AL287" s="48"/>
      <c r="AM287" s="48"/>
    </row>
    <row r="288" spans="1:39" ht="31.5" x14ac:dyDescent="0.2">
      <c r="A288" s="5">
        <f t="shared" si="120"/>
        <v>267</v>
      </c>
      <c r="B288" s="5">
        <v>71</v>
      </c>
      <c r="C288" s="5">
        <v>266</v>
      </c>
      <c r="D288" s="5" t="s">
        <v>1006</v>
      </c>
      <c r="E288" s="15" t="s">
        <v>1006</v>
      </c>
      <c r="F288" s="15"/>
      <c r="G288" s="30" t="s">
        <v>1007</v>
      </c>
      <c r="H288" s="6">
        <v>190000</v>
      </c>
      <c r="I288" s="6">
        <v>64804.125</v>
      </c>
      <c r="J288" s="6">
        <v>39000</v>
      </c>
      <c r="K288" s="81">
        <f t="shared" si="118"/>
        <v>229000</v>
      </c>
      <c r="L288" s="81">
        <f t="shared" si="119"/>
        <v>293800</v>
      </c>
      <c r="M288" s="6">
        <v>170000</v>
      </c>
      <c r="N288" s="6" t="e">
        <f>M288/1000*#REF!</f>
        <v>#REF!</v>
      </c>
      <c r="O288" s="81" t="e">
        <f t="shared" si="110"/>
        <v>#REF!</v>
      </c>
      <c r="P288" s="6">
        <v>170000</v>
      </c>
      <c r="Q288" s="6"/>
      <c r="R288" s="81">
        <f t="shared" si="111"/>
        <v>170000</v>
      </c>
      <c r="S288" s="6">
        <v>161000</v>
      </c>
      <c r="T288" s="6" t="e">
        <f>S288/1000*#REF!</f>
        <v>#REF!</v>
      </c>
      <c r="U288" s="81" t="e">
        <f t="shared" si="112"/>
        <v>#REF!</v>
      </c>
      <c r="V288" s="6">
        <v>161000</v>
      </c>
      <c r="W288" s="6"/>
      <c r="X288" s="81">
        <f t="shared" si="113"/>
        <v>161000</v>
      </c>
      <c r="Y288" s="6">
        <v>152000</v>
      </c>
      <c r="Z288" s="6" t="e">
        <f>Y288/1000*#REF!</f>
        <v>#REF!</v>
      </c>
      <c r="AA288" s="81" t="e">
        <f t="shared" si="114"/>
        <v>#REF!</v>
      </c>
      <c r="AB288" s="6">
        <v>152000</v>
      </c>
      <c r="AC288" s="6"/>
      <c r="AD288" s="81">
        <f t="shared" si="115"/>
        <v>152000</v>
      </c>
      <c r="AE288" s="6">
        <v>143000</v>
      </c>
      <c r="AF288" s="6" t="e">
        <f>AE288/1000*#REF!</f>
        <v>#REF!</v>
      </c>
      <c r="AG288" s="81" t="e">
        <f t="shared" si="116"/>
        <v>#REF!</v>
      </c>
      <c r="AH288" s="6">
        <v>143000</v>
      </c>
      <c r="AI288" s="6"/>
      <c r="AJ288" s="81">
        <f t="shared" si="117"/>
        <v>143000</v>
      </c>
      <c r="AK288" s="6">
        <v>143000</v>
      </c>
      <c r="AL288" s="48"/>
      <c r="AM288" s="48"/>
    </row>
    <row r="289" spans="1:39" ht="31.5" x14ac:dyDescent="0.2">
      <c r="A289" s="5">
        <f t="shared" si="120"/>
        <v>268</v>
      </c>
      <c r="B289" s="5">
        <v>74</v>
      </c>
      <c r="C289" s="5">
        <v>269</v>
      </c>
      <c r="D289" s="5" t="s">
        <v>1008</v>
      </c>
      <c r="E289" s="15" t="s">
        <v>1008</v>
      </c>
      <c r="F289" s="15"/>
      <c r="G289" s="30" t="s">
        <v>1009</v>
      </c>
      <c r="H289" s="6">
        <v>155000</v>
      </c>
      <c r="I289" s="6">
        <v>21601.375</v>
      </c>
      <c r="J289" s="6">
        <v>17000</v>
      </c>
      <c r="K289" s="81">
        <f t="shared" si="118"/>
        <v>172000</v>
      </c>
      <c r="L289" s="81">
        <f t="shared" si="119"/>
        <v>193600</v>
      </c>
      <c r="M289" s="6">
        <v>179000</v>
      </c>
      <c r="N289" s="6" t="e">
        <f>M289/1000*#REF!</f>
        <v>#REF!</v>
      </c>
      <c r="O289" s="81" t="e">
        <f t="shared" si="110"/>
        <v>#REF!</v>
      </c>
      <c r="P289" s="6">
        <v>179000</v>
      </c>
      <c r="Q289" s="6"/>
      <c r="R289" s="81">
        <f t="shared" si="111"/>
        <v>179000</v>
      </c>
      <c r="S289" s="6">
        <v>169000</v>
      </c>
      <c r="T289" s="6" t="e">
        <f>S289/1000*#REF!</f>
        <v>#REF!</v>
      </c>
      <c r="U289" s="81" t="e">
        <f t="shared" si="112"/>
        <v>#REF!</v>
      </c>
      <c r="V289" s="6">
        <v>169000</v>
      </c>
      <c r="W289" s="6"/>
      <c r="X289" s="81">
        <f t="shared" si="113"/>
        <v>169000</v>
      </c>
      <c r="Y289" s="6">
        <v>160000</v>
      </c>
      <c r="Z289" s="6" t="e">
        <f>Y289/1000*#REF!</f>
        <v>#REF!</v>
      </c>
      <c r="AA289" s="81" t="e">
        <f t="shared" si="114"/>
        <v>#REF!</v>
      </c>
      <c r="AB289" s="6">
        <v>160000</v>
      </c>
      <c r="AC289" s="6"/>
      <c r="AD289" s="81">
        <f t="shared" si="115"/>
        <v>160000</v>
      </c>
      <c r="AE289" s="6">
        <v>150000</v>
      </c>
      <c r="AF289" s="6" t="e">
        <f>AE289/1000*#REF!</f>
        <v>#REF!</v>
      </c>
      <c r="AG289" s="81" t="e">
        <f t="shared" si="116"/>
        <v>#REF!</v>
      </c>
      <c r="AH289" s="6">
        <v>150000</v>
      </c>
      <c r="AI289" s="6"/>
      <c r="AJ289" s="81">
        <f t="shared" si="117"/>
        <v>150000</v>
      </c>
      <c r="AK289" s="6">
        <v>150000</v>
      </c>
      <c r="AL289" s="48"/>
      <c r="AM289" s="48"/>
    </row>
    <row r="290" spans="1:39" ht="31.5" x14ac:dyDescent="0.2">
      <c r="A290" s="5">
        <f t="shared" si="120"/>
        <v>269</v>
      </c>
      <c r="B290" s="5">
        <v>75</v>
      </c>
      <c r="C290" s="5">
        <v>270</v>
      </c>
      <c r="D290" s="5" t="s">
        <v>1010</v>
      </c>
      <c r="E290" s="15" t="s">
        <v>1010</v>
      </c>
      <c r="F290" s="15"/>
      <c r="G290" s="30" t="s">
        <v>1011</v>
      </c>
      <c r="H290" s="6">
        <v>200000</v>
      </c>
      <c r="I290" s="6">
        <v>43202.75</v>
      </c>
      <c r="J290" s="6">
        <v>17000</v>
      </c>
      <c r="K290" s="81">
        <f t="shared" si="118"/>
        <v>217000</v>
      </c>
      <c r="L290" s="81">
        <f t="shared" si="119"/>
        <v>260200</v>
      </c>
      <c r="M290" s="6">
        <v>44000</v>
      </c>
      <c r="N290" s="6" t="e">
        <f>M290/1000*#REF!</f>
        <v>#REF!</v>
      </c>
      <c r="O290" s="81" t="e">
        <f t="shared" si="110"/>
        <v>#REF!</v>
      </c>
      <c r="P290" s="6">
        <v>44000</v>
      </c>
      <c r="Q290" s="6"/>
      <c r="R290" s="81">
        <f t="shared" si="111"/>
        <v>44000</v>
      </c>
      <c r="S290" s="6">
        <v>44000</v>
      </c>
      <c r="T290" s="6" t="e">
        <f>S290/1000*#REF!</f>
        <v>#REF!</v>
      </c>
      <c r="U290" s="81" t="e">
        <f t="shared" si="112"/>
        <v>#REF!</v>
      </c>
      <c r="V290" s="6">
        <v>44000</v>
      </c>
      <c r="W290" s="6"/>
      <c r="X290" s="81">
        <f t="shared" si="113"/>
        <v>44000</v>
      </c>
      <c r="Y290" s="6">
        <v>44000</v>
      </c>
      <c r="Z290" s="6" t="e">
        <f>Y290/1000*#REF!</f>
        <v>#REF!</v>
      </c>
      <c r="AA290" s="81" t="e">
        <f t="shared" si="114"/>
        <v>#REF!</v>
      </c>
      <c r="AB290" s="6">
        <v>44000</v>
      </c>
      <c r="AC290" s="6"/>
      <c r="AD290" s="81">
        <f t="shared" si="115"/>
        <v>44000</v>
      </c>
      <c r="AE290" s="6">
        <v>44000</v>
      </c>
      <c r="AF290" s="6" t="e">
        <f>AE290/1000*#REF!</f>
        <v>#REF!</v>
      </c>
      <c r="AG290" s="81" t="e">
        <f t="shared" si="116"/>
        <v>#REF!</v>
      </c>
      <c r="AH290" s="6">
        <v>44000</v>
      </c>
      <c r="AI290" s="6"/>
      <c r="AJ290" s="81">
        <f t="shared" si="117"/>
        <v>44000</v>
      </c>
      <c r="AK290" s="6">
        <v>44000</v>
      </c>
      <c r="AL290" s="48"/>
      <c r="AM290" s="48"/>
    </row>
    <row r="291" spans="1:39" ht="31.5" x14ac:dyDescent="0.2">
      <c r="A291" s="5">
        <f t="shared" si="120"/>
        <v>270</v>
      </c>
      <c r="B291" s="5">
        <v>76</v>
      </c>
      <c r="C291" s="5">
        <v>271</v>
      </c>
      <c r="D291" s="5" t="s">
        <v>1012</v>
      </c>
      <c r="E291" s="15" t="s">
        <v>1012</v>
      </c>
      <c r="F291" s="15"/>
      <c r="G291" s="30" t="s">
        <v>1013</v>
      </c>
      <c r="H291" s="6">
        <v>210000</v>
      </c>
      <c r="I291" s="6">
        <v>43202.75</v>
      </c>
      <c r="J291" s="6">
        <v>17000</v>
      </c>
      <c r="K291" s="81">
        <f t="shared" si="118"/>
        <v>227000</v>
      </c>
      <c r="L291" s="81">
        <f t="shared" si="119"/>
        <v>270200</v>
      </c>
      <c r="M291" s="6">
        <v>32000</v>
      </c>
      <c r="N291" s="6" t="e">
        <f>M291/1000*#REF!</f>
        <v>#REF!</v>
      </c>
      <c r="O291" s="81" t="e">
        <f t="shared" si="110"/>
        <v>#REF!</v>
      </c>
      <c r="P291" s="6">
        <v>32000</v>
      </c>
      <c r="Q291" s="6"/>
      <c r="R291" s="81">
        <f t="shared" si="111"/>
        <v>32000</v>
      </c>
      <c r="S291" s="6">
        <v>32000</v>
      </c>
      <c r="T291" s="6" t="e">
        <f>S291/1000*#REF!</f>
        <v>#REF!</v>
      </c>
      <c r="U291" s="81" t="e">
        <f t="shared" si="112"/>
        <v>#REF!</v>
      </c>
      <c r="V291" s="6">
        <v>32000</v>
      </c>
      <c r="W291" s="6"/>
      <c r="X291" s="81">
        <f t="shared" si="113"/>
        <v>32000</v>
      </c>
      <c r="Y291" s="6">
        <v>32000</v>
      </c>
      <c r="Z291" s="6" t="e">
        <f>Y291/1000*#REF!</f>
        <v>#REF!</v>
      </c>
      <c r="AA291" s="81" t="e">
        <f t="shared" si="114"/>
        <v>#REF!</v>
      </c>
      <c r="AB291" s="6">
        <v>32000</v>
      </c>
      <c r="AC291" s="6"/>
      <c r="AD291" s="81">
        <f t="shared" si="115"/>
        <v>32000</v>
      </c>
      <c r="AE291" s="6">
        <v>32000</v>
      </c>
      <c r="AF291" s="6" t="e">
        <f>AE291/1000*#REF!</f>
        <v>#REF!</v>
      </c>
      <c r="AG291" s="81" t="e">
        <f t="shared" si="116"/>
        <v>#REF!</v>
      </c>
      <c r="AH291" s="6">
        <v>32000</v>
      </c>
      <c r="AI291" s="6"/>
      <c r="AJ291" s="81">
        <f t="shared" si="117"/>
        <v>32000</v>
      </c>
      <c r="AK291" s="6">
        <v>32000</v>
      </c>
      <c r="AL291" s="48"/>
      <c r="AM291" s="48"/>
    </row>
    <row r="292" spans="1:39" ht="31.5" x14ac:dyDescent="0.2">
      <c r="A292" s="5">
        <f t="shared" si="120"/>
        <v>271</v>
      </c>
      <c r="B292" s="5">
        <v>77</v>
      </c>
      <c r="C292" s="5">
        <v>272</v>
      </c>
      <c r="D292" s="5" t="s">
        <v>1014</v>
      </c>
      <c r="E292" s="15" t="s">
        <v>1014</v>
      </c>
      <c r="F292" s="15"/>
      <c r="G292" s="30" t="s">
        <v>1015</v>
      </c>
      <c r="H292" s="6">
        <v>230000</v>
      </c>
      <c r="I292" s="6">
        <v>64804.125</v>
      </c>
      <c r="J292" s="6">
        <v>17000</v>
      </c>
      <c r="K292" s="81">
        <f t="shared" si="118"/>
        <v>247000</v>
      </c>
      <c r="L292" s="81">
        <f t="shared" si="119"/>
        <v>311800</v>
      </c>
      <c r="M292" s="6">
        <v>35000</v>
      </c>
      <c r="N292" s="6" t="e">
        <f>M292/1000*#REF!</f>
        <v>#REF!</v>
      </c>
      <c r="O292" s="81" t="e">
        <f t="shared" si="110"/>
        <v>#REF!</v>
      </c>
      <c r="P292" s="6">
        <v>35000</v>
      </c>
      <c r="Q292" s="6"/>
      <c r="R292" s="81">
        <f t="shared" si="111"/>
        <v>35000</v>
      </c>
      <c r="S292" s="6">
        <v>35000</v>
      </c>
      <c r="T292" s="6" t="e">
        <f>S292/1000*#REF!</f>
        <v>#REF!</v>
      </c>
      <c r="U292" s="81" t="e">
        <f t="shared" si="112"/>
        <v>#REF!</v>
      </c>
      <c r="V292" s="6">
        <v>35000</v>
      </c>
      <c r="W292" s="6"/>
      <c r="X292" s="81">
        <f t="shared" si="113"/>
        <v>35000</v>
      </c>
      <c r="Y292" s="6">
        <v>35000</v>
      </c>
      <c r="Z292" s="6" t="e">
        <f>Y292/1000*#REF!</f>
        <v>#REF!</v>
      </c>
      <c r="AA292" s="81" t="e">
        <f t="shared" si="114"/>
        <v>#REF!</v>
      </c>
      <c r="AB292" s="6">
        <v>35000</v>
      </c>
      <c r="AC292" s="6"/>
      <c r="AD292" s="81">
        <f t="shared" si="115"/>
        <v>35000</v>
      </c>
      <c r="AE292" s="32">
        <v>33000</v>
      </c>
      <c r="AF292" s="6" t="e">
        <f>AE292/1000*#REF!</f>
        <v>#REF!</v>
      </c>
      <c r="AG292" s="81" t="e">
        <f t="shared" si="116"/>
        <v>#REF!</v>
      </c>
      <c r="AH292" s="32">
        <v>33000</v>
      </c>
      <c r="AI292" s="6"/>
      <c r="AJ292" s="81">
        <f t="shared" si="117"/>
        <v>33000</v>
      </c>
      <c r="AK292" s="32">
        <v>33000</v>
      </c>
      <c r="AL292" s="48"/>
      <c r="AM292" s="35"/>
    </row>
    <row r="293" spans="1:39" ht="31.5" x14ac:dyDescent="0.2">
      <c r="A293" s="5">
        <f t="shared" si="120"/>
        <v>272</v>
      </c>
      <c r="B293" s="5">
        <v>72</v>
      </c>
      <c r="C293" s="5">
        <v>267</v>
      </c>
      <c r="D293" s="5" t="s">
        <v>1016</v>
      </c>
      <c r="E293" s="15" t="s">
        <v>1016</v>
      </c>
      <c r="F293" s="15"/>
      <c r="G293" s="30" t="s">
        <v>1017</v>
      </c>
      <c r="H293" s="6">
        <v>45000</v>
      </c>
      <c r="I293" s="6">
        <v>20113.689999999999</v>
      </c>
      <c r="J293" s="6">
        <v>24000</v>
      </c>
      <c r="K293" s="81">
        <f t="shared" si="118"/>
        <v>69000</v>
      </c>
      <c r="L293" s="81">
        <f t="shared" si="119"/>
        <v>89100</v>
      </c>
      <c r="M293" s="6">
        <v>50000</v>
      </c>
      <c r="N293" s="6" t="e">
        <f>M293/1000*#REF!</f>
        <v>#REF!</v>
      </c>
      <c r="O293" s="81" t="e">
        <f t="shared" si="110"/>
        <v>#REF!</v>
      </c>
      <c r="P293" s="6">
        <v>50000</v>
      </c>
      <c r="Q293" s="6"/>
      <c r="R293" s="81">
        <f t="shared" si="111"/>
        <v>50000</v>
      </c>
      <c r="S293" s="6">
        <v>50000</v>
      </c>
      <c r="T293" s="6" t="e">
        <f>S293/1000*#REF!</f>
        <v>#REF!</v>
      </c>
      <c r="U293" s="81" t="e">
        <f t="shared" si="112"/>
        <v>#REF!</v>
      </c>
      <c r="V293" s="6">
        <v>50000</v>
      </c>
      <c r="W293" s="6"/>
      <c r="X293" s="81">
        <f t="shared" si="113"/>
        <v>50000</v>
      </c>
      <c r="Y293" s="6">
        <v>50000</v>
      </c>
      <c r="Z293" s="6" t="e">
        <f>Y293/1000*#REF!</f>
        <v>#REF!</v>
      </c>
      <c r="AA293" s="81" t="e">
        <f t="shared" si="114"/>
        <v>#REF!</v>
      </c>
      <c r="AB293" s="6">
        <v>50000</v>
      </c>
      <c r="AC293" s="6"/>
      <c r="AD293" s="81">
        <f t="shared" si="115"/>
        <v>50000</v>
      </c>
      <c r="AE293" s="32">
        <v>47000</v>
      </c>
      <c r="AF293" s="6" t="e">
        <f>AE293/1000*#REF!</f>
        <v>#REF!</v>
      </c>
      <c r="AG293" s="81" t="e">
        <f t="shared" si="116"/>
        <v>#REF!</v>
      </c>
      <c r="AH293" s="32">
        <v>47000</v>
      </c>
      <c r="AI293" s="6"/>
      <c r="AJ293" s="81">
        <f t="shared" si="117"/>
        <v>47000</v>
      </c>
      <c r="AK293" s="32">
        <v>47000</v>
      </c>
      <c r="AL293" s="48"/>
      <c r="AM293" s="35"/>
    </row>
    <row r="294" spans="1:39" x14ac:dyDescent="0.2">
      <c r="A294" s="5">
        <f t="shared" si="120"/>
        <v>273</v>
      </c>
      <c r="B294" s="5">
        <v>73</v>
      </c>
      <c r="C294" s="5">
        <v>268</v>
      </c>
      <c r="D294" s="5" t="s">
        <v>1018</v>
      </c>
      <c r="E294" s="15" t="s">
        <v>1018</v>
      </c>
      <c r="F294" s="15"/>
      <c r="G294" s="30" t="s">
        <v>1019</v>
      </c>
      <c r="H294" s="6">
        <v>38000</v>
      </c>
      <c r="I294" s="6">
        <v>20113.689999999999</v>
      </c>
      <c r="J294" s="6">
        <v>24000</v>
      </c>
      <c r="K294" s="81">
        <f t="shared" si="118"/>
        <v>62000</v>
      </c>
      <c r="L294" s="81">
        <f t="shared" si="119"/>
        <v>82100</v>
      </c>
      <c r="M294" s="6">
        <v>50000</v>
      </c>
      <c r="N294" s="6" t="e">
        <f>M294/1000*#REF!</f>
        <v>#REF!</v>
      </c>
      <c r="O294" s="81" t="e">
        <f t="shared" si="110"/>
        <v>#REF!</v>
      </c>
      <c r="P294" s="6">
        <v>50000</v>
      </c>
      <c r="Q294" s="6"/>
      <c r="R294" s="81">
        <f t="shared" si="111"/>
        <v>50000</v>
      </c>
      <c r="S294" s="6">
        <v>50000</v>
      </c>
      <c r="T294" s="6" t="e">
        <f>S294/1000*#REF!</f>
        <v>#REF!</v>
      </c>
      <c r="U294" s="81" t="e">
        <f t="shared" si="112"/>
        <v>#REF!</v>
      </c>
      <c r="V294" s="6">
        <v>50000</v>
      </c>
      <c r="W294" s="6"/>
      <c r="X294" s="81">
        <f t="shared" si="113"/>
        <v>50000</v>
      </c>
      <c r="Y294" s="6">
        <v>50000</v>
      </c>
      <c r="Z294" s="6" t="e">
        <f>Y294/1000*#REF!</f>
        <v>#REF!</v>
      </c>
      <c r="AA294" s="81" t="e">
        <f t="shared" si="114"/>
        <v>#REF!</v>
      </c>
      <c r="AB294" s="6">
        <v>50000</v>
      </c>
      <c r="AC294" s="6"/>
      <c r="AD294" s="81">
        <f t="shared" si="115"/>
        <v>50000</v>
      </c>
      <c r="AE294" s="32">
        <v>47000</v>
      </c>
      <c r="AF294" s="6" t="e">
        <f>AE294/1000*#REF!</f>
        <v>#REF!</v>
      </c>
      <c r="AG294" s="81" t="e">
        <f t="shared" si="116"/>
        <v>#REF!</v>
      </c>
      <c r="AH294" s="32">
        <v>47000</v>
      </c>
      <c r="AI294" s="6"/>
      <c r="AJ294" s="81">
        <f t="shared" si="117"/>
        <v>47000</v>
      </c>
      <c r="AK294" s="32">
        <v>47000</v>
      </c>
      <c r="AL294" s="48"/>
      <c r="AM294" s="35"/>
    </row>
    <row r="295" spans="1:39" x14ac:dyDescent="0.2">
      <c r="A295" s="5">
        <f t="shared" si="120"/>
        <v>274</v>
      </c>
      <c r="B295" s="5">
        <v>106</v>
      </c>
      <c r="C295" s="5">
        <v>301</v>
      </c>
      <c r="D295" s="5" t="s">
        <v>1020</v>
      </c>
      <c r="E295" s="15"/>
      <c r="F295" s="15" t="s">
        <v>1020</v>
      </c>
      <c r="G295" s="45" t="s">
        <v>1021</v>
      </c>
      <c r="H295" s="6">
        <v>35000</v>
      </c>
      <c r="I295" s="6">
        <v>20113.689999999999</v>
      </c>
      <c r="J295" s="6"/>
      <c r="K295" s="81">
        <f t="shared" si="118"/>
        <v>35000</v>
      </c>
      <c r="L295" s="81">
        <f t="shared" si="119"/>
        <v>55100</v>
      </c>
      <c r="M295" s="6">
        <v>50000</v>
      </c>
      <c r="N295" s="6" t="e">
        <f>M295/1000*#REF!</f>
        <v>#REF!</v>
      </c>
      <c r="O295" s="81" t="e">
        <f t="shared" si="110"/>
        <v>#REF!</v>
      </c>
      <c r="P295" s="6">
        <v>50000</v>
      </c>
      <c r="Q295" s="6"/>
      <c r="R295" s="81">
        <f t="shared" si="111"/>
        <v>50000</v>
      </c>
      <c r="S295" s="6">
        <v>50000</v>
      </c>
      <c r="T295" s="6" t="e">
        <f>S295/1000*#REF!</f>
        <v>#REF!</v>
      </c>
      <c r="U295" s="81" t="e">
        <f t="shared" si="112"/>
        <v>#REF!</v>
      </c>
      <c r="V295" s="6">
        <v>50000</v>
      </c>
      <c r="W295" s="6"/>
      <c r="X295" s="81">
        <f t="shared" si="113"/>
        <v>50000</v>
      </c>
      <c r="Y295" s="6">
        <v>50000</v>
      </c>
      <c r="Z295" s="6" t="e">
        <f>Y295/1000*#REF!</f>
        <v>#REF!</v>
      </c>
      <c r="AA295" s="81" t="e">
        <f t="shared" si="114"/>
        <v>#REF!</v>
      </c>
      <c r="AB295" s="6">
        <v>50000</v>
      </c>
      <c r="AC295" s="6"/>
      <c r="AD295" s="81">
        <f t="shared" si="115"/>
        <v>50000</v>
      </c>
      <c r="AE295" s="32">
        <v>47000</v>
      </c>
      <c r="AF295" s="6" t="e">
        <f>AE295/1000*#REF!</f>
        <v>#REF!</v>
      </c>
      <c r="AG295" s="81" t="e">
        <f t="shared" si="116"/>
        <v>#REF!</v>
      </c>
      <c r="AH295" s="32">
        <v>47000</v>
      </c>
      <c r="AI295" s="6"/>
      <c r="AJ295" s="81">
        <f t="shared" si="117"/>
        <v>47000</v>
      </c>
      <c r="AK295" s="32">
        <v>47000</v>
      </c>
      <c r="AL295" s="35"/>
      <c r="AM295" s="35"/>
    </row>
    <row r="296" spans="1:39" x14ac:dyDescent="0.2">
      <c r="A296" s="5">
        <f t="shared" si="120"/>
        <v>275</v>
      </c>
      <c r="B296" s="5">
        <v>107</v>
      </c>
      <c r="C296" s="5">
        <v>302</v>
      </c>
      <c r="D296" s="5" t="s">
        <v>1022</v>
      </c>
      <c r="E296" s="15"/>
      <c r="F296" s="15" t="s">
        <v>1022</v>
      </c>
      <c r="G296" s="45" t="s">
        <v>1023</v>
      </c>
      <c r="H296" s="6">
        <v>50000</v>
      </c>
      <c r="I296" s="6">
        <v>20113.689999999999</v>
      </c>
      <c r="J296" s="6"/>
      <c r="K296" s="81">
        <f t="shared" si="118"/>
        <v>50000</v>
      </c>
      <c r="L296" s="81">
        <f t="shared" si="119"/>
        <v>70100</v>
      </c>
      <c r="M296" s="6">
        <v>51000</v>
      </c>
      <c r="N296" s="6" t="e">
        <f>M296/1000*#REF!</f>
        <v>#REF!</v>
      </c>
      <c r="O296" s="81" t="e">
        <f t="shared" si="110"/>
        <v>#REF!</v>
      </c>
      <c r="P296" s="6">
        <v>51000</v>
      </c>
      <c r="Q296" s="6"/>
      <c r="R296" s="81">
        <f t="shared" si="111"/>
        <v>51000</v>
      </c>
      <c r="S296" s="6">
        <v>51000</v>
      </c>
      <c r="T296" s="6" t="e">
        <f>S296/1000*#REF!</f>
        <v>#REF!</v>
      </c>
      <c r="U296" s="81" t="e">
        <f t="shared" si="112"/>
        <v>#REF!</v>
      </c>
      <c r="V296" s="6">
        <v>51000</v>
      </c>
      <c r="W296" s="6"/>
      <c r="X296" s="81">
        <f t="shared" si="113"/>
        <v>51000</v>
      </c>
      <c r="Y296" s="6">
        <v>51000</v>
      </c>
      <c r="Z296" s="6" t="e">
        <f>Y296/1000*#REF!</f>
        <v>#REF!</v>
      </c>
      <c r="AA296" s="81" t="e">
        <f t="shared" si="114"/>
        <v>#REF!</v>
      </c>
      <c r="AB296" s="6">
        <v>51000</v>
      </c>
      <c r="AC296" s="6"/>
      <c r="AD296" s="81">
        <f t="shared" si="115"/>
        <v>51000</v>
      </c>
      <c r="AE296" s="6">
        <v>51000</v>
      </c>
      <c r="AF296" s="6" t="e">
        <f>AE296/1000*#REF!</f>
        <v>#REF!</v>
      </c>
      <c r="AG296" s="81" t="e">
        <f t="shared" si="116"/>
        <v>#REF!</v>
      </c>
      <c r="AH296" s="6">
        <v>51000</v>
      </c>
      <c r="AI296" s="6"/>
      <c r="AJ296" s="81">
        <f t="shared" si="117"/>
        <v>51000</v>
      </c>
      <c r="AK296" s="6">
        <v>51000</v>
      </c>
      <c r="AL296" s="35"/>
      <c r="AM296" s="48"/>
    </row>
    <row r="297" spans="1:39" ht="31.5" x14ac:dyDescent="0.2">
      <c r="A297" s="5">
        <f t="shared" si="120"/>
        <v>276</v>
      </c>
      <c r="B297" s="5">
        <v>108</v>
      </c>
      <c r="C297" s="5">
        <v>303</v>
      </c>
      <c r="D297" s="5" t="s">
        <v>1024</v>
      </c>
      <c r="E297" s="15"/>
      <c r="F297" s="15" t="s">
        <v>1024</v>
      </c>
      <c r="G297" s="45" t="s">
        <v>1025</v>
      </c>
      <c r="H297" s="6">
        <v>50000</v>
      </c>
      <c r="I297" s="6">
        <v>53259.594999999994</v>
      </c>
      <c r="J297" s="6"/>
      <c r="K297" s="81">
        <f t="shared" si="118"/>
        <v>50000</v>
      </c>
      <c r="L297" s="81">
        <f t="shared" si="119"/>
        <v>103300</v>
      </c>
      <c r="M297" s="6">
        <v>200000</v>
      </c>
      <c r="N297" s="6" t="e">
        <f>M297/1000*#REF!</f>
        <v>#REF!</v>
      </c>
      <c r="O297" s="81" t="e">
        <f t="shared" si="110"/>
        <v>#REF!</v>
      </c>
      <c r="P297" s="6">
        <v>200000</v>
      </c>
      <c r="Q297" s="6"/>
      <c r="R297" s="81">
        <f t="shared" si="111"/>
        <v>200000</v>
      </c>
      <c r="S297" s="6">
        <v>189000</v>
      </c>
      <c r="T297" s="6" t="e">
        <f>S297/1000*#REF!</f>
        <v>#REF!</v>
      </c>
      <c r="U297" s="81" t="e">
        <f t="shared" si="112"/>
        <v>#REF!</v>
      </c>
      <c r="V297" s="6">
        <v>189000</v>
      </c>
      <c r="W297" s="6"/>
      <c r="X297" s="81">
        <f t="shared" si="113"/>
        <v>189000</v>
      </c>
      <c r="Y297" s="6">
        <v>179000</v>
      </c>
      <c r="Z297" s="6" t="e">
        <f>Y297/1000*#REF!</f>
        <v>#REF!</v>
      </c>
      <c r="AA297" s="81" t="e">
        <f t="shared" si="114"/>
        <v>#REF!</v>
      </c>
      <c r="AB297" s="6">
        <v>179000</v>
      </c>
      <c r="AC297" s="6"/>
      <c r="AD297" s="81">
        <f t="shared" si="115"/>
        <v>179000</v>
      </c>
      <c r="AE297" s="6">
        <v>168000</v>
      </c>
      <c r="AF297" s="6" t="e">
        <f>AE297/1000*#REF!</f>
        <v>#REF!</v>
      </c>
      <c r="AG297" s="81" t="e">
        <f t="shared" si="116"/>
        <v>#REF!</v>
      </c>
      <c r="AH297" s="6">
        <v>168000</v>
      </c>
      <c r="AI297" s="6"/>
      <c r="AJ297" s="81">
        <f t="shared" si="117"/>
        <v>168000</v>
      </c>
      <c r="AK297" s="6">
        <v>168000</v>
      </c>
      <c r="AL297" s="35"/>
      <c r="AM297" s="48"/>
    </row>
    <row r="298" spans="1:39" x14ac:dyDescent="0.2">
      <c r="A298" s="5">
        <f t="shared" si="120"/>
        <v>277</v>
      </c>
      <c r="B298" s="5">
        <v>109</v>
      </c>
      <c r="C298" s="5">
        <v>304</v>
      </c>
      <c r="D298" s="5" t="s">
        <v>1026</v>
      </c>
      <c r="E298" s="15"/>
      <c r="F298" s="15" t="s">
        <v>1026</v>
      </c>
      <c r="G298" s="45" t="s">
        <v>1027</v>
      </c>
      <c r="H298" s="6">
        <v>50000</v>
      </c>
      <c r="I298" s="6">
        <v>53259.594999999994</v>
      </c>
      <c r="J298" s="6"/>
      <c r="K298" s="81">
        <f t="shared" si="118"/>
        <v>50000</v>
      </c>
      <c r="L298" s="81">
        <f t="shared" si="119"/>
        <v>103300</v>
      </c>
      <c r="M298" s="6">
        <v>62000</v>
      </c>
      <c r="N298" s="6" t="e">
        <f>M298/1000*#REF!</f>
        <v>#REF!</v>
      </c>
      <c r="O298" s="81" t="e">
        <f t="shared" si="110"/>
        <v>#REF!</v>
      </c>
      <c r="P298" s="6">
        <v>62000</v>
      </c>
      <c r="Q298" s="6"/>
      <c r="R298" s="81">
        <f t="shared" si="111"/>
        <v>62000</v>
      </c>
      <c r="S298" s="6">
        <v>62000</v>
      </c>
      <c r="T298" s="6" t="e">
        <f>S298/1000*#REF!</f>
        <v>#REF!</v>
      </c>
      <c r="U298" s="81" t="e">
        <f t="shared" si="112"/>
        <v>#REF!</v>
      </c>
      <c r="V298" s="6">
        <v>62000</v>
      </c>
      <c r="W298" s="6"/>
      <c r="X298" s="81">
        <f t="shared" si="113"/>
        <v>62000</v>
      </c>
      <c r="Y298" s="6">
        <v>62000</v>
      </c>
      <c r="Z298" s="6" t="e">
        <f>Y298/1000*#REF!</f>
        <v>#REF!</v>
      </c>
      <c r="AA298" s="81" t="e">
        <f t="shared" si="114"/>
        <v>#REF!</v>
      </c>
      <c r="AB298" s="6">
        <v>62000</v>
      </c>
      <c r="AC298" s="6"/>
      <c r="AD298" s="81">
        <f t="shared" si="115"/>
        <v>62000</v>
      </c>
      <c r="AE298" s="6">
        <v>62000</v>
      </c>
      <c r="AF298" s="6" t="e">
        <f>AE298/1000*#REF!</f>
        <v>#REF!</v>
      </c>
      <c r="AG298" s="81" t="e">
        <f t="shared" si="116"/>
        <v>#REF!</v>
      </c>
      <c r="AH298" s="6">
        <v>62000</v>
      </c>
      <c r="AI298" s="6"/>
      <c r="AJ298" s="81">
        <f t="shared" si="117"/>
        <v>62000</v>
      </c>
      <c r="AK298" s="6">
        <v>62000</v>
      </c>
      <c r="AL298" s="35"/>
      <c r="AM298" s="48"/>
    </row>
    <row r="299" spans="1:39" ht="31.5" x14ac:dyDescent="0.2">
      <c r="A299" s="5">
        <f t="shared" si="120"/>
        <v>278</v>
      </c>
      <c r="B299" s="5">
        <v>83</v>
      </c>
      <c r="C299" s="5">
        <v>278</v>
      </c>
      <c r="D299" s="5" t="s">
        <v>1028</v>
      </c>
      <c r="E299" s="15" t="s">
        <v>1028</v>
      </c>
      <c r="F299" s="15"/>
      <c r="G299" s="30" t="s">
        <v>1029</v>
      </c>
      <c r="H299" s="6">
        <v>57000</v>
      </c>
      <c r="I299" s="6">
        <v>53259.594999999994</v>
      </c>
      <c r="J299" s="6"/>
      <c r="K299" s="81">
        <f t="shared" si="118"/>
        <v>57000</v>
      </c>
      <c r="L299" s="81">
        <f t="shared" si="119"/>
        <v>110300</v>
      </c>
      <c r="M299" s="6">
        <v>197000</v>
      </c>
      <c r="N299" s="6" t="e">
        <f>M299/1000*#REF!</f>
        <v>#REF!</v>
      </c>
      <c r="O299" s="81" t="e">
        <f t="shared" si="110"/>
        <v>#REF!</v>
      </c>
      <c r="P299" s="6">
        <v>197000</v>
      </c>
      <c r="Q299" s="6"/>
      <c r="R299" s="81">
        <f t="shared" si="111"/>
        <v>197000</v>
      </c>
      <c r="S299" s="6">
        <v>186000</v>
      </c>
      <c r="T299" s="6" t="e">
        <f>S299/1000*#REF!</f>
        <v>#REF!</v>
      </c>
      <c r="U299" s="81" t="e">
        <f t="shared" si="112"/>
        <v>#REF!</v>
      </c>
      <c r="V299" s="6">
        <v>186000</v>
      </c>
      <c r="W299" s="6"/>
      <c r="X299" s="81">
        <f t="shared" si="113"/>
        <v>186000</v>
      </c>
      <c r="Y299" s="6">
        <v>176000</v>
      </c>
      <c r="Z299" s="6" t="e">
        <f>Y299/1000*#REF!</f>
        <v>#REF!</v>
      </c>
      <c r="AA299" s="81" t="e">
        <f t="shared" si="114"/>
        <v>#REF!</v>
      </c>
      <c r="AB299" s="6">
        <v>176000</v>
      </c>
      <c r="AC299" s="6"/>
      <c r="AD299" s="81">
        <f t="shared" si="115"/>
        <v>176000</v>
      </c>
      <c r="AE299" s="6">
        <v>166000</v>
      </c>
      <c r="AF299" s="6" t="e">
        <f>AE299/1000*#REF!</f>
        <v>#REF!</v>
      </c>
      <c r="AG299" s="81" t="e">
        <f t="shared" si="116"/>
        <v>#REF!</v>
      </c>
      <c r="AH299" s="6">
        <v>166000</v>
      </c>
      <c r="AI299" s="6"/>
      <c r="AJ299" s="81">
        <f t="shared" si="117"/>
        <v>166000</v>
      </c>
      <c r="AK299" s="6">
        <v>166000</v>
      </c>
      <c r="AL299" s="48"/>
      <c r="AM299" s="48"/>
    </row>
    <row r="300" spans="1:39" ht="31.5" x14ac:dyDescent="0.2">
      <c r="A300" s="5">
        <f t="shared" si="120"/>
        <v>279</v>
      </c>
      <c r="B300" s="5">
        <v>84</v>
      </c>
      <c r="C300" s="5">
        <v>279</v>
      </c>
      <c r="D300" s="5" t="s">
        <v>1030</v>
      </c>
      <c r="E300" s="15" t="s">
        <v>1030</v>
      </c>
      <c r="F300" s="15"/>
      <c r="G300" s="30" t="s">
        <v>1031</v>
      </c>
      <c r="H300" s="6">
        <v>235000</v>
      </c>
      <c r="I300" s="6">
        <v>53259.594999999994</v>
      </c>
      <c r="J300" s="6">
        <v>91500</v>
      </c>
      <c r="K300" s="81">
        <f t="shared" si="118"/>
        <v>326500</v>
      </c>
      <c r="L300" s="81">
        <f t="shared" si="119"/>
        <v>379800</v>
      </c>
      <c r="M300" s="6">
        <v>55000</v>
      </c>
      <c r="N300" s="6" t="e">
        <f>M300/1000*#REF!</f>
        <v>#REF!</v>
      </c>
      <c r="O300" s="81" t="e">
        <f t="shared" si="110"/>
        <v>#REF!</v>
      </c>
      <c r="P300" s="6">
        <v>55000</v>
      </c>
      <c r="Q300" s="6"/>
      <c r="R300" s="81">
        <f t="shared" si="111"/>
        <v>55000</v>
      </c>
      <c r="S300" s="6">
        <v>55000</v>
      </c>
      <c r="T300" s="6" t="e">
        <f>S300/1000*#REF!</f>
        <v>#REF!</v>
      </c>
      <c r="U300" s="81" t="e">
        <f t="shared" si="112"/>
        <v>#REF!</v>
      </c>
      <c r="V300" s="6">
        <v>55000</v>
      </c>
      <c r="W300" s="6"/>
      <c r="X300" s="81">
        <f t="shared" si="113"/>
        <v>55000</v>
      </c>
      <c r="Y300" s="6">
        <v>55000</v>
      </c>
      <c r="Z300" s="6" t="e">
        <f>Y300/1000*#REF!</f>
        <v>#REF!</v>
      </c>
      <c r="AA300" s="81" t="e">
        <f t="shared" si="114"/>
        <v>#REF!</v>
      </c>
      <c r="AB300" s="6">
        <v>55000</v>
      </c>
      <c r="AC300" s="6"/>
      <c r="AD300" s="81">
        <f t="shared" si="115"/>
        <v>55000</v>
      </c>
      <c r="AE300" s="6">
        <v>55000</v>
      </c>
      <c r="AF300" s="6" t="e">
        <f>AE300/1000*#REF!</f>
        <v>#REF!</v>
      </c>
      <c r="AG300" s="81" t="e">
        <f t="shared" si="116"/>
        <v>#REF!</v>
      </c>
      <c r="AH300" s="6">
        <v>55000</v>
      </c>
      <c r="AI300" s="6"/>
      <c r="AJ300" s="81">
        <f t="shared" si="117"/>
        <v>55000</v>
      </c>
      <c r="AK300" s="6">
        <v>55000</v>
      </c>
      <c r="AL300" s="48"/>
      <c r="AM300" s="48"/>
    </row>
    <row r="301" spans="1:39" x14ac:dyDescent="0.2">
      <c r="A301" s="5">
        <f t="shared" si="120"/>
        <v>280</v>
      </c>
      <c r="B301" s="5">
        <v>85</v>
      </c>
      <c r="C301" s="5">
        <v>280</v>
      </c>
      <c r="D301" s="5" t="s">
        <v>1032</v>
      </c>
      <c r="E301" s="15" t="s">
        <v>1032</v>
      </c>
      <c r="F301" s="15"/>
      <c r="G301" s="30" t="s">
        <v>1033</v>
      </c>
      <c r="H301" s="6">
        <v>70000</v>
      </c>
      <c r="I301" s="6">
        <v>64804.125</v>
      </c>
      <c r="J301" s="6"/>
      <c r="K301" s="81">
        <f t="shared" si="118"/>
        <v>70000</v>
      </c>
      <c r="L301" s="81">
        <f t="shared" si="119"/>
        <v>134800</v>
      </c>
      <c r="M301" s="6">
        <v>145000</v>
      </c>
      <c r="N301" s="6" t="e">
        <f>M301/1000*#REF!</f>
        <v>#REF!</v>
      </c>
      <c r="O301" s="81" t="e">
        <f t="shared" si="110"/>
        <v>#REF!</v>
      </c>
      <c r="P301" s="6">
        <v>145000</v>
      </c>
      <c r="Q301" s="6"/>
      <c r="R301" s="81">
        <f t="shared" si="111"/>
        <v>145000</v>
      </c>
      <c r="S301" s="6">
        <v>137000</v>
      </c>
      <c r="T301" s="6" t="e">
        <f>S301/1000*#REF!</f>
        <v>#REF!</v>
      </c>
      <c r="U301" s="81" t="e">
        <f t="shared" si="112"/>
        <v>#REF!</v>
      </c>
      <c r="V301" s="6">
        <v>137000</v>
      </c>
      <c r="W301" s="6"/>
      <c r="X301" s="81">
        <f t="shared" si="113"/>
        <v>137000</v>
      </c>
      <c r="Y301" s="6">
        <v>130000</v>
      </c>
      <c r="Z301" s="6" t="e">
        <f>Y301/1000*#REF!</f>
        <v>#REF!</v>
      </c>
      <c r="AA301" s="81" t="e">
        <f t="shared" si="114"/>
        <v>#REF!</v>
      </c>
      <c r="AB301" s="6">
        <v>130000</v>
      </c>
      <c r="AC301" s="6"/>
      <c r="AD301" s="81">
        <f t="shared" si="115"/>
        <v>130000</v>
      </c>
      <c r="AE301" s="6">
        <v>122000</v>
      </c>
      <c r="AF301" s="6" t="e">
        <f>AE301/1000*#REF!</f>
        <v>#REF!</v>
      </c>
      <c r="AG301" s="81" t="e">
        <f t="shared" si="116"/>
        <v>#REF!</v>
      </c>
      <c r="AH301" s="6">
        <v>122000</v>
      </c>
      <c r="AI301" s="6"/>
      <c r="AJ301" s="81">
        <f t="shared" si="117"/>
        <v>122000</v>
      </c>
      <c r="AK301" s="6">
        <v>122000</v>
      </c>
      <c r="AL301" s="48"/>
      <c r="AM301" s="48"/>
    </row>
    <row r="302" spans="1:39" x14ac:dyDescent="0.2">
      <c r="A302" s="5">
        <f t="shared" si="120"/>
        <v>281</v>
      </c>
      <c r="B302" s="5">
        <v>86</v>
      </c>
      <c r="C302" s="5">
        <v>281</v>
      </c>
      <c r="D302" s="5" t="s">
        <v>1034</v>
      </c>
      <c r="E302" s="15" t="s">
        <v>1034</v>
      </c>
      <c r="F302" s="15"/>
      <c r="G302" s="30" t="s">
        <v>1035</v>
      </c>
      <c r="H302" s="6">
        <v>225000</v>
      </c>
      <c r="I302" s="6">
        <v>64804.125</v>
      </c>
      <c r="J302" s="6">
        <v>54000</v>
      </c>
      <c r="K302" s="81">
        <f t="shared" si="118"/>
        <v>279000</v>
      </c>
      <c r="L302" s="81">
        <f t="shared" si="119"/>
        <v>343800</v>
      </c>
      <c r="M302" s="6">
        <v>163000</v>
      </c>
      <c r="N302" s="6" t="e">
        <f>M302/1000*#REF!</f>
        <v>#REF!</v>
      </c>
      <c r="O302" s="81" t="e">
        <f t="shared" si="110"/>
        <v>#REF!</v>
      </c>
      <c r="P302" s="6">
        <v>163000</v>
      </c>
      <c r="Q302" s="6"/>
      <c r="R302" s="81">
        <f t="shared" si="111"/>
        <v>163000</v>
      </c>
      <c r="S302" s="6">
        <v>163000</v>
      </c>
      <c r="T302" s="6" t="e">
        <f>S302/1000*#REF!</f>
        <v>#REF!</v>
      </c>
      <c r="U302" s="81" t="e">
        <f t="shared" si="112"/>
        <v>#REF!</v>
      </c>
      <c r="V302" s="6">
        <v>163000</v>
      </c>
      <c r="W302" s="6"/>
      <c r="X302" s="81">
        <f t="shared" si="113"/>
        <v>163000</v>
      </c>
      <c r="Y302" s="6">
        <v>163000</v>
      </c>
      <c r="Z302" s="6" t="e">
        <f>Y302/1000*#REF!</f>
        <v>#REF!</v>
      </c>
      <c r="AA302" s="81" t="e">
        <f t="shared" si="114"/>
        <v>#REF!</v>
      </c>
      <c r="AB302" s="6">
        <v>163000</v>
      </c>
      <c r="AC302" s="6"/>
      <c r="AD302" s="81">
        <f t="shared" si="115"/>
        <v>163000</v>
      </c>
      <c r="AE302" s="6">
        <v>163000</v>
      </c>
      <c r="AF302" s="6" t="e">
        <f>AE302/1000*#REF!</f>
        <v>#REF!</v>
      </c>
      <c r="AG302" s="81" t="e">
        <f t="shared" si="116"/>
        <v>#REF!</v>
      </c>
      <c r="AH302" s="6">
        <v>163000</v>
      </c>
      <c r="AI302" s="6"/>
      <c r="AJ302" s="81">
        <f t="shared" si="117"/>
        <v>163000</v>
      </c>
      <c r="AK302" s="6">
        <v>163000</v>
      </c>
      <c r="AL302" s="48"/>
      <c r="AM302" s="48"/>
    </row>
    <row r="303" spans="1:39" ht="31.5" x14ac:dyDescent="0.2">
      <c r="A303" s="5">
        <f t="shared" si="120"/>
        <v>282</v>
      </c>
      <c r="B303" s="5">
        <v>87</v>
      </c>
      <c r="C303" s="5">
        <v>282</v>
      </c>
      <c r="D303" s="5" t="s">
        <v>1036</v>
      </c>
      <c r="E303" s="15" t="s">
        <v>1036</v>
      </c>
      <c r="F303" s="15"/>
      <c r="G303" s="30" t="s">
        <v>1037</v>
      </c>
      <c r="H303" s="6">
        <v>65000</v>
      </c>
      <c r="I303" s="6">
        <v>64804.125</v>
      </c>
      <c r="J303" s="6"/>
      <c r="K303" s="81">
        <f t="shared" si="118"/>
        <v>65000</v>
      </c>
      <c r="L303" s="81">
        <f t="shared" si="119"/>
        <v>129800</v>
      </c>
      <c r="M303" s="6">
        <v>571000</v>
      </c>
      <c r="N303" s="6" t="e">
        <f>M303/1000*#REF!</f>
        <v>#REF!</v>
      </c>
      <c r="O303" s="81" t="e">
        <f t="shared" si="110"/>
        <v>#REF!</v>
      </c>
      <c r="P303" s="6">
        <v>571000</v>
      </c>
      <c r="Q303" s="6"/>
      <c r="R303" s="81">
        <f t="shared" si="111"/>
        <v>571000</v>
      </c>
      <c r="S303" s="6">
        <v>541000</v>
      </c>
      <c r="T303" s="6" t="e">
        <f>S303/1000*#REF!</f>
        <v>#REF!</v>
      </c>
      <c r="U303" s="81" t="e">
        <f t="shared" si="112"/>
        <v>#REF!</v>
      </c>
      <c r="V303" s="6">
        <v>541000</v>
      </c>
      <c r="W303" s="6"/>
      <c r="X303" s="81">
        <f t="shared" si="113"/>
        <v>541000</v>
      </c>
      <c r="Y303" s="6">
        <v>511000</v>
      </c>
      <c r="Z303" s="6" t="e">
        <f>Y303/1000*#REF!</f>
        <v>#REF!</v>
      </c>
      <c r="AA303" s="81" t="e">
        <f t="shared" si="114"/>
        <v>#REF!</v>
      </c>
      <c r="AB303" s="6">
        <v>511000</v>
      </c>
      <c r="AC303" s="6"/>
      <c r="AD303" s="81">
        <f t="shared" si="115"/>
        <v>511000</v>
      </c>
      <c r="AE303" s="6">
        <v>481000</v>
      </c>
      <c r="AF303" s="6" t="e">
        <f>AE303/1000*#REF!</f>
        <v>#REF!</v>
      </c>
      <c r="AG303" s="81" t="e">
        <f t="shared" si="116"/>
        <v>#REF!</v>
      </c>
      <c r="AH303" s="6">
        <v>481000</v>
      </c>
      <c r="AI303" s="6"/>
      <c r="AJ303" s="81">
        <f t="shared" si="117"/>
        <v>481000</v>
      </c>
      <c r="AK303" s="6">
        <v>481000</v>
      </c>
      <c r="AL303" s="48"/>
      <c r="AM303" s="48"/>
    </row>
    <row r="304" spans="1:39" ht="31.5" x14ac:dyDescent="0.2">
      <c r="A304" s="5">
        <f t="shared" si="120"/>
        <v>283</v>
      </c>
      <c r="B304" s="5">
        <v>88</v>
      </c>
      <c r="C304" s="5">
        <v>283</v>
      </c>
      <c r="D304" s="5" t="s">
        <v>1038</v>
      </c>
      <c r="E304" s="15" t="s">
        <v>1038</v>
      </c>
      <c r="F304" s="15"/>
      <c r="G304" s="30" t="s">
        <v>1039</v>
      </c>
      <c r="H304" s="6">
        <v>165000</v>
      </c>
      <c r="I304" s="6">
        <v>64804.125</v>
      </c>
      <c r="J304" s="6">
        <v>54000</v>
      </c>
      <c r="K304" s="81">
        <f t="shared" si="118"/>
        <v>219000</v>
      </c>
      <c r="L304" s="81">
        <f t="shared" si="119"/>
        <v>283800</v>
      </c>
      <c r="M304" s="6">
        <v>153000</v>
      </c>
      <c r="N304" s="6" t="e">
        <f>M304/1000*#REF!</f>
        <v>#REF!</v>
      </c>
      <c r="O304" s="81" t="e">
        <f t="shared" si="110"/>
        <v>#REF!</v>
      </c>
      <c r="P304" s="6">
        <v>153000</v>
      </c>
      <c r="Q304" s="6"/>
      <c r="R304" s="81">
        <f t="shared" si="111"/>
        <v>153000</v>
      </c>
      <c r="S304" s="6">
        <v>153000</v>
      </c>
      <c r="T304" s="6" t="e">
        <f>S304/1000*#REF!</f>
        <v>#REF!</v>
      </c>
      <c r="U304" s="81" t="e">
        <f t="shared" si="112"/>
        <v>#REF!</v>
      </c>
      <c r="V304" s="6">
        <v>153000</v>
      </c>
      <c r="W304" s="6"/>
      <c r="X304" s="81">
        <f t="shared" si="113"/>
        <v>153000</v>
      </c>
      <c r="Y304" s="6">
        <v>153000</v>
      </c>
      <c r="Z304" s="6" t="e">
        <f>Y304/1000*#REF!</f>
        <v>#REF!</v>
      </c>
      <c r="AA304" s="81" t="e">
        <f t="shared" si="114"/>
        <v>#REF!</v>
      </c>
      <c r="AB304" s="6">
        <v>153000</v>
      </c>
      <c r="AC304" s="6"/>
      <c r="AD304" s="81">
        <f t="shared" si="115"/>
        <v>153000</v>
      </c>
      <c r="AE304" s="6">
        <v>153000</v>
      </c>
      <c r="AF304" s="6" t="e">
        <f>AE304/1000*#REF!</f>
        <v>#REF!</v>
      </c>
      <c r="AG304" s="81" t="e">
        <f t="shared" si="116"/>
        <v>#REF!</v>
      </c>
      <c r="AH304" s="6">
        <v>153000</v>
      </c>
      <c r="AI304" s="6"/>
      <c r="AJ304" s="81">
        <f t="shared" si="117"/>
        <v>153000</v>
      </c>
      <c r="AK304" s="6">
        <v>153000</v>
      </c>
      <c r="AL304" s="48"/>
      <c r="AM304" s="48"/>
    </row>
    <row r="305" spans="1:39" x14ac:dyDescent="0.2">
      <c r="A305" s="5">
        <f t="shared" si="120"/>
        <v>284</v>
      </c>
      <c r="B305" s="5">
        <v>89</v>
      </c>
      <c r="C305" s="5">
        <v>284</v>
      </c>
      <c r="D305" s="5" t="s">
        <v>1040</v>
      </c>
      <c r="E305" s="15" t="s">
        <v>1040</v>
      </c>
      <c r="F305" s="15"/>
      <c r="G305" s="30" t="s">
        <v>1041</v>
      </c>
      <c r="H305" s="6">
        <v>180000</v>
      </c>
      <c r="I305" s="6">
        <v>64804.125</v>
      </c>
      <c r="J305" s="6"/>
      <c r="K305" s="81">
        <f t="shared" si="118"/>
        <v>180000</v>
      </c>
      <c r="L305" s="81">
        <f t="shared" si="119"/>
        <v>244800</v>
      </c>
      <c r="M305" s="6">
        <v>476000</v>
      </c>
      <c r="N305" s="6" t="e">
        <f>M305/1000*#REF!</f>
        <v>#REF!</v>
      </c>
      <c r="O305" s="81" t="e">
        <f t="shared" si="110"/>
        <v>#REF!</v>
      </c>
      <c r="P305" s="6">
        <v>476000</v>
      </c>
      <c r="Q305" s="6"/>
      <c r="R305" s="81">
        <f t="shared" si="111"/>
        <v>476000</v>
      </c>
      <c r="S305" s="6">
        <v>451000</v>
      </c>
      <c r="T305" s="6" t="e">
        <f>S305/1000*#REF!</f>
        <v>#REF!</v>
      </c>
      <c r="U305" s="81" t="e">
        <f t="shared" si="112"/>
        <v>#REF!</v>
      </c>
      <c r="V305" s="6">
        <v>451000</v>
      </c>
      <c r="W305" s="6"/>
      <c r="X305" s="81">
        <f t="shared" si="113"/>
        <v>451000</v>
      </c>
      <c r="Y305" s="6">
        <v>426000</v>
      </c>
      <c r="Z305" s="6" t="e">
        <f>Y305/1000*#REF!</f>
        <v>#REF!</v>
      </c>
      <c r="AA305" s="81" t="e">
        <f t="shared" si="114"/>
        <v>#REF!</v>
      </c>
      <c r="AB305" s="6">
        <v>426000</v>
      </c>
      <c r="AC305" s="6"/>
      <c r="AD305" s="81">
        <f t="shared" si="115"/>
        <v>426000</v>
      </c>
      <c r="AE305" s="6">
        <v>401000</v>
      </c>
      <c r="AF305" s="6" t="e">
        <f>AE305/1000*#REF!</f>
        <v>#REF!</v>
      </c>
      <c r="AG305" s="81" t="e">
        <f t="shared" si="116"/>
        <v>#REF!</v>
      </c>
      <c r="AH305" s="6">
        <v>401000</v>
      </c>
      <c r="AI305" s="6"/>
      <c r="AJ305" s="81">
        <f t="shared" si="117"/>
        <v>401000</v>
      </c>
      <c r="AK305" s="6">
        <v>401000</v>
      </c>
      <c r="AL305" s="48"/>
      <c r="AM305" s="48"/>
    </row>
    <row r="306" spans="1:39" x14ac:dyDescent="0.2">
      <c r="A306" s="5">
        <f t="shared" si="120"/>
        <v>285</v>
      </c>
      <c r="B306" s="5">
        <v>90</v>
      </c>
      <c r="C306" s="5">
        <v>285</v>
      </c>
      <c r="D306" s="5" t="s">
        <v>1042</v>
      </c>
      <c r="E306" s="15" t="s">
        <v>1042</v>
      </c>
      <c r="F306" s="15"/>
      <c r="G306" s="30" t="s">
        <v>1043</v>
      </c>
      <c r="H306" s="6">
        <v>700000</v>
      </c>
      <c r="I306" s="6">
        <v>64804.125</v>
      </c>
      <c r="J306" s="6">
        <v>104000</v>
      </c>
      <c r="K306" s="81">
        <f t="shared" si="118"/>
        <v>804000</v>
      </c>
      <c r="L306" s="81">
        <f t="shared" si="119"/>
        <v>868800</v>
      </c>
      <c r="M306" s="6">
        <v>60000</v>
      </c>
      <c r="N306" s="6" t="e">
        <f>M306/1000*#REF!</f>
        <v>#REF!</v>
      </c>
      <c r="O306" s="81" t="e">
        <f t="shared" si="110"/>
        <v>#REF!</v>
      </c>
      <c r="P306" s="6">
        <v>60000</v>
      </c>
      <c r="Q306" s="6"/>
      <c r="R306" s="81">
        <f t="shared" si="111"/>
        <v>60000</v>
      </c>
      <c r="S306" s="6">
        <v>60000</v>
      </c>
      <c r="T306" s="6" t="e">
        <f>S306/1000*#REF!</f>
        <v>#REF!</v>
      </c>
      <c r="U306" s="81" t="e">
        <f t="shared" si="112"/>
        <v>#REF!</v>
      </c>
      <c r="V306" s="6">
        <v>60000</v>
      </c>
      <c r="W306" s="6"/>
      <c r="X306" s="81">
        <f t="shared" si="113"/>
        <v>60000</v>
      </c>
      <c r="Y306" s="6">
        <v>60000</v>
      </c>
      <c r="Z306" s="6" t="e">
        <f>Y306/1000*#REF!</f>
        <v>#REF!</v>
      </c>
      <c r="AA306" s="81" t="e">
        <f t="shared" si="114"/>
        <v>#REF!</v>
      </c>
      <c r="AB306" s="6">
        <v>60000</v>
      </c>
      <c r="AC306" s="6"/>
      <c r="AD306" s="81">
        <f t="shared" si="115"/>
        <v>60000</v>
      </c>
      <c r="AE306" s="6">
        <v>60000</v>
      </c>
      <c r="AF306" s="6" t="e">
        <f>AE306/1000*#REF!</f>
        <v>#REF!</v>
      </c>
      <c r="AG306" s="81" t="e">
        <f t="shared" si="116"/>
        <v>#REF!</v>
      </c>
      <c r="AH306" s="6">
        <v>60000</v>
      </c>
      <c r="AI306" s="6"/>
      <c r="AJ306" s="81">
        <f t="shared" si="117"/>
        <v>60000</v>
      </c>
      <c r="AK306" s="6">
        <v>60000</v>
      </c>
      <c r="AL306" s="48"/>
      <c r="AM306" s="48"/>
    </row>
    <row r="307" spans="1:39" ht="31.5" x14ac:dyDescent="0.2">
      <c r="A307" s="5">
        <f t="shared" si="120"/>
        <v>286</v>
      </c>
      <c r="B307" s="5">
        <v>91</v>
      </c>
      <c r="C307" s="5">
        <v>286</v>
      </c>
      <c r="D307" s="5" t="s">
        <v>1044</v>
      </c>
      <c r="E307" s="15" t="s">
        <v>1044</v>
      </c>
      <c r="F307" s="15"/>
      <c r="G307" s="30" t="s">
        <v>1045</v>
      </c>
      <c r="H307" s="6">
        <v>180000</v>
      </c>
      <c r="I307" s="6">
        <v>64804.125</v>
      </c>
      <c r="J307" s="6"/>
      <c r="K307" s="81">
        <f t="shared" si="118"/>
        <v>180000</v>
      </c>
      <c r="L307" s="81">
        <f t="shared" si="119"/>
        <v>244800</v>
      </c>
      <c r="M307" s="6">
        <v>149000</v>
      </c>
      <c r="N307" s="6" t="e">
        <f>M307/1000*#REF!</f>
        <v>#REF!</v>
      </c>
      <c r="O307" s="81" t="e">
        <f t="shared" si="110"/>
        <v>#REF!</v>
      </c>
      <c r="P307" s="6">
        <v>149000</v>
      </c>
      <c r="Q307" s="6"/>
      <c r="R307" s="81">
        <f t="shared" si="111"/>
        <v>149000</v>
      </c>
      <c r="S307" s="6">
        <v>141000</v>
      </c>
      <c r="T307" s="6" t="e">
        <f>S307/1000*#REF!</f>
        <v>#REF!</v>
      </c>
      <c r="U307" s="81" t="e">
        <f t="shared" si="112"/>
        <v>#REF!</v>
      </c>
      <c r="V307" s="6">
        <v>141000</v>
      </c>
      <c r="W307" s="6"/>
      <c r="X307" s="81">
        <f t="shared" si="113"/>
        <v>141000</v>
      </c>
      <c r="Y307" s="6">
        <v>133000</v>
      </c>
      <c r="Z307" s="6" t="e">
        <f>Y307/1000*#REF!</f>
        <v>#REF!</v>
      </c>
      <c r="AA307" s="81" t="e">
        <f t="shared" si="114"/>
        <v>#REF!</v>
      </c>
      <c r="AB307" s="6">
        <v>133000</v>
      </c>
      <c r="AC307" s="6"/>
      <c r="AD307" s="81">
        <f t="shared" si="115"/>
        <v>133000</v>
      </c>
      <c r="AE307" s="6">
        <v>125000</v>
      </c>
      <c r="AF307" s="6" t="e">
        <f>AE307/1000*#REF!</f>
        <v>#REF!</v>
      </c>
      <c r="AG307" s="81" t="e">
        <f t="shared" si="116"/>
        <v>#REF!</v>
      </c>
      <c r="AH307" s="6">
        <v>125000</v>
      </c>
      <c r="AI307" s="6"/>
      <c r="AJ307" s="81">
        <f t="shared" si="117"/>
        <v>125000</v>
      </c>
      <c r="AK307" s="6">
        <v>125000</v>
      </c>
      <c r="AL307" s="48"/>
      <c r="AM307" s="48"/>
    </row>
    <row r="308" spans="1:39" ht="31.5" x14ac:dyDescent="0.2">
      <c r="A308" s="5">
        <f t="shared" si="120"/>
        <v>287</v>
      </c>
      <c r="B308" s="5">
        <v>92</v>
      </c>
      <c r="C308" s="5">
        <v>287</v>
      </c>
      <c r="D308" s="5" t="s">
        <v>1046</v>
      </c>
      <c r="E308" s="15" t="s">
        <v>1046</v>
      </c>
      <c r="F308" s="15"/>
      <c r="G308" s="30" t="s">
        <v>1047</v>
      </c>
      <c r="H308" s="6">
        <v>550000</v>
      </c>
      <c r="I308" s="6">
        <v>64804.125</v>
      </c>
      <c r="J308" s="6">
        <v>54000</v>
      </c>
      <c r="K308" s="81">
        <f t="shared" si="118"/>
        <v>604000</v>
      </c>
      <c r="L308" s="81">
        <f t="shared" si="119"/>
        <v>668800</v>
      </c>
      <c r="M308" s="6">
        <v>60000</v>
      </c>
      <c r="N308" s="6" t="e">
        <f>M308/1000*#REF!</f>
        <v>#REF!</v>
      </c>
      <c r="O308" s="81" t="e">
        <f t="shared" si="110"/>
        <v>#REF!</v>
      </c>
      <c r="P308" s="6">
        <v>60000</v>
      </c>
      <c r="Q308" s="6"/>
      <c r="R308" s="81">
        <f t="shared" si="111"/>
        <v>60000</v>
      </c>
      <c r="S308" s="6">
        <v>60000</v>
      </c>
      <c r="T308" s="6" t="e">
        <f>S308/1000*#REF!</f>
        <v>#REF!</v>
      </c>
      <c r="U308" s="81" t="e">
        <f t="shared" si="112"/>
        <v>#REF!</v>
      </c>
      <c r="V308" s="6">
        <v>60000</v>
      </c>
      <c r="W308" s="6"/>
      <c r="X308" s="81">
        <f t="shared" si="113"/>
        <v>60000</v>
      </c>
      <c r="Y308" s="6">
        <v>60000</v>
      </c>
      <c r="Z308" s="6" t="e">
        <f>Y308/1000*#REF!</f>
        <v>#REF!</v>
      </c>
      <c r="AA308" s="81" t="e">
        <f t="shared" si="114"/>
        <v>#REF!</v>
      </c>
      <c r="AB308" s="6">
        <v>60000</v>
      </c>
      <c r="AC308" s="6"/>
      <c r="AD308" s="81">
        <f t="shared" si="115"/>
        <v>60000</v>
      </c>
      <c r="AE308" s="6">
        <v>60000</v>
      </c>
      <c r="AF308" s="6" t="e">
        <f>AE308/1000*#REF!</f>
        <v>#REF!</v>
      </c>
      <c r="AG308" s="81" t="e">
        <f t="shared" si="116"/>
        <v>#REF!</v>
      </c>
      <c r="AH308" s="6">
        <v>60000</v>
      </c>
      <c r="AI308" s="6"/>
      <c r="AJ308" s="81">
        <f t="shared" si="117"/>
        <v>60000</v>
      </c>
      <c r="AK308" s="6">
        <v>60000</v>
      </c>
      <c r="AL308" s="48"/>
      <c r="AM308" s="48"/>
    </row>
    <row r="309" spans="1:39" ht="31.5" x14ac:dyDescent="0.2">
      <c r="A309" s="5">
        <f t="shared" si="120"/>
        <v>288</v>
      </c>
      <c r="B309" s="5">
        <v>93</v>
      </c>
      <c r="C309" s="5">
        <v>288</v>
      </c>
      <c r="D309" s="5" t="s">
        <v>1048</v>
      </c>
      <c r="E309" s="15" t="s">
        <v>1048</v>
      </c>
      <c r="F309" s="15"/>
      <c r="G309" s="30" t="s">
        <v>1049</v>
      </c>
      <c r="H309" s="6">
        <v>70000</v>
      </c>
      <c r="I309" s="6">
        <v>79889.392500000002</v>
      </c>
      <c r="J309" s="6"/>
      <c r="K309" s="81">
        <f t="shared" si="118"/>
        <v>70000</v>
      </c>
      <c r="L309" s="81">
        <f t="shared" si="119"/>
        <v>149900</v>
      </c>
      <c r="M309" s="6">
        <v>145000</v>
      </c>
      <c r="N309" s="6" t="e">
        <f>M309/1000*#REF!</f>
        <v>#REF!</v>
      </c>
      <c r="O309" s="81" t="e">
        <f t="shared" si="110"/>
        <v>#REF!</v>
      </c>
      <c r="P309" s="6">
        <v>145000</v>
      </c>
      <c r="Q309" s="6"/>
      <c r="R309" s="81">
        <f t="shared" si="111"/>
        <v>145000</v>
      </c>
      <c r="S309" s="6">
        <v>137000</v>
      </c>
      <c r="T309" s="6" t="e">
        <f>S309/1000*#REF!</f>
        <v>#REF!</v>
      </c>
      <c r="U309" s="81" t="e">
        <f t="shared" si="112"/>
        <v>#REF!</v>
      </c>
      <c r="V309" s="6">
        <v>137000</v>
      </c>
      <c r="W309" s="6"/>
      <c r="X309" s="81">
        <f t="shared" si="113"/>
        <v>137000</v>
      </c>
      <c r="Y309" s="6">
        <v>130000</v>
      </c>
      <c r="Z309" s="6" t="e">
        <f>Y309/1000*#REF!</f>
        <v>#REF!</v>
      </c>
      <c r="AA309" s="81" t="e">
        <f t="shared" si="114"/>
        <v>#REF!</v>
      </c>
      <c r="AB309" s="6">
        <v>130000</v>
      </c>
      <c r="AC309" s="6"/>
      <c r="AD309" s="81">
        <f t="shared" si="115"/>
        <v>130000</v>
      </c>
      <c r="AE309" s="6">
        <v>122000</v>
      </c>
      <c r="AF309" s="6" t="e">
        <f>AE309/1000*#REF!</f>
        <v>#REF!</v>
      </c>
      <c r="AG309" s="81" t="e">
        <f t="shared" si="116"/>
        <v>#REF!</v>
      </c>
      <c r="AH309" s="6">
        <v>122000</v>
      </c>
      <c r="AI309" s="6"/>
      <c r="AJ309" s="81">
        <f t="shared" si="117"/>
        <v>122000</v>
      </c>
      <c r="AK309" s="6">
        <v>122000</v>
      </c>
      <c r="AL309" s="48"/>
      <c r="AM309" s="48"/>
    </row>
    <row r="310" spans="1:39" ht="31.5" x14ac:dyDescent="0.2">
      <c r="A310" s="5">
        <f t="shared" si="120"/>
        <v>289</v>
      </c>
      <c r="B310" s="5">
        <v>94</v>
      </c>
      <c r="C310" s="5">
        <v>289</v>
      </c>
      <c r="D310" s="5" t="s">
        <v>1050</v>
      </c>
      <c r="E310" s="15" t="s">
        <v>1050</v>
      </c>
      <c r="F310" s="15"/>
      <c r="G310" s="30" t="s">
        <v>1051</v>
      </c>
      <c r="H310" s="6">
        <v>165000</v>
      </c>
      <c r="I310" s="6">
        <v>79889.392500000002</v>
      </c>
      <c r="J310" s="6">
        <v>54000</v>
      </c>
      <c r="K310" s="81">
        <f t="shared" si="118"/>
        <v>219000</v>
      </c>
      <c r="L310" s="81">
        <f t="shared" si="119"/>
        <v>298900</v>
      </c>
      <c r="M310" s="6">
        <v>49000</v>
      </c>
      <c r="N310" s="6" t="e">
        <f>M310/1000*#REF!</f>
        <v>#REF!</v>
      </c>
      <c r="O310" s="81" t="e">
        <f t="shared" si="110"/>
        <v>#REF!</v>
      </c>
      <c r="P310" s="6">
        <v>49000</v>
      </c>
      <c r="Q310" s="6"/>
      <c r="R310" s="81">
        <f t="shared" si="111"/>
        <v>49000</v>
      </c>
      <c r="S310" s="6">
        <v>49000</v>
      </c>
      <c r="T310" s="6" t="e">
        <f>S310/1000*#REF!</f>
        <v>#REF!</v>
      </c>
      <c r="U310" s="81" t="e">
        <f t="shared" si="112"/>
        <v>#REF!</v>
      </c>
      <c r="V310" s="6">
        <v>49000</v>
      </c>
      <c r="W310" s="6"/>
      <c r="X310" s="81">
        <f t="shared" si="113"/>
        <v>49000</v>
      </c>
      <c r="Y310" s="6">
        <v>49000</v>
      </c>
      <c r="Z310" s="6" t="e">
        <f>Y310/1000*#REF!</f>
        <v>#REF!</v>
      </c>
      <c r="AA310" s="81" t="e">
        <f t="shared" si="114"/>
        <v>#REF!</v>
      </c>
      <c r="AB310" s="6">
        <v>49000</v>
      </c>
      <c r="AC310" s="6"/>
      <c r="AD310" s="81">
        <f t="shared" si="115"/>
        <v>49000</v>
      </c>
      <c r="AE310" s="6">
        <v>49000</v>
      </c>
      <c r="AF310" s="6" t="e">
        <f>AE310/1000*#REF!</f>
        <v>#REF!</v>
      </c>
      <c r="AG310" s="81" t="e">
        <f t="shared" si="116"/>
        <v>#REF!</v>
      </c>
      <c r="AH310" s="6">
        <v>49000</v>
      </c>
      <c r="AI310" s="6"/>
      <c r="AJ310" s="81">
        <f t="shared" si="117"/>
        <v>49000</v>
      </c>
      <c r="AK310" s="6">
        <v>49000</v>
      </c>
      <c r="AL310" s="48"/>
      <c r="AM310" s="48"/>
    </row>
    <row r="311" spans="1:39" ht="31.5" x14ac:dyDescent="0.2">
      <c r="A311" s="5">
        <f t="shared" si="120"/>
        <v>290</v>
      </c>
      <c r="B311" s="5">
        <v>95</v>
      </c>
      <c r="C311" s="5">
        <v>290</v>
      </c>
      <c r="D311" s="5" t="s">
        <v>1052</v>
      </c>
      <c r="E311" s="15" t="s">
        <v>1052</v>
      </c>
      <c r="F311" s="15"/>
      <c r="G311" s="30" t="s">
        <v>1053</v>
      </c>
      <c r="H311" s="6">
        <v>70000</v>
      </c>
      <c r="I311" s="6">
        <v>79889.392500000002</v>
      </c>
      <c r="J311" s="6"/>
      <c r="K311" s="81">
        <f t="shared" si="118"/>
        <v>70000</v>
      </c>
      <c r="L311" s="81">
        <f t="shared" si="119"/>
        <v>149900</v>
      </c>
      <c r="M311" s="6">
        <v>144000</v>
      </c>
      <c r="N311" s="6" t="e">
        <f>M311/1000*#REF!</f>
        <v>#REF!</v>
      </c>
      <c r="O311" s="81" t="e">
        <f t="shared" si="110"/>
        <v>#REF!</v>
      </c>
      <c r="P311" s="6">
        <v>144000</v>
      </c>
      <c r="Q311" s="6"/>
      <c r="R311" s="81">
        <f t="shared" si="111"/>
        <v>144000</v>
      </c>
      <c r="S311" s="6">
        <v>136000</v>
      </c>
      <c r="T311" s="6" t="e">
        <f>S311/1000*#REF!</f>
        <v>#REF!</v>
      </c>
      <c r="U311" s="81" t="e">
        <f t="shared" si="112"/>
        <v>#REF!</v>
      </c>
      <c r="V311" s="6">
        <v>136000</v>
      </c>
      <c r="W311" s="6"/>
      <c r="X311" s="81">
        <f t="shared" si="113"/>
        <v>136000</v>
      </c>
      <c r="Y311" s="6">
        <v>129000</v>
      </c>
      <c r="Z311" s="6" t="e">
        <f>Y311/1000*#REF!</f>
        <v>#REF!</v>
      </c>
      <c r="AA311" s="81" t="e">
        <f t="shared" si="114"/>
        <v>#REF!</v>
      </c>
      <c r="AB311" s="6">
        <v>129000</v>
      </c>
      <c r="AC311" s="6"/>
      <c r="AD311" s="81">
        <f t="shared" si="115"/>
        <v>129000</v>
      </c>
      <c r="AE311" s="6">
        <v>121000</v>
      </c>
      <c r="AF311" s="6" t="e">
        <f>AE311/1000*#REF!</f>
        <v>#REF!</v>
      </c>
      <c r="AG311" s="81" t="e">
        <f t="shared" si="116"/>
        <v>#REF!</v>
      </c>
      <c r="AH311" s="6">
        <v>121000</v>
      </c>
      <c r="AI311" s="6"/>
      <c r="AJ311" s="81">
        <f t="shared" si="117"/>
        <v>121000</v>
      </c>
      <c r="AK311" s="6">
        <v>121000</v>
      </c>
      <c r="AL311" s="48"/>
      <c r="AM311" s="48"/>
    </row>
    <row r="312" spans="1:39" ht="31.5" x14ac:dyDescent="0.2">
      <c r="A312" s="5">
        <f t="shared" si="120"/>
        <v>291</v>
      </c>
      <c r="B312" s="5">
        <v>96</v>
      </c>
      <c r="C312" s="5">
        <v>291</v>
      </c>
      <c r="D312" s="5" t="s">
        <v>1054</v>
      </c>
      <c r="E312" s="15" t="s">
        <v>1054</v>
      </c>
      <c r="F312" s="15"/>
      <c r="G312" s="30" t="s">
        <v>1055</v>
      </c>
      <c r="H312" s="6">
        <v>165000</v>
      </c>
      <c r="I312" s="6">
        <v>79889.392500000002</v>
      </c>
      <c r="J312" s="6">
        <v>54000</v>
      </c>
      <c r="K312" s="81">
        <f t="shared" si="118"/>
        <v>219000</v>
      </c>
      <c r="L312" s="81">
        <f t="shared" si="119"/>
        <v>298900</v>
      </c>
      <c r="M312" s="6">
        <v>47000</v>
      </c>
      <c r="N312" s="6" t="e">
        <f>M312/1000*#REF!</f>
        <v>#REF!</v>
      </c>
      <c r="O312" s="81" t="e">
        <f t="shared" si="110"/>
        <v>#REF!</v>
      </c>
      <c r="P312" s="6">
        <v>47000</v>
      </c>
      <c r="Q312" s="6"/>
      <c r="R312" s="81">
        <f t="shared" si="111"/>
        <v>47000</v>
      </c>
      <c r="S312" s="6">
        <v>47000</v>
      </c>
      <c r="T312" s="6" t="e">
        <f>S312/1000*#REF!</f>
        <v>#REF!</v>
      </c>
      <c r="U312" s="81" t="e">
        <f t="shared" si="112"/>
        <v>#REF!</v>
      </c>
      <c r="V312" s="6">
        <v>47000</v>
      </c>
      <c r="W312" s="6"/>
      <c r="X312" s="81">
        <f t="shared" si="113"/>
        <v>47000</v>
      </c>
      <c r="Y312" s="6">
        <v>47000</v>
      </c>
      <c r="Z312" s="6" t="e">
        <f>Y312/1000*#REF!</f>
        <v>#REF!</v>
      </c>
      <c r="AA312" s="81" t="e">
        <f t="shared" si="114"/>
        <v>#REF!</v>
      </c>
      <c r="AB312" s="6">
        <v>47000</v>
      </c>
      <c r="AC312" s="6"/>
      <c r="AD312" s="81">
        <f t="shared" si="115"/>
        <v>47000</v>
      </c>
      <c r="AE312" s="6">
        <v>47000</v>
      </c>
      <c r="AF312" s="6" t="e">
        <f>AE312/1000*#REF!</f>
        <v>#REF!</v>
      </c>
      <c r="AG312" s="81" t="e">
        <f t="shared" si="116"/>
        <v>#REF!</v>
      </c>
      <c r="AH312" s="6">
        <v>47000</v>
      </c>
      <c r="AI312" s="6"/>
      <c r="AJ312" s="81">
        <f t="shared" si="117"/>
        <v>47000</v>
      </c>
      <c r="AK312" s="6">
        <v>47000</v>
      </c>
      <c r="AL312" s="48"/>
      <c r="AM312" s="48"/>
    </row>
    <row r="313" spans="1:39" ht="31.5" x14ac:dyDescent="0.2">
      <c r="A313" s="5">
        <f t="shared" si="120"/>
        <v>292</v>
      </c>
      <c r="B313" s="5">
        <v>97</v>
      </c>
      <c r="C313" s="5">
        <v>292</v>
      </c>
      <c r="D313" s="5" t="s">
        <v>1056</v>
      </c>
      <c r="E313" s="15" t="s">
        <v>1056</v>
      </c>
      <c r="F313" s="15"/>
      <c r="G313" s="30" t="s">
        <v>1057</v>
      </c>
      <c r="H313" s="6">
        <v>55000</v>
      </c>
      <c r="I313" s="6">
        <v>79889.392500000002</v>
      </c>
      <c r="J313" s="6"/>
      <c r="K313" s="81">
        <f t="shared" si="118"/>
        <v>55000</v>
      </c>
      <c r="L313" s="81">
        <f t="shared" si="119"/>
        <v>134900</v>
      </c>
      <c r="M313" s="6">
        <v>125000</v>
      </c>
      <c r="N313" s="6" t="e">
        <f>M313/1000*#REF!</f>
        <v>#REF!</v>
      </c>
      <c r="O313" s="81" t="e">
        <f t="shared" si="110"/>
        <v>#REF!</v>
      </c>
      <c r="P313" s="6">
        <v>125000</v>
      </c>
      <c r="Q313" s="6"/>
      <c r="R313" s="81">
        <f t="shared" si="111"/>
        <v>125000</v>
      </c>
      <c r="S313" s="6">
        <v>118000</v>
      </c>
      <c r="T313" s="6" t="e">
        <f>S313/1000*#REF!</f>
        <v>#REF!</v>
      </c>
      <c r="U313" s="81" t="e">
        <f t="shared" si="112"/>
        <v>#REF!</v>
      </c>
      <c r="V313" s="6">
        <v>118000</v>
      </c>
      <c r="W313" s="6"/>
      <c r="X313" s="81">
        <f t="shared" si="113"/>
        <v>118000</v>
      </c>
      <c r="Y313" s="6">
        <v>112000</v>
      </c>
      <c r="Z313" s="6" t="e">
        <f>Y313/1000*#REF!</f>
        <v>#REF!</v>
      </c>
      <c r="AA313" s="81" t="e">
        <f t="shared" si="114"/>
        <v>#REF!</v>
      </c>
      <c r="AB313" s="6">
        <v>112000</v>
      </c>
      <c r="AC313" s="6"/>
      <c r="AD313" s="81">
        <f t="shared" si="115"/>
        <v>112000</v>
      </c>
      <c r="AE313" s="6">
        <v>105000</v>
      </c>
      <c r="AF313" s="6" t="e">
        <f>AE313/1000*#REF!</f>
        <v>#REF!</v>
      </c>
      <c r="AG313" s="81" t="e">
        <f t="shared" si="116"/>
        <v>#REF!</v>
      </c>
      <c r="AH313" s="6">
        <v>105000</v>
      </c>
      <c r="AI313" s="6"/>
      <c r="AJ313" s="81">
        <f t="shared" si="117"/>
        <v>105000</v>
      </c>
      <c r="AK313" s="6">
        <v>105000</v>
      </c>
      <c r="AL313" s="48"/>
      <c r="AM313" s="48"/>
    </row>
    <row r="314" spans="1:39" ht="31.5" x14ac:dyDescent="0.2">
      <c r="A314" s="5">
        <f t="shared" si="120"/>
        <v>293</v>
      </c>
      <c r="B314" s="5">
        <v>98</v>
      </c>
      <c r="C314" s="5">
        <v>293</v>
      </c>
      <c r="D314" s="5" t="s">
        <v>1058</v>
      </c>
      <c r="E314" s="15" t="s">
        <v>1058</v>
      </c>
      <c r="F314" s="15"/>
      <c r="G314" s="30" t="s">
        <v>1059</v>
      </c>
      <c r="H314" s="6">
        <v>165000</v>
      </c>
      <c r="I314" s="6">
        <v>79889.392500000002</v>
      </c>
      <c r="J314" s="6">
        <v>54000</v>
      </c>
      <c r="K314" s="81">
        <f t="shared" si="118"/>
        <v>219000</v>
      </c>
      <c r="L314" s="81">
        <f t="shared" si="119"/>
        <v>298900</v>
      </c>
      <c r="M314" s="6">
        <v>125000</v>
      </c>
      <c r="N314" s="6" t="e">
        <f>M314/1000*#REF!</f>
        <v>#REF!</v>
      </c>
      <c r="O314" s="81" t="e">
        <f t="shared" si="110"/>
        <v>#REF!</v>
      </c>
      <c r="P314" s="6">
        <v>125000</v>
      </c>
      <c r="Q314" s="6"/>
      <c r="R314" s="81">
        <f t="shared" si="111"/>
        <v>125000</v>
      </c>
      <c r="S314" s="6">
        <v>125000</v>
      </c>
      <c r="T314" s="6" t="e">
        <f>S314/1000*#REF!</f>
        <v>#REF!</v>
      </c>
      <c r="U314" s="81" t="e">
        <f t="shared" si="112"/>
        <v>#REF!</v>
      </c>
      <c r="V314" s="6">
        <v>125000</v>
      </c>
      <c r="W314" s="6"/>
      <c r="X314" s="81">
        <f t="shared" si="113"/>
        <v>125000</v>
      </c>
      <c r="Y314" s="6">
        <v>125000</v>
      </c>
      <c r="Z314" s="6" t="e">
        <f>Y314/1000*#REF!</f>
        <v>#REF!</v>
      </c>
      <c r="AA314" s="81" t="e">
        <f t="shared" si="114"/>
        <v>#REF!</v>
      </c>
      <c r="AB314" s="6">
        <v>125000</v>
      </c>
      <c r="AC314" s="6"/>
      <c r="AD314" s="81">
        <f t="shared" si="115"/>
        <v>125000</v>
      </c>
      <c r="AE314" s="6">
        <v>125000</v>
      </c>
      <c r="AF314" s="6" t="e">
        <f>AE314/1000*#REF!</f>
        <v>#REF!</v>
      </c>
      <c r="AG314" s="81" t="e">
        <f t="shared" si="116"/>
        <v>#REF!</v>
      </c>
      <c r="AH314" s="6">
        <v>125000</v>
      </c>
      <c r="AI314" s="6"/>
      <c r="AJ314" s="81">
        <f t="shared" si="117"/>
        <v>125000</v>
      </c>
      <c r="AK314" s="6">
        <v>125000</v>
      </c>
      <c r="AL314" s="48"/>
      <c r="AM314" s="48"/>
    </row>
    <row r="315" spans="1:39" ht="31.5" x14ac:dyDescent="0.2">
      <c r="A315" s="5">
        <f t="shared" si="120"/>
        <v>294</v>
      </c>
      <c r="B315" s="5">
        <v>99</v>
      </c>
      <c r="C315" s="5">
        <v>294</v>
      </c>
      <c r="D315" s="5" t="s">
        <v>1060</v>
      </c>
      <c r="E315" s="15" t="s">
        <v>1060</v>
      </c>
      <c r="F315" s="15"/>
      <c r="G315" s="30" t="s">
        <v>1061</v>
      </c>
      <c r="H315" s="6">
        <v>55000</v>
      </c>
      <c r="I315" s="6">
        <v>53259.594999999994</v>
      </c>
      <c r="J315" s="6"/>
      <c r="K315" s="81">
        <f t="shared" si="118"/>
        <v>55000</v>
      </c>
      <c r="L315" s="81">
        <f t="shared" si="119"/>
        <v>108300</v>
      </c>
      <c r="M315" s="6">
        <v>483000</v>
      </c>
      <c r="N315" s="6" t="e">
        <f>M315/1000*#REF!</f>
        <v>#REF!</v>
      </c>
      <c r="O315" s="81" t="e">
        <f t="shared" si="110"/>
        <v>#REF!</v>
      </c>
      <c r="P315" s="6">
        <v>483000</v>
      </c>
      <c r="Q315" s="6"/>
      <c r="R315" s="81">
        <f t="shared" si="111"/>
        <v>483000</v>
      </c>
      <c r="S315" s="6">
        <v>458000</v>
      </c>
      <c r="T315" s="6" t="e">
        <f>S315/1000*#REF!</f>
        <v>#REF!</v>
      </c>
      <c r="U315" s="81" t="e">
        <f t="shared" si="112"/>
        <v>#REF!</v>
      </c>
      <c r="V315" s="6">
        <v>458000</v>
      </c>
      <c r="W315" s="6"/>
      <c r="X315" s="81">
        <f t="shared" si="113"/>
        <v>458000</v>
      </c>
      <c r="Y315" s="6">
        <v>432000</v>
      </c>
      <c r="Z315" s="6" t="e">
        <f>Y315/1000*#REF!</f>
        <v>#REF!</v>
      </c>
      <c r="AA315" s="81" t="e">
        <f t="shared" si="114"/>
        <v>#REF!</v>
      </c>
      <c r="AB315" s="6">
        <v>432000</v>
      </c>
      <c r="AC315" s="6"/>
      <c r="AD315" s="81">
        <f t="shared" si="115"/>
        <v>432000</v>
      </c>
      <c r="AE315" s="6">
        <v>407000</v>
      </c>
      <c r="AF315" s="6" t="e">
        <f>AE315/1000*#REF!</f>
        <v>#REF!</v>
      </c>
      <c r="AG315" s="81" t="e">
        <f t="shared" si="116"/>
        <v>#REF!</v>
      </c>
      <c r="AH315" s="6">
        <v>407000</v>
      </c>
      <c r="AI315" s="6"/>
      <c r="AJ315" s="81">
        <f t="shared" si="117"/>
        <v>407000</v>
      </c>
      <c r="AK315" s="6">
        <v>407000</v>
      </c>
      <c r="AL315" s="48"/>
      <c r="AM315" s="48"/>
    </row>
    <row r="316" spans="1:39" ht="31.5" x14ac:dyDescent="0.2">
      <c r="A316" s="5">
        <f t="shared" si="120"/>
        <v>295</v>
      </c>
      <c r="B316" s="5">
        <v>100</v>
      </c>
      <c r="C316" s="5">
        <v>295</v>
      </c>
      <c r="D316" s="5" t="s">
        <v>1062</v>
      </c>
      <c r="E316" s="15" t="s">
        <v>1062</v>
      </c>
      <c r="F316" s="15"/>
      <c r="G316" s="30" t="s">
        <v>1063</v>
      </c>
      <c r="H316" s="6">
        <v>140000</v>
      </c>
      <c r="I316" s="6">
        <v>43202.75</v>
      </c>
      <c r="J316" s="6">
        <v>49500</v>
      </c>
      <c r="K316" s="81">
        <f t="shared" si="118"/>
        <v>189500</v>
      </c>
      <c r="L316" s="81">
        <f t="shared" si="119"/>
        <v>232700</v>
      </c>
      <c r="M316" s="6">
        <v>274000</v>
      </c>
      <c r="N316" s="6" t="e">
        <f>M316/1000*#REF!</f>
        <v>#REF!</v>
      </c>
      <c r="O316" s="81" t="e">
        <f t="shared" si="110"/>
        <v>#REF!</v>
      </c>
      <c r="P316" s="6">
        <v>274000</v>
      </c>
      <c r="Q316" s="6"/>
      <c r="R316" s="81">
        <f t="shared" si="111"/>
        <v>274000</v>
      </c>
      <c r="S316" s="6">
        <v>274000</v>
      </c>
      <c r="T316" s="6" t="e">
        <f>S316/1000*#REF!</f>
        <v>#REF!</v>
      </c>
      <c r="U316" s="81" t="e">
        <f t="shared" si="112"/>
        <v>#REF!</v>
      </c>
      <c r="V316" s="6">
        <v>274000</v>
      </c>
      <c r="W316" s="6"/>
      <c r="X316" s="81">
        <f t="shared" si="113"/>
        <v>274000</v>
      </c>
      <c r="Y316" s="6">
        <v>274000</v>
      </c>
      <c r="Z316" s="6" t="e">
        <f>Y316/1000*#REF!</f>
        <v>#REF!</v>
      </c>
      <c r="AA316" s="81" t="e">
        <f t="shared" si="114"/>
        <v>#REF!</v>
      </c>
      <c r="AB316" s="6">
        <v>274000</v>
      </c>
      <c r="AC316" s="6"/>
      <c r="AD316" s="81">
        <f t="shared" si="115"/>
        <v>274000</v>
      </c>
      <c r="AE316" s="6">
        <v>274000</v>
      </c>
      <c r="AF316" s="6" t="e">
        <f>AE316/1000*#REF!</f>
        <v>#REF!</v>
      </c>
      <c r="AG316" s="81" t="e">
        <f t="shared" si="116"/>
        <v>#REF!</v>
      </c>
      <c r="AH316" s="6">
        <v>274000</v>
      </c>
      <c r="AI316" s="6"/>
      <c r="AJ316" s="81">
        <f t="shared" si="117"/>
        <v>274000</v>
      </c>
      <c r="AK316" s="6">
        <v>274000</v>
      </c>
      <c r="AL316" s="48"/>
      <c r="AM316" s="48"/>
    </row>
    <row r="317" spans="1:39" ht="31.5" x14ac:dyDescent="0.2">
      <c r="A317" s="5">
        <f t="shared" si="120"/>
        <v>296</v>
      </c>
      <c r="B317" s="5">
        <v>101</v>
      </c>
      <c r="C317" s="5">
        <v>296</v>
      </c>
      <c r="D317" s="5" t="s">
        <v>1064</v>
      </c>
      <c r="E317" s="15" t="s">
        <v>1064</v>
      </c>
      <c r="F317" s="15"/>
      <c r="G317" s="30" t="s">
        <v>1065</v>
      </c>
      <c r="H317" s="6">
        <v>140000</v>
      </c>
      <c r="I317" s="6">
        <v>79889.392500000002</v>
      </c>
      <c r="J317" s="6"/>
      <c r="K317" s="81">
        <f t="shared" si="118"/>
        <v>140000</v>
      </c>
      <c r="L317" s="81">
        <f t="shared" si="119"/>
        <v>219900</v>
      </c>
      <c r="M317" s="6">
        <v>470000</v>
      </c>
      <c r="N317" s="6" t="e">
        <f>M317/1000*#REF!</f>
        <v>#REF!</v>
      </c>
      <c r="O317" s="81" t="e">
        <f t="shared" si="110"/>
        <v>#REF!</v>
      </c>
      <c r="P317" s="6">
        <v>470000</v>
      </c>
      <c r="Q317" s="6"/>
      <c r="R317" s="81">
        <f t="shared" si="111"/>
        <v>470000</v>
      </c>
      <c r="S317" s="6">
        <v>446000</v>
      </c>
      <c r="T317" s="6" t="e">
        <f>S317/1000*#REF!</f>
        <v>#REF!</v>
      </c>
      <c r="U317" s="81" t="e">
        <f t="shared" si="112"/>
        <v>#REF!</v>
      </c>
      <c r="V317" s="6">
        <v>446000</v>
      </c>
      <c r="W317" s="6"/>
      <c r="X317" s="81">
        <f t="shared" si="113"/>
        <v>446000</v>
      </c>
      <c r="Y317" s="6">
        <v>421000</v>
      </c>
      <c r="Z317" s="6" t="e">
        <f>Y317/1000*#REF!</f>
        <v>#REF!</v>
      </c>
      <c r="AA317" s="81" t="e">
        <f t="shared" si="114"/>
        <v>#REF!</v>
      </c>
      <c r="AB317" s="6">
        <v>421000</v>
      </c>
      <c r="AC317" s="6"/>
      <c r="AD317" s="81">
        <f t="shared" si="115"/>
        <v>421000</v>
      </c>
      <c r="AE317" s="6">
        <v>396000</v>
      </c>
      <c r="AF317" s="6" t="e">
        <f>AE317/1000*#REF!</f>
        <v>#REF!</v>
      </c>
      <c r="AG317" s="81" t="e">
        <f t="shared" si="116"/>
        <v>#REF!</v>
      </c>
      <c r="AH317" s="6">
        <v>396000</v>
      </c>
      <c r="AI317" s="6"/>
      <c r="AJ317" s="81">
        <f t="shared" si="117"/>
        <v>396000</v>
      </c>
      <c r="AK317" s="6">
        <v>396000</v>
      </c>
      <c r="AL317" s="48"/>
      <c r="AM317" s="48"/>
    </row>
    <row r="318" spans="1:39" ht="31.5" x14ac:dyDescent="0.2">
      <c r="A318" s="5">
        <f t="shared" si="120"/>
        <v>297</v>
      </c>
      <c r="B318" s="5">
        <v>102</v>
      </c>
      <c r="C318" s="5">
        <v>297</v>
      </c>
      <c r="D318" s="5" t="s">
        <v>1066</v>
      </c>
      <c r="E318" s="15" t="s">
        <v>1066</v>
      </c>
      <c r="F318" s="15"/>
      <c r="G318" s="30" t="s">
        <v>1067</v>
      </c>
      <c r="H318" s="6">
        <v>595000</v>
      </c>
      <c r="I318" s="6">
        <v>64804.125</v>
      </c>
      <c r="J318" s="6">
        <v>26500</v>
      </c>
      <c r="K318" s="81">
        <f t="shared" si="118"/>
        <v>621500</v>
      </c>
      <c r="L318" s="81">
        <f t="shared" si="119"/>
        <v>686300</v>
      </c>
      <c r="M318" s="6">
        <v>3763000</v>
      </c>
      <c r="N318" s="6" t="e">
        <f>M318/1000*#REF!</f>
        <v>#REF!</v>
      </c>
      <c r="O318" s="81" t="e">
        <f t="shared" si="110"/>
        <v>#REF!</v>
      </c>
      <c r="P318" s="6">
        <v>3763000</v>
      </c>
      <c r="Q318" s="6"/>
      <c r="R318" s="81">
        <f t="shared" si="111"/>
        <v>3763000</v>
      </c>
      <c r="S318" s="6">
        <v>3387000</v>
      </c>
      <c r="T318" s="6" t="e">
        <f>S318/1000*#REF!</f>
        <v>#REF!</v>
      </c>
      <c r="U318" s="81" t="e">
        <f t="shared" si="112"/>
        <v>#REF!</v>
      </c>
      <c r="V318" s="6">
        <v>3387000</v>
      </c>
      <c r="W318" s="6"/>
      <c r="X318" s="81">
        <f t="shared" si="113"/>
        <v>3387000</v>
      </c>
      <c r="Y318" s="6">
        <v>3198000</v>
      </c>
      <c r="Z318" s="6" t="e">
        <f>Y318/1000*#REF!</f>
        <v>#REF!</v>
      </c>
      <c r="AA318" s="81" t="e">
        <f t="shared" si="114"/>
        <v>#REF!</v>
      </c>
      <c r="AB318" s="6">
        <v>3198000</v>
      </c>
      <c r="AC318" s="6"/>
      <c r="AD318" s="81">
        <f t="shared" si="115"/>
        <v>3198000</v>
      </c>
      <c r="AE318" s="6">
        <v>3010000</v>
      </c>
      <c r="AF318" s="6" t="e">
        <f>AE318/1000*#REF!</f>
        <v>#REF!</v>
      </c>
      <c r="AG318" s="81" t="e">
        <f t="shared" si="116"/>
        <v>#REF!</v>
      </c>
      <c r="AH318" s="6">
        <v>3010000</v>
      </c>
      <c r="AI318" s="6"/>
      <c r="AJ318" s="81">
        <f t="shared" si="117"/>
        <v>3010000</v>
      </c>
      <c r="AK318" s="6">
        <v>3010000</v>
      </c>
      <c r="AL318" s="48"/>
      <c r="AM318" s="35"/>
    </row>
    <row r="319" spans="1:39" ht="63" x14ac:dyDescent="0.2">
      <c r="A319" s="5">
        <f t="shared" si="120"/>
        <v>298</v>
      </c>
      <c r="B319" s="5">
        <v>103</v>
      </c>
      <c r="C319" s="5">
        <v>298</v>
      </c>
      <c r="D319" s="5" t="s">
        <v>1068</v>
      </c>
      <c r="E319" s="15" t="s">
        <v>1068</v>
      </c>
      <c r="F319" s="15"/>
      <c r="G319" s="30" t="s">
        <v>1069</v>
      </c>
      <c r="H319" s="6">
        <v>310000</v>
      </c>
      <c r="I319" s="6">
        <v>86405.5</v>
      </c>
      <c r="J319" s="6"/>
      <c r="K319" s="81">
        <f t="shared" si="118"/>
        <v>310000</v>
      </c>
      <c r="L319" s="81">
        <f t="shared" si="119"/>
        <v>396400</v>
      </c>
      <c r="M319" s="6">
        <v>144000</v>
      </c>
      <c r="N319" s="6" t="e">
        <f>M319/1000*#REF!</f>
        <v>#REF!</v>
      </c>
      <c r="O319" s="81" t="e">
        <f t="shared" si="110"/>
        <v>#REF!</v>
      </c>
      <c r="P319" s="6">
        <v>144000</v>
      </c>
      <c r="Q319" s="6"/>
      <c r="R319" s="81">
        <f t="shared" si="111"/>
        <v>144000</v>
      </c>
      <c r="S319" s="6">
        <v>137000</v>
      </c>
      <c r="T319" s="6" t="e">
        <f>S319/1000*#REF!</f>
        <v>#REF!</v>
      </c>
      <c r="U319" s="81" t="e">
        <f t="shared" si="112"/>
        <v>#REF!</v>
      </c>
      <c r="V319" s="6">
        <v>137000</v>
      </c>
      <c r="W319" s="6"/>
      <c r="X319" s="81">
        <f t="shared" si="113"/>
        <v>137000</v>
      </c>
      <c r="Y319" s="6">
        <v>129000</v>
      </c>
      <c r="Z319" s="6" t="e">
        <f>Y319/1000*#REF!</f>
        <v>#REF!</v>
      </c>
      <c r="AA319" s="81" t="e">
        <f t="shared" si="114"/>
        <v>#REF!</v>
      </c>
      <c r="AB319" s="6">
        <v>129000</v>
      </c>
      <c r="AC319" s="6"/>
      <c r="AD319" s="81">
        <f t="shared" si="115"/>
        <v>129000</v>
      </c>
      <c r="AE319" s="6">
        <v>122000</v>
      </c>
      <c r="AF319" s="6" t="e">
        <f>AE319/1000*#REF!</f>
        <v>#REF!</v>
      </c>
      <c r="AG319" s="81" t="e">
        <f t="shared" si="116"/>
        <v>#REF!</v>
      </c>
      <c r="AH319" s="6">
        <v>122000</v>
      </c>
      <c r="AI319" s="6"/>
      <c r="AJ319" s="81">
        <f t="shared" si="117"/>
        <v>122000</v>
      </c>
      <c r="AK319" s="6">
        <v>122000</v>
      </c>
      <c r="AL319" s="48"/>
      <c r="AM319" s="48"/>
    </row>
    <row r="320" spans="1:39" ht="63" x14ac:dyDescent="0.2">
      <c r="A320" s="5">
        <f t="shared" si="120"/>
        <v>299</v>
      </c>
      <c r="B320" s="5">
        <v>104</v>
      </c>
      <c r="C320" s="5">
        <v>299</v>
      </c>
      <c r="D320" s="5" t="s">
        <v>1070</v>
      </c>
      <c r="E320" s="15" t="s">
        <v>1070</v>
      </c>
      <c r="F320" s="15"/>
      <c r="G320" s="30" t="s">
        <v>1071</v>
      </c>
      <c r="H320" s="6">
        <v>495000</v>
      </c>
      <c r="I320" s="6">
        <v>86405.5</v>
      </c>
      <c r="J320" s="6">
        <v>54000</v>
      </c>
      <c r="K320" s="81">
        <f t="shared" si="118"/>
        <v>549000</v>
      </c>
      <c r="L320" s="81">
        <f t="shared" si="119"/>
        <v>635400</v>
      </c>
      <c r="M320" s="6">
        <v>88000</v>
      </c>
      <c r="N320" s="6" t="e">
        <f>M320/1000*#REF!</f>
        <v>#REF!</v>
      </c>
      <c r="O320" s="81" t="e">
        <f t="shared" si="110"/>
        <v>#REF!</v>
      </c>
      <c r="P320" s="6">
        <v>88000</v>
      </c>
      <c r="Q320" s="6"/>
      <c r="R320" s="81">
        <f t="shared" si="111"/>
        <v>88000</v>
      </c>
      <c r="S320" s="6">
        <v>88000</v>
      </c>
      <c r="T320" s="6" t="e">
        <f>S320/1000*#REF!</f>
        <v>#REF!</v>
      </c>
      <c r="U320" s="81" t="e">
        <f t="shared" si="112"/>
        <v>#REF!</v>
      </c>
      <c r="V320" s="6">
        <v>88000</v>
      </c>
      <c r="W320" s="6"/>
      <c r="X320" s="81">
        <f t="shared" si="113"/>
        <v>88000</v>
      </c>
      <c r="Y320" s="6">
        <v>88000</v>
      </c>
      <c r="Z320" s="6" t="e">
        <f>Y320/1000*#REF!</f>
        <v>#REF!</v>
      </c>
      <c r="AA320" s="81" t="e">
        <f t="shared" si="114"/>
        <v>#REF!</v>
      </c>
      <c r="AB320" s="6">
        <v>88000</v>
      </c>
      <c r="AC320" s="6"/>
      <c r="AD320" s="81">
        <f t="shared" si="115"/>
        <v>88000</v>
      </c>
      <c r="AE320" s="6">
        <v>88000</v>
      </c>
      <c r="AF320" s="6" t="e">
        <f>AE320/1000*#REF!</f>
        <v>#REF!</v>
      </c>
      <c r="AG320" s="81" t="e">
        <f t="shared" si="116"/>
        <v>#REF!</v>
      </c>
      <c r="AH320" s="6">
        <v>88000</v>
      </c>
      <c r="AI320" s="6"/>
      <c r="AJ320" s="81">
        <f t="shared" si="117"/>
        <v>88000</v>
      </c>
      <c r="AK320" s="6">
        <v>88000</v>
      </c>
      <c r="AL320" s="48"/>
      <c r="AM320" s="48"/>
    </row>
    <row r="321" spans="1:39" ht="45" x14ac:dyDescent="0.2">
      <c r="A321" s="5">
        <f t="shared" si="120"/>
        <v>300</v>
      </c>
      <c r="B321" s="5">
        <v>105</v>
      </c>
      <c r="C321" s="5">
        <v>300</v>
      </c>
      <c r="D321" s="5" t="s">
        <v>1072</v>
      </c>
      <c r="E321" s="15" t="s">
        <v>1072</v>
      </c>
      <c r="F321" s="15"/>
      <c r="G321" s="43" t="s">
        <v>1073</v>
      </c>
      <c r="H321" s="6">
        <v>4250000</v>
      </c>
      <c r="I321" s="6">
        <v>63316.439999999995</v>
      </c>
      <c r="J321" s="6">
        <v>264000</v>
      </c>
      <c r="K321" s="81">
        <f t="shared" si="118"/>
        <v>4514000</v>
      </c>
      <c r="L321" s="81">
        <f t="shared" si="119"/>
        <v>4577300</v>
      </c>
      <c r="M321" s="6">
        <v>150000</v>
      </c>
      <c r="N321" s="6" t="e">
        <f>M321/1000*#REF!</f>
        <v>#REF!</v>
      </c>
      <c r="O321" s="81" t="e">
        <f t="shared" si="110"/>
        <v>#REF!</v>
      </c>
      <c r="P321" s="6">
        <v>150000</v>
      </c>
      <c r="Q321" s="6"/>
      <c r="R321" s="81">
        <f t="shared" si="111"/>
        <v>150000</v>
      </c>
      <c r="S321" s="6">
        <v>150000</v>
      </c>
      <c r="T321" s="6" t="e">
        <f>S321/1000*#REF!</f>
        <v>#REF!</v>
      </c>
      <c r="U321" s="81" t="e">
        <f t="shared" si="112"/>
        <v>#REF!</v>
      </c>
      <c r="V321" s="6">
        <v>150000</v>
      </c>
      <c r="W321" s="6"/>
      <c r="X321" s="81">
        <f t="shared" si="113"/>
        <v>150000</v>
      </c>
      <c r="Y321" s="6">
        <v>150000</v>
      </c>
      <c r="Z321" s="6" t="e">
        <f>Y321/1000*#REF!</f>
        <v>#REF!</v>
      </c>
      <c r="AA321" s="81" t="e">
        <f t="shared" si="114"/>
        <v>#REF!</v>
      </c>
      <c r="AB321" s="6">
        <v>150000</v>
      </c>
      <c r="AC321" s="6"/>
      <c r="AD321" s="81">
        <f t="shared" si="115"/>
        <v>150000</v>
      </c>
      <c r="AE321" s="32">
        <v>142000</v>
      </c>
      <c r="AF321" s="6" t="e">
        <f>AE321/1000*#REF!</f>
        <v>#REF!</v>
      </c>
      <c r="AG321" s="81" t="e">
        <f t="shared" si="116"/>
        <v>#REF!</v>
      </c>
      <c r="AH321" s="32">
        <v>142000</v>
      </c>
      <c r="AI321" s="6"/>
      <c r="AJ321" s="81">
        <f t="shared" si="117"/>
        <v>142000</v>
      </c>
      <c r="AK321" s="32">
        <v>142000</v>
      </c>
      <c r="AL321" s="35" t="s">
        <v>1074</v>
      </c>
      <c r="AM321" s="35"/>
    </row>
    <row r="322" spans="1:39" ht="31.5" x14ac:dyDescent="0.2">
      <c r="A322" s="5">
        <f t="shared" si="120"/>
        <v>301</v>
      </c>
      <c r="B322" s="5">
        <v>78</v>
      </c>
      <c r="C322" s="5">
        <v>273</v>
      </c>
      <c r="D322" s="5" t="s">
        <v>1075</v>
      </c>
      <c r="E322" s="15" t="s">
        <v>1075</v>
      </c>
      <c r="F322" s="15"/>
      <c r="G322" s="30" t="s">
        <v>1076</v>
      </c>
      <c r="H322" s="6">
        <v>180000</v>
      </c>
      <c r="I322" s="6">
        <v>64804.125</v>
      </c>
      <c r="J322" s="6">
        <v>175000</v>
      </c>
      <c r="K322" s="81">
        <f t="shared" si="118"/>
        <v>355000</v>
      </c>
      <c r="L322" s="81">
        <f t="shared" si="119"/>
        <v>419800</v>
      </c>
      <c r="M322" s="6">
        <v>450000</v>
      </c>
      <c r="N322" s="6" t="e">
        <f>M322/1000*#REF!</f>
        <v>#REF!</v>
      </c>
      <c r="O322" s="81" t="e">
        <f t="shared" si="110"/>
        <v>#REF!</v>
      </c>
      <c r="P322" s="6">
        <v>450000</v>
      </c>
      <c r="Q322" s="6"/>
      <c r="R322" s="81">
        <f t="shared" si="111"/>
        <v>450000</v>
      </c>
      <c r="S322" s="6">
        <v>450000</v>
      </c>
      <c r="T322" s="6" t="e">
        <f>S322/1000*#REF!</f>
        <v>#REF!</v>
      </c>
      <c r="U322" s="81" t="e">
        <f t="shared" si="112"/>
        <v>#REF!</v>
      </c>
      <c r="V322" s="6">
        <v>450000</v>
      </c>
      <c r="W322" s="6"/>
      <c r="X322" s="81">
        <f t="shared" si="113"/>
        <v>450000</v>
      </c>
      <c r="Y322" s="6">
        <v>450000</v>
      </c>
      <c r="Z322" s="6" t="e">
        <f>Y322/1000*#REF!</f>
        <v>#REF!</v>
      </c>
      <c r="AA322" s="81" t="e">
        <f t="shared" si="114"/>
        <v>#REF!</v>
      </c>
      <c r="AB322" s="6">
        <v>450000</v>
      </c>
      <c r="AC322" s="6"/>
      <c r="AD322" s="81">
        <f t="shared" si="115"/>
        <v>450000</v>
      </c>
      <c r="AE322" s="32">
        <v>427000</v>
      </c>
      <c r="AF322" s="6" t="e">
        <f>AE322/1000*#REF!</f>
        <v>#REF!</v>
      </c>
      <c r="AG322" s="81" t="e">
        <f t="shared" si="116"/>
        <v>#REF!</v>
      </c>
      <c r="AH322" s="32">
        <v>427000</v>
      </c>
      <c r="AI322" s="6"/>
      <c r="AJ322" s="81">
        <f t="shared" si="117"/>
        <v>427000</v>
      </c>
      <c r="AK322" s="32">
        <v>427000</v>
      </c>
      <c r="AL322" s="48"/>
      <c r="AM322" s="35"/>
    </row>
    <row r="323" spans="1:39" x14ac:dyDescent="0.2">
      <c r="A323" s="5">
        <f t="shared" si="120"/>
        <v>302</v>
      </c>
      <c r="B323" s="5">
        <v>79</v>
      </c>
      <c r="C323" s="5">
        <v>274</v>
      </c>
      <c r="D323" s="5" t="s">
        <v>1077</v>
      </c>
      <c r="E323" s="15" t="s">
        <v>1077</v>
      </c>
      <c r="F323" s="15"/>
      <c r="G323" s="30" t="s">
        <v>1078</v>
      </c>
      <c r="H323" s="6">
        <v>105000</v>
      </c>
      <c r="I323" s="6">
        <v>43202.75</v>
      </c>
      <c r="J323" s="6">
        <v>91500</v>
      </c>
      <c r="K323" s="81">
        <f t="shared" si="118"/>
        <v>196500</v>
      </c>
      <c r="L323" s="81">
        <f t="shared" si="119"/>
        <v>239700</v>
      </c>
      <c r="M323" s="6">
        <v>2000000</v>
      </c>
      <c r="N323" s="6" t="e">
        <f>M323/1000*#REF!</f>
        <v>#REF!</v>
      </c>
      <c r="O323" s="81" t="e">
        <f t="shared" si="110"/>
        <v>#REF!</v>
      </c>
      <c r="P323" s="6">
        <v>2000000</v>
      </c>
      <c r="Q323" s="6"/>
      <c r="R323" s="81">
        <f t="shared" si="111"/>
        <v>2000000</v>
      </c>
      <c r="S323" s="6">
        <v>2000000</v>
      </c>
      <c r="T323" s="6" t="e">
        <f>S323/1000*#REF!</f>
        <v>#REF!</v>
      </c>
      <c r="U323" s="81" t="e">
        <f t="shared" si="112"/>
        <v>#REF!</v>
      </c>
      <c r="V323" s="6">
        <v>2000000</v>
      </c>
      <c r="W323" s="6"/>
      <c r="X323" s="81">
        <f t="shared" si="113"/>
        <v>2000000</v>
      </c>
      <c r="Y323" s="6">
        <v>2000000</v>
      </c>
      <c r="Z323" s="6" t="e">
        <f>Y323/1000*#REF!</f>
        <v>#REF!</v>
      </c>
      <c r="AA323" s="81" t="e">
        <f t="shared" si="114"/>
        <v>#REF!</v>
      </c>
      <c r="AB323" s="6">
        <v>2000000</v>
      </c>
      <c r="AC323" s="6"/>
      <c r="AD323" s="81">
        <f t="shared" si="115"/>
        <v>2000000</v>
      </c>
      <c r="AE323" s="32">
        <v>1900000</v>
      </c>
      <c r="AF323" s="6" t="e">
        <f>AE323/1000*#REF!</f>
        <v>#REF!</v>
      </c>
      <c r="AG323" s="81" t="e">
        <f t="shared" si="116"/>
        <v>#REF!</v>
      </c>
      <c r="AH323" s="32">
        <v>1900000</v>
      </c>
      <c r="AI323" s="6"/>
      <c r="AJ323" s="81">
        <f t="shared" si="117"/>
        <v>1900000</v>
      </c>
      <c r="AK323" s="32">
        <v>1900000</v>
      </c>
      <c r="AL323" s="48"/>
      <c r="AM323" s="35"/>
    </row>
    <row r="324" spans="1:39" x14ac:dyDescent="0.2">
      <c r="A324" s="5">
        <f t="shared" si="120"/>
        <v>303</v>
      </c>
      <c r="B324" s="5">
        <v>110</v>
      </c>
      <c r="C324" s="5">
        <v>305</v>
      </c>
      <c r="D324" s="5" t="s">
        <v>1079</v>
      </c>
      <c r="E324" s="15"/>
      <c r="F324" s="15" t="s">
        <v>1079</v>
      </c>
      <c r="G324" s="45" t="s">
        <v>1080</v>
      </c>
      <c r="H324" s="6">
        <v>150000</v>
      </c>
      <c r="I324" s="6">
        <v>43202.75</v>
      </c>
      <c r="J324" s="6">
        <v>49500</v>
      </c>
      <c r="K324" s="81">
        <f t="shared" si="118"/>
        <v>199500</v>
      </c>
      <c r="L324" s="81">
        <f t="shared" si="119"/>
        <v>242700</v>
      </c>
      <c r="M324" s="6">
        <v>900000</v>
      </c>
      <c r="N324" s="6" t="e">
        <f>M324/1000*#REF!</f>
        <v>#REF!</v>
      </c>
      <c r="O324" s="81" t="e">
        <f t="shared" si="110"/>
        <v>#REF!</v>
      </c>
      <c r="P324" s="6">
        <v>900000</v>
      </c>
      <c r="Q324" s="6"/>
      <c r="R324" s="81">
        <f t="shared" si="111"/>
        <v>900000</v>
      </c>
      <c r="S324" s="6">
        <v>900000</v>
      </c>
      <c r="T324" s="6" t="e">
        <f>S324/1000*#REF!</f>
        <v>#REF!</v>
      </c>
      <c r="U324" s="81" t="e">
        <f t="shared" si="112"/>
        <v>#REF!</v>
      </c>
      <c r="V324" s="6">
        <v>900000</v>
      </c>
      <c r="W324" s="6"/>
      <c r="X324" s="81">
        <f t="shared" si="113"/>
        <v>900000</v>
      </c>
      <c r="Y324" s="6">
        <v>900000</v>
      </c>
      <c r="Z324" s="6" t="e">
        <f>Y324/1000*#REF!</f>
        <v>#REF!</v>
      </c>
      <c r="AA324" s="81" t="e">
        <f t="shared" si="114"/>
        <v>#REF!</v>
      </c>
      <c r="AB324" s="6">
        <v>900000</v>
      </c>
      <c r="AC324" s="6"/>
      <c r="AD324" s="81">
        <f t="shared" si="115"/>
        <v>900000</v>
      </c>
      <c r="AE324" s="32">
        <v>855000</v>
      </c>
      <c r="AF324" s="6" t="e">
        <f>AE324/1000*#REF!</f>
        <v>#REF!</v>
      </c>
      <c r="AG324" s="81" t="e">
        <f t="shared" si="116"/>
        <v>#REF!</v>
      </c>
      <c r="AH324" s="32">
        <v>855000</v>
      </c>
      <c r="AI324" s="6"/>
      <c r="AJ324" s="81">
        <f t="shared" si="117"/>
        <v>855000</v>
      </c>
      <c r="AK324" s="32">
        <v>855000</v>
      </c>
      <c r="AL324" s="35"/>
      <c r="AM324" s="35"/>
    </row>
    <row r="325" spans="1:39" ht="30" x14ac:dyDescent="0.2">
      <c r="A325" s="5">
        <f t="shared" si="120"/>
        <v>304</v>
      </c>
      <c r="B325" s="5">
        <v>111</v>
      </c>
      <c r="C325" s="5">
        <v>306</v>
      </c>
      <c r="D325" s="5" t="s">
        <v>1081</v>
      </c>
      <c r="E325" s="15"/>
      <c r="F325" s="15" t="s">
        <v>1081</v>
      </c>
      <c r="G325" s="45" t="s">
        <v>1082</v>
      </c>
      <c r="H325" s="6">
        <v>450000</v>
      </c>
      <c r="I325" s="6">
        <v>17281.099999999999</v>
      </c>
      <c r="J325" s="6"/>
      <c r="K325" s="81">
        <f t="shared" si="118"/>
        <v>450000</v>
      </c>
      <c r="L325" s="81">
        <f t="shared" si="119"/>
        <v>467300</v>
      </c>
      <c r="M325" s="6">
        <v>4500000</v>
      </c>
      <c r="N325" s="6" t="e">
        <f>M325/1000*#REF!</f>
        <v>#REF!</v>
      </c>
      <c r="O325" s="81" t="e">
        <f t="shared" si="110"/>
        <v>#REF!</v>
      </c>
      <c r="P325" s="6">
        <v>4500000</v>
      </c>
      <c r="Q325" s="6"/>
      <c r="R325" s="81">
        <f t="shared" si="111"/>
        <v>4500000</v>
      </c>
      <c r="S325" s="6">
        <v>4500000</v>
      </c>
      <c r="T325" s="6" t="e">
        <f>S325/1000*#REF!</f>
        <v>#REF!</v>
      </c>
      <c r="U325" s="81" t="e">
        <f t="shared" si="112"/>
        <v>#REF!</v>
      </c>
      <c r="V325" s="6">
        <v>4500000</v>
      </c>
      <c r="W325" s="6"/>
      <c r="X325" s="81">
        <f t="shared" si="113"/>
        <v>4500000</v>
      </c>
      <c r="Y325" s="6">
        <v>4500000</v>
      </c>
      <c r="Z325" s="6" t="e">
        <f>Y325/1000*#REF!</f>
        <v>#REF!</v>
      </c>
      <c r="AA325" s="81" t="e">
        <f t="shared" si="114"/>
        <v>#REF!</v>
      </c>
      <c r="AB325" s="6">
        <v>4500000</v>
      </c>
      <c r="AC325" s="6"/>
      <c r="AD325" s="81">
        <f t="shared" si="115"/>
        <v>4500000</v>
      </c>
      <c r="AE325" s="32">
        <v>4275000</v>
      </c>
      <c r="AF325" s="6" t="e">
        <f>AE325/1000*#REF!</f>
        <v>#REF!</v>
      </c>
      <c r="AG325" s="81" t="e">
        <f t="shared" si="116"/>
        <v>#REF!</v>
      </c>
      <c r="AH325" s="32">
        <v>4275000</v>
      </c>
      <c r="AI325" s="6"/>
      <c r="AJ325" s="81">
        <f t="shared" si="117"/>
        <v>4275000</v>
      </c>
      <c r="AK325" s="32">
        <v>4275000</v>
      </c>
      <c r="AL325" s="35"/>
      <c r="AM325" s="44" t="s">
        <v>2689</v>
      </c>
    </row>
    <row r="326" spans="1:39" ht="60" x14ac:dyDescent="0.2">
      <c r="A326" s="5">
        <f t="shared" si="120"/>
        <v>305</v>
      </c>
      <c r="B326" s="5">
        <v>112</v>
      </c>
      <c r="C326" s="5">
        <v>307</v>
      </c>
      <c r="D326" s="5" t="s">
        <v>1083</v>
      </c>
      <c r="E326" s="15"/>
      <c r="F326" s="15" t="s">
        <v>1083</v>
      </c>
      <c r="G326" s="45" t="s">
        <v>1084</v>
      </c>
      <c r="H326" s="6">
        <v>2000000</v>
      </c>
      <c r="I326" s="6">
        <v>126632.87999999999</v>
      </c>
      <c r="J326" s="6">
        <v>273000</v>
      </c>
      <c r="K326" s="81">
        <f t="shared" si="118"/>
        <v>2273000</v>
      </c>
      <c r="L326" s="81">
        <f t="shared" si="119"/>
        <v>2399600</v>
      </c>
      <c r="M326" s="6">
        <v>4500000</v>
      </c>
      <c r="N326" s="6" t="e">
        <f>M326/1000*#REF!</f>
        <v>#REF!</v>
      </c>
      <c r="O326" s="81" t="e">
        <f t="shared" si="110"/>
        <v>#REF!</v>
      </c>
      <c r="P326" s="6">
        <v>4500000</v>
      </c>
      <c r="Q326" s="6"/>
      <c r="R326" s="81">
        <f t="shared" si="111"/>
        <v>4500000</v>
      </c>
      <c r="S326" s="6">
        <v>4500000</v>
      </c>
      <c r="T326" s="6" t="e">
        <f>S326/1000*#REF!</f>
        <v>#REF!</v>
      </c>
      <c r="U326" s="81" t="e">
        <f t="shared" si="112"/>
        <v>#REF!</v>
      </c>
      <c r="V326" s="6">
        <v>4500000</v>
      </c>
      <c r="W326" s="6"/>
      <c r="X326" s="81">
        <f t="shared" si="113"/>
        <v>4500000</v>
      </c>
      <c r="Y326" s="6">
        <v>4500000</v>
      </c>
      <c r="Z326" s="6" t="e">
        <f>Y326/1000*#REF!</f>
        <v>#REF!</v>
      </c>
      <c r="AA326" s="81" t="e">
        <f t="shared" si="114"/>
        <v>#REF!</v>
      </c>
      <c r="AB326" s="6">
        <v>4500000</v>
      </c>
      <c r="AC326" s="6"/>
      <c r="AD326" s="81">
        <f t="shared" si="115"/>
        <v>4500000</v>
      </c>
      <c r="AE326" s="32">
        <v>4275000</v>
      </c>
      <c r="AF326" s="6" t="e">
        <f>AE326/1000*#REF!</f>
        <v>#REF!</v>
      </c>
      <c r="AG326" s="81" t="e">
        <f t="shared" si="116"/>
        <v>#REF!</v>
      </c>
      <c r="AH326" s="32">
        <v>4275000</v>
      </c>
      <c r="AI326" s="6"/>
      <c r="AJ326" s="81">
        <f t="shared" si="117"/>
        <v>4275000</v>
      </c>
      <c r="AK326" s="32">
        <v>4275000</v>
      </c>
      <c r="AL326" s="35"/>
      <c r="AM326" s="44" t="s">
        <v>2690</v>
      </c>
    </row>
    <row r="327" spans="1:39" ht="60" x14ac:dyDescent="0.2">
      <c r="A327" s="5">
        <f t="shared" si="120"/>
        <v>306</v>
      </c>
      <c r="B327" s="5">
        <v>113</v>
      </c>
      <c r="C327" s="5">
        <v>308</v>
      </c>
      <c r="D327" s="5" t="s">
        <v>1085</v>
      </c>
      <c r="E327" s="15"/>
      <c r="F327" s="15" t="s">
        <v>1085</v>
      </c>
      <c r="G327" s="45" t="s">
        <v>1086</v>
      </c>
      <c r="H327" s="6">
        <v>900000</v>
      </c>
      <c r="I327" s="6">
        <v>86405.5</v>
      </c>
      <c r="J327" s="6">
        <v>264000</v>
      </c>
      <c r="K327" s="81">
        <f t="shared" si="118"/>
        <v>1164000</v>
      </c>
      <c r="L327" s="81">
        <f t="shared" si="119"/>
        <v>1250400</v>
      </c>
      <c r="M327" s="6">
        <v>4500000</v>
      </c>
      <c r="N327" s="6" t="e">
        <f>M327/1000*#REF!</f>
        <v>#REF!</v>
      </c>
      <c r="O327" s="81" t="e">
        <f t="shared" si="110"/>
        <v>#REF!</v>
      </c>
      <c r="P327" s="6">
        <v>4500000</v>
      </c>
      <c r="Q327" s="6"/>
      <c r="R327" s="81">
        <f t="shared" si="111"/>
        <v>4500000</v>
      </c>
      <c r="S327" s="6">
        <v>4500000</v>
      </c>
      <c r="T327" s="6" t="e">
        <f>S327/1000*#REF!</f>
        <v>#REF!</v>
      </c>
      <c r="U327" s="81" t="e">
        <f t="shared" si="112"/>
        <v>#REF!</v>
      </c>
      <c r="V327" s="6">
        <v>4500000</v>
      </c>
      <c r="W327" s="6"/>
      <c r="X327" s="81">
        <f t="shared" si="113"/>
        <v>4500000</v>
      </c>
      <c r="Y327" s="6">
        <v>4500000</v>
      </c>
      <c r="Z327" s="6" t="e">
        <f>Y327/1000*#REF!</f>
        <v>#REF!</v>
      </c>
      <c r="AA327" s="81" t="e">
        <f t="shared" si="114"/>
        <v>#REF!</v>
      </c>
      <c r="AB327" s="6">
        <v>4500000</v>
      </c>
      <c r="AC327" s="6"/>
      <c r="AD327" s="81">
        <f t="shared" si="115"/>
        <v>4500000</v>
      </c>
      <c r="AE327" s="32">
        <v>4275000</v>
      </c>
      <c r="AF327" s="6" t="e">
        <f>AE327/1000*#REF!</f>
        <v>#REF!</v>
      </c>
      <c r="AG327" s="81" t="e">
        <f t="shared" si="116"/>
        <v>#REF!</v>
      </c>
      <c r="AH327" s="32">
        <v>4275000</v>
      </c>
      <c r="AI327" s="6"/>
      <c r="AJ327" s="81">
        <f t="shared" si="117"/>
        <v>4275000</v>
      </c>
      <c r="AK327" s="32">
        <v>4275000</v>
      </c>
      <c r="AL327" s="35"/>
      <c r="AM327" s="44" t="s">
        <v>2690</v>
      </c>
    </row>
    <row r="328" spans="1:39" ht="45" x14ac:dyDescent="0.2">
      <c r="A328" s="5">
        <f t="shared" si="120"/>
        <v>307</v>
      </c>
      <c r="B328" s="5">
        <v>114</v>
      </c>
      <c r="C328" s="5">
        <v>309</v>
      </c>
      <c r="D328" s="5" t="s">
        <v>1087</v>
      </c>
      <c r="E328" s="15"/>
      <c r="F328" s="15" t="s">
        <v>1087</v>
      </c>
      <c r="G328" s="45" t="s">
        <v>1088</v>
      </c>
      <c r="H328" s="6">
        <v>4500000</v>
      </c>
      <c r="I328" s="6">
        <v>916183.86</v>
      </c>
      <c r="J328" s="6">
        <v>1504000</v>
      </c>
      <c r="K328" s="81">
        <f t="shared" si="118"/>
        <v>6004000</v>
      </c>
      <c r="L328" s="81">
        <f t="shared" si="119"/>
        <v>6920200</v>
      </c>
      <c r="M328" s="6">
        <v>4500000</v>
      </c>
      <c r="N328" s="6" t="e">
        <f>M328/1000*#REF!</f>
        <v>#REF!</v>
      </c>
      <c r="O328" s="81" t="e">
        <f t="shared" si="110"/>
        <v>#REF!</v>
      </c>
      <c r="P328" s="6">
        <v>4500000</v>
      </c>
      <c r="Q328" s="6"/>
      <c r="R328" s="81">
        <f t="shared" si="111"/>
        <v>4500000</v>
      </c>
      <c r="S328" s="6">
        <v>4500000</v>
      </c>
      <c r="T328" s="6" t="e">
        <f>S328/1000*#REF!</f>
        <v>#REF!</v>
      </c>
      <c r="U328" s="81" t="e">
        <f t="shared" si="112"/>
        <v>#REF!</v>
      </c>
      <c r="V328" s="6">
        <v>4500000</v>
      </c>
      <c r="W328" s="6"/>
      <c r="X328" s="81">
        <f t="shared" si="113"/>
        <v>4500000</v>
      </c>
      <c r="Y328" s="6">
        <v>4500000</v>
      </c>
      <c r="Z328" s="6" t="e">
        <f>Y328/1000*#REF!</f>
        <v>#REF!</v>
      </c>
      <c r="AA328" s="81" t="e">
        <f t="shared" si="114"/>
        <v>#REF!</v>
      </c>
      <c r="AB328" s="6">
        <v>4500000</v>
      </c>
      <c r="AC328" s="6"/>
      <c r="AD328" s="81">
        <f t="shared" si="115"/>
        <v>4500000</v>
      </c>
      <c r="AE328" s="32">
        <v>4275000</v>
      </c>
      <c r="AF328" s="6" t="e">
        <f>AE328/1000*#REF!</f>
        <v>#REF!</v>
      </c>
      <c r="AG328" s="81" t="e">
        <f t="shared" si="116"/>
        <v>#REF!</v>
      </c>
      <c r="AH328" s="32">
        <v>4275000</v>
      </c>
      <c r="AI328" s="6"/>
      <c r="AJ328" s="81">
        <f t="shared" si="117"/>
        <v>4275000</v>
      </c>
      <c r="AK328" s="32">
        <v>4275000</v>
      </c>
      <c r="AL328" s="35" t="s">
        <v>2689</v>
      </c>
      <c r="AM328" s="35"/>
    </row>
    <row r="329" spans="1:39" ht="75" x14ac:dyDescent="0.2">
      <c r="A329" s="5">
        <f t="shared" si="120"/>
        <v>308</v>
      </c>
      <c r="B329" s="5">
        <v>115</v>
      </c>
      <c r="C329" s="5">
        <v>310</v>
      </c>
      <c r="D329" s="5" t="s">
        <v>1089</v>
      </c>
      <c r="E329" s="15"/>
      <c r="F329" s="15" t="s">
        <v>1089</v>
      </c>
      <c r="G329" s="45" t="s">
        <v>1090</v>
      </c>
      <c r="H329" s="6">
        <v>4500000</v>
      </c>
      <c r="I329" s="6">
        <v>777649.5</v>
      </c>
      <c r="J329" s="6">
        <v>632000</v>
      </c>
      <c r="K329" s="81">
        <f t="shared" si="118"/>
        <v>5132000</v>
      </c>
      <c r="L329" s="81">
        <f t="shared" si="119"/>
        <v>5909600</v>
      </c>
      <c r="M329" s="6">
        <v>5000000</v>
      </c>
      <c r="N329" s="6" t="e">
        <f>M329/1000*#REF!</f>
        <v>#REF!</v>
      </c>
      <c r="O329" s="81" t="e">
        <f t="shared" si="110"/>
        <v>#REF!</v>
      </c>
      <c r="P329" s="6">
        <v>5000000</v>
      </c>
      <c r="Q329" s="6"/>
      <c r="R329" s="81">
        <f t="shared" si="111"/>
        <v>5000000</v>
      </c>
      <c r="S329" s="6">
        <v>5000000</v>
      </c>
      <c r="T329" s="6" t="e">
        <f>S329/1000*#REF!</f>
        <v>#REF!</v>
      </c>
      <c r="U329" s="81" t="e">
        <f t="shared" si="112"/>
        <v>#REF!</v>
      </c>
      <c r="V329" s="6">
        <v>5000000</v>
      </c>
      <c r="W329" s="6"/>
      <c r="X329" s="81">
        <f t="shared" si="113"/>
        <v>5000000</v>
      </c>
      <c r="Y329" s="6">
        <v>5000000</v>
      </c>
      <c r="Z329" s="6" t="e">
        <f>Y329/1000*#REF!</f>
        <v>#REF!</v>
      </c>
      <c r="AA329" s="81" t="e">
        <f t="shared" si="114"/>
        <v>#REF!</v>
      </c>
      <c r="AB329" s="6">
        <v>5000000</v>
      </c>
      <c r="AC329" s="6"/>
      <c r="AD329" s="81">
        <f t="shared" si="115"/>
        <v>5000000</v>
      </c>
      <c r="AE329" s="32">
        <v>4750000</v>
      </c>
      <c r="AF329" s="6" t="e">
        <f>AE329/1000*#REF!</f>
        <v>#REF!</v>
      </c>
      <c r="AG329" s="81" t="e">
        <f t="shared" si="116"/>
        <v>#REF!</v>
      </c>
      <c r="AH329" s="32">
        <v>4750000</v>
      </c>
      <c r="AI329" s="6"/>
      <c r="AJ329" s="81">
        <f t="shared" si="117"/>
        <v>4750000</v>
      </c>
      <c r="AK329" s="32">
        <v>4750000</v>
      </c>
      <c r="AL329" s="35" t="s">
        <v>2690</v>
      </c>
      <c r="AM329" s="35"/>
    </row>
    <row r="330" spans="1:39" ht="75" x14ac:dyDescent="0.2">
      <c r="A330" s="5">
        <f t="shared" si="120"/>
        <v>309</v>
      </c>
      <c r="B330" s="5">
        <v>116</v>
      </c>
      <c r="C330" s="5">
        <v>311</v>
      </c>
      <c r="D330" s="5" t="s">
        <v>1091</v>
      </c>
      <c r="E330" s="15"/>
      <c r="F330" s="15" t="s">
        <v>1091</v>
      </c>
      <c r="G330" s="45" t="s">
        <v>1092</v>
      </c>
      <c r="H330" s="6">
        <v>4500000</v>
      </c>
      <c r="I330" s="6">
        <v>1221578.48</v>
      </c>
      <c r="J330" s="6">
        <v>1504000</v>
      </c>
      <c r="K330" s="81">
        <f t="shared" si="118"/>
        <v>6004000</v>
      </c>
      <c r="L330" s="81">
        <f t="shared" si="119"/>
        <v>7225600</v>
      </c>
      <c r="M330" s="6">
        <v>6000000</v>
      </c>
      <c r="N330" s="6" t="e">
        <f>M330/1000*#REF!</f>
        <v>#REF!</v>
      </c>
      <c r="O330" s="81" t="e">
        <f t="shared" si="110"/>
        <v>#REF!</v>
      </c>
      <c r="P330" s="6">
        <v>6000000</v>
      </c>
      <c r="Q330" s="6"/>
      <c r="R330" s="81">
        <f t="shared" si="111"/>
        <v>6000000</v>
      </c>
      <c r="S330" s="6">
        <v>6000000</v>
      </c>
      <c r="T330" s="6" t="e">
        <f>S330/1000*#REF!</f>
        <v>#REF!</v>
      </c>
      <c r="U330" s="81" t="e">
        <f t="shared" si="112"/>
        <v>#REF!</v>
      </c>
      <c r="V330" s="6">
        <v>6000000</v>
      </c>
      <c r="W330" s="6"/>
      <c r="X330" s="81">
        <f t="shared" si="113"/>
        <v>6000000</v>
      </c>
      <c r="Y330" s="6">
        <v>6000000</v>
      </c>
      <c r="Z330" s="6" t="e">
        <f>Y330/1000*#REF!</f>
        <v>#REF!</v>
      </c>
      <c r="AA330" s="81" t="e">
        <f t="shared" si="114"/>
        <v>#REF!</v>
      </c>
      <c r="AB330" s="6">
        <v>6000000</v>
      </c>
      <c r="AC330" s="6"/>
      <c r="AD330" s="81">
        <f t="shared" si="115"/>
        <v>6000000</v>
      </c>
      <c r="AE330" s="32">
        <v>5700000</v>
      </c>
      <c r="AF330" s="6" t="e">
        <f>AE330/1000*#REF!</f>
        <v>#REF!</v>
      </c>
      <c r="AG330" s="81" t="e">
        <f t="shared" si="116"/>
        <v>#REF!</v>
      </c>
      <c r="AH330" s="32">
        <v>5700000</v>
      </c>
      <c r="AI330" s="6"/>
      <c r="AJ330" s="81">
        <f t="shared" si="117"/>
        <v>5700000</v>
      </c>
      <c r="AK330" s="32">
        <v>5700000</v>
      </c>
      <c r="AL330" s="35" t="s">
        <v>2690</v>
      </c>
      <c r="AM330" s="44" t="s">
        <v>2691</v>
      </c>
    </row>
    <row r="331" spans="1:39" ht="135" x14ac:dyDescent="0.2">
      <c r="A331" s="5">
        <f t="shared" si="120"/>
        <v>310</v>
      </c>
      <c r="B331" s="5">
        <v>117</v>
      </c>
      <c r="C331" s="5">
        <v>312</v>
      </c>
      <c r="D331" s="5" t="s">
        <v>1093</v>
      </c>
      <c r="E331" s="15"/>
      <c r="F331" s="15" t="s">
        <v>1093</v>
      </c>
      <c r="G331" s="45" t="s">
        <v>1094</v>
      </c>
      <c r="H331" s="6">
        <v>4500000</v>
      </c>
      <c r="I331" s="6">
        <v>1221578.48</v>
      </c>
      <c r="J331" s="6">
        <v>1504000</v>
      </c>
      <c r="K331" s="81">
        <f t="shared" si="118"/>
        <v>6004000</v>
      </c>
      <c r="L331" s="81">
        <f t="shared" si="119"/>
        <v>7225600</v>
      </c>
      <c r="M331" s="6">
        <v>7000000</v>
      </c>
      <c r="N331" s="6" t="e">
        <f>M331/1000*#REF!</f>
        <v>#REF!</v>
      </c>
      <c r="O331" s="81" t="e">
        <f t="shared" si="110"/>
        <v>#REF!</v>
      </c>
      <c r="P331" s="6">
        <v>7000000</v>
      </c>
      <c r="Q331" s="6"/>
      <c r="R331" s="81">
        <f t="shared" si="111"/>
        <v>7000000</v>
      </c>
      <c r="S331" s="6">
        <v>7000000</v>
      </c>
      <c r="T331" s="6" t="e">
        <f>S331/1000*#REF!</f>
        <v>#REF!</v>
      </c>
      <c r="U331" s="81" t="e">
        <f t="shared" si="112"/>
        <v>#REF!</v>
      </c>
      <c r="V331" s="6">
        <v>7000000</v>
      </c>
      <c r="W331" s="6"/>
      <c r="X331" s="81">
        <f t="shared" si="113"/>
        <v>7000000</v>
      </c>
      <c r="Y331" s="6">
        <v>7000000</v>
      </c>
      <c r="Z331" s="6" t="e">
        <f>Y331/1000*#REF!</f>
        <v>#REF!</v>
      </c>
      <c r="AA331" s="81" t="e">
        <f t="shared" si="114"/>
        <v>#REF!</v>
      </c>
      <c r="AB331" s="6">
        <v>7000000</v>
      </c>
      <c r="AC331" s="6"/>
      <c r="AD331" s="81">
        <f t="shared" si="115"/>
        <v>7000000</v>
      </c>
      <c r="AE331" s="32">
        <v>6650000</v>
      </c>
      <c r="AF331" s="6" t="e">
        <f>AE331/1000*#REF!</f>
        <v>#REF!</v>
      </c>
      <c r="AG331" s="81" t="e">
        <f t="shared" si="116"/>
        <v>#REF!</v>
      </c>
      <c r="AH331" s="32">
        <v>6650000</v>
      </c>
      <c r="AI331" s="6"/>
      <c r="AJ331" s="81">
        <f t="shared" si="117"/>
        <v>6650000</v>
      </c>
      <c r="AK331" s="32">
        <v>6650000</v>
      </c>
      <c r="AL331" s="35"/>
      <c r="AM331" s="44" t="s">
        <v>2692</v>
      </c>
    </row>
    <row r="332" spans="1:39" ht="135" x14ac:dyDescent="0.2">
      <c r="A332" s="5">
        <f t="shared" si="120"/>
        <v>311</v>
      </c>
      <c r="B332" s="5">
        <v>118</v>
      </c>
      <c r="C332" s="5">
        <v>313</v>
      </c>
      <c r="D332" s="5" t="s">
        <v>1095</v>
      </c>
      <c r="E332" s="15"/>
      <c r="F332" s="15" t="s">
        <v>1095</v>
      </c>
      <c r="G332" s="45" t="s">
        <v>1096</v>
      </c>
      <c r="H332" s="6">
        <v>5000000</v>
      </c>
      <c r="I332" s="6">
        <v>1221578.48</v>
      </c>
      <c r="J332" s="6">
        <v>1504000</v>
      </c>
      <c r="K332" s="81">
        <f t="shared" si="118"/>
        <v>6504000</v>
      </c>
      <c r="L332" s="81">
        <f t="shared" si="119"/>
        <v>7725600</v>
      </c>
      <c r="M332" s="6">
        <v>7000000</v>
      </c>
      <c r="N332" s="6" t="e">
        <f>M332/1000*#REF!</f>
        <v>#REF!</v>
      </c>
      <c r="O332" s="81" t="e">
        <f t="shared" si="110"/>
        <v>#REF!</v>
      </c>
      <c r="P332" s="6">
        <v>7000000</v>
      </c>
      <c r="Q332" s="6"/>
      <c r="R332" s="81">
        <f t="shared" si="111"/>
        <v>7000000</v>
      </c>
      <c r="S332" s="6">
        <v>7000000</v>
      </c>
      <c r="T332" s="6" t="e">
        <f>S332/1000*#REF!</f>
        <v>#REF!</v>
      </c>
      <c r="U332" s="81" t="e">
        <f t="shared" si="112"/>
        <v>#REF!</v>
      </c>
      <c r="V332" s="6">
        <v>7000000</v>
      </c>
      <c r="W332" s="6"/>
      <c r="X332" s="81">
        <f t="shared" si="113"/>
        <v>7000000</v>
      </c>
      <c r="Y332" s="6">
        <v>7000000</v>
      </c>
      <c r="Z332" s="6" t="e">
        <f>Y332/1000*#REF!</f>
        <v>#REF!</v>
      </c>
      <c r="AA332" s="81" t="e">
        <f t="shared" si="114"/>
        <v>#REF!</v>
      </c>
      <c r="AB332" s="6">
        <v>7000000</v>
      </c>
      <c r="AC332" s="6"/>
      <c r="AD332" s="81">
        <f t="shared" si="115"/>
        <v>7000000</v>
      </c>
      <c r="AE332" s="32">
        <v>6650000</v>
      </c>
      <c r="AF332" s="6" t="e">
        <f>AE332/1000*#REF!</f>
        <v>#REF!</v>
      </c>
      <c r="AG332" s="81" t="e">
        <f t="shared" si="116"/>
        <v>#REF!</v>
      </c>
      <c r="AH332" s="32">
        <v>6650000</v>
      </c>
      <c r="AI332" s="6"/>
      <c r="AJ332" s="81">
        <f t="shared" si="117"/>
        <v>6650000</v>
      </c>
      <c r="AK332" s="32">
        <v>6650000</v>
      </c>
      <c r="AL332" s="35"/>
      <c r="AM332" s="44" t="s">
        <v>2693</v>
      </c>
    </row>
    <row r="333" spans="1:39" ht="75" x14ac:dyDescent="0.2">
      <c r="A333" s="5">
        <f t="shared" si="120"/>
        <v>312</v>
      </c>
      <c r="B333" s="5">
        <v>119</v>
      </c>
      <c r="C333" s="5">
        <v>314</v>
      </c>
      <c r="D333" s="5" t="s">
        <v>1097</v>
      </c>
      <c r="E333" s="15"/>
      <c r="F333" s="15" t="s">
        <v>1097</v>
      </c>
      <c r="G333" s="45" t="s">
        <v>1098</v>
      </c>
      <c r="H333" s="6">
        <v>6000000</v>
      </c>
      <c r="I333" s="6">
        <v>1221578.48</v>
      </c>
      <c r="J333" s="6">
        <v>1504000</v>
      </c>
      <c r="K333" s="81">
        <f t="shared" si="118"/>
        <v>7504000</v>
      </c>
      <c r="L333" s="81">
        <f t="shared" si="119"/>
        <v>8725600</v>
      </c>
      <c r="M333" s="6">
        <v>7000000</v>
      </c>
      <c r="N333" s="6" t="e">
        <f>M333/1000*#REF!</f>
        <v>#REF!</v>
      </c>
      <c r="O333" s="81" t="e">
        <f t="shared" si="110"/>
        <v>#REF!</v>
      </c>
      <c r="P333" s="6">
        <v>7000000</v>
      </c>
      <c r="Q333" s="6"/>
      <c r="R333" s="81">
        <f t="shared" si="111"/>
        <v>7000000</v>
      </c>
      <c r="S333" s="6">
        <v>7000000</v>
      </c>
      <c r="T333" s="6" t="e">
        <f>S333/1000*#REF!</f>
        <v>#REF!</v>
      </c>
      <c r="U333" s="81" t="e">
        <f t="shared" si="112"/>
        <v>#REF!</v>
      </c>
      <c r="V333" s="6">
        <v>7000000</v>
      </c>
      <c r="W333" s="6"/>
      <c r="X333" s="81">
        <f t="shared" si="113"/>
        <v>7000000</v>
      </c>
      <c r="Y333" s="6">
        <v>7000000</v>
      </c>
      <c r="Z333" s="6" t="e">
        <f>Y333/1000*#REF!</f>
        <v>#REF!</v>
      </c>
      <c r="AA333" s="81" t="e">
        <f t="shared" si="114"/>
        <v>#REF!</v>
      </c>
      <c r="AB333" s="6">
        <v>7000000</v>
      </c>
      <c r="AC333" s="6"/>
      <c r="AD333" s="81">
        <f t="shared" si="115"/>
        <v>7000000</v>
      </c>
      <c r="AE333" s="32">
        <v>6650000</v>
      </c>
      <c r="AF333" s="6" t="e">
        <f>AE333/1000*#REF!</f>
        <v>#REF!</v>
      </c>
      <c r="AG333" s="81" t="e">
        <f t="shared" si="116"/>
        <v>#REF!</v>
      </c>
      <c r="AH333" s="32">
        <v>6650000</v>
      </c>
      <c r="AI333" s="6"/>
      <c r="AJ333" s="81">
        <f t="shared" si="117"/>
        <v>6650000</v>
      </c>
      <c r="AK333" s="32">
        <v>6650000</v>
      </c>
      <c r="AL333" s="44" t="s">
        <v>2691</v>
      </c>
      <c r="AM333" s="44"/>
    </row>
    <row r="334" spans="1:39" ht="180" x14ac:dyDescent="0.2">
      <c r="A334" s="5">
        <f t="shared" si="120"/>
        <v>313</v>
      </c>
      <c r="B334" s="5">
        <v>120</v>
      </c>
      <c r="C334" s="5">
        <v>315</v>
      </c>
      <c r="D334" s="5" t="s">
        <v>1099</v>
      </c>
      <c r="E334" s="15"/>
      <c r="F334" s="15" t="s">
        <v>1099</v>
      </c>
      <c r="G334" s="30" t="s">
        <v>1100</v>
      </c>
      <c r="H334" s="6">
        <v>7000000</v>
      </c>
      <c r="I334" s="6">
        <v>1221578.48</v>
      </c>
      <c r="J334" s="6">
        <v>1504000</v>
      </c>
      <c r="K334" s="81">
        <f t="shared" si="118"/>
        <v>8504000</v>
      </c>
      <c r="L334" s="81">
        <f t="shared" si="119"/>
        <v>9725600</v>
      </c>
      <c r="M334" s="6">
        <v>7000000</v>
      </c>
      <c r="N334" s="6" t="e">
        <f>M334/1000*#REF!</f>
        <v>#REF!</v>
      </c>
      <c r="O334" s="81" t="e">
        <f t="shared" si="110"/>
        <v>#REF!</v>
      </c>
      <c r="P334" s="6">
        <v>7000000</v>
      </c>
      <c r="Q334" s="6"/>
      <c r="R334" s="81">
        <f t="shared" si="111"/>
        <v>7000000</v>
      </c>
      <c r="S334" s="6">
        <v>7000000</v>
      </c>
      <c r="T334" s="6" t="e">
        <f>S334/1000*#REF!</f>
        <v>#REF!</v>
      </c>
      <c r="U334" s="81" t="e">
        <f t="shared" si="112"/>
        <v>#REF!</v>
      </c>
      <c r="V334" s="6">
        <v>7000000</v>
      </c>
      <c r="W334" s="6"/>
      <c r="X334" s="81">
        <f t="shared" si="113"/>
        <v>7000000</v>
      </c>
      <c r="Y334" s="6">
        <v>7000000</v>
      </c>
      <c r="Z334" s="6" t="e">
        <f>Y334/1000*#REF!</f>
        <v>#REF!</v>
      </c>
      <c r="AA334" s="81" t="e">
        <f t="shared" si="114"/>
        <v>#REF!</v>
      </c>
      <c r="AB334" s="6">
        <v>7000000</v>
      </c>
      <c r="AC334" s="6"/>
      <c r="AD334" s="81">
        <f t="shared" si="115"/>
        <v>7000000</v>
      </c>
      <c r="AE334" s="32">
        <v>6650000</v>
      </c>
      <c r="AF334" s="6" t="e">
        <f>AE334/1000*#REF!</f>
        <v>#REF!</v>
      </c>
      <c r="AG334" s="81" t="e">
        <f t="shared" si="116"/>
        <v>#REF!</v>
      </c>
      <c r="AH334" s="32">
        <v>6650000</v>
      </c>
      <c r="AI334" s="6"/>
      <c r="AJ334" s="81">
        <f t="shared" si="117"/>
        <v>6650000</v>
      </c>
      <c r="AK334" s="32">
        <v>6650000</v>
      </c>
      <c r="AL334" s="44" t="s">
        <v>2692</v>
      </c>
      <c r="AM334" s="44" t="s">
        <v>2694</v>
      </c>
    </row>
    <row r="335" spans="1:39" ht="165" x14ac:dyDescent="0.2">
      <c r="A335" s="5">
        <f t="shared" si="120"/>
        <v>314</v>
      </c>
      <c r="B335" s="5">
        <v>121</v>
      </c>
      <c r="C335" s="5">
        <v>316</v>
      </c>
      <c r="D335" s="5" t="s">
        <v>1101</v>
      </c>
      <c r="E335" s="15"/>
      <c r="F335" s="15" t="s">
        <v>1101</v>
      </c>
      <c r="G335" s="30" t="s">
        <v>1102</v>
      </c>
      <c r="H335" s="6">
        <v>7000000</v>
      </c>
      <c r="I335" s="6">
        <v>1221578.48</v>
      </c>
      <c r="J335" s="6">
        <v>1504000</v>
      </c>
      <c r="K335" s="81">
        <f t="shared" si="118"/>
        <v>8504000</v>
      </c>
      <c r="L335" s="81">
        <f t="shared" si="119"/>
        <v>9725600</v>
      </c>
      <c r="M335" s="6">
        <v>7000000</v>
      </c>
      <c r="N335" s="6" t="e">
        <f>M335/1000*#REF!</f>
        <v>#REF!</v>
      </c>
      <c r="O335" s="81" t="e">
        <f t="shared" si="110"/>
        <v>#REF!</v>
      </c>
      <c r="P335" s="6">
        <v>7000000</v>
      </c>
      <c r="Q335" s="6"/>
      <c r="R335" s="81">
        <f t="shared" si="111"/>
        <v>7000000</v>
      </c>
      <c r="S335" s="6">
        <v>7000000</v>
      </c>
      <c r="T335" s="6" t="e">
        <f>S335/1000*#REF!</f>
        <v>#REF!</v>
      </c>
      <c r="U335" s="81" t="e">
        <f t="shared" si="112"/>
        <v>#REF!</v>
      </c>
      <c r="V335" s="6">
        <v>7000000</v>
      </c>
      <c r="W335" s="6"/>
      <c r="X335" s="81">
        <f t="shared" si="113"/>
        <v>7000000</v>
      </c>
      <c r="Y335" s="6">
        <v>7000000</v>
      </c>
      <c r="Z335" s="6" t="e">
        <f>Y335/1000*#REF!</f>
        <v>#REF!</v>
      </c>
      <c r="AA335" s="81" t="e">
        <f t="shared" si="114"/>
        <v>#REF!</v>
      </c>
      <c r="AB335" s="6">
        <v>7000000</v>
      </c>
      <c r="AC335" s="6"/>
      <c r="AD335" s="81">
        <f t="shared" si="115"/>
        <v>7000000</v>
      </c>
      <c r="AE335" s="32">
        <v>6650000</v>
      </c>
      <c r="AF335" s="6" t="e">
        <f>AE335/1000*#REF!</f>
        <v>#REF!</v>
      </c>
      <c r="AG335" s="81" t="e">
        <f t="shared" si="116"/>
        <v>#REF!</v>
      </c>
      <c r="AH335" s="32">
        <v>6650000</v>
      </c>
      <c r="AI335" s="6"/>
      <c r="AJ335" s="81">
        <f t="shared" si="117"/>
        <v>6650000</v>
      </c>
      <c r="AK335" s="32">
        <v>6650000</v>
      </c>
      <c r="AL335" s="44" t="s">
        <v>2693</v>
      </c>
      <c r="AM335" s="44" t="s">
        <v>2695</v>
      </c>
    </row>
    <row r="336" spans="1:39" ht="120" x14ac:dyDescent="0.2">
      <c r="A336" s="5">
        <f t="shared" si="120"/>
        <v>315</v>
      </c>
      <c r="B336" s="5">
        <v>122</v>
      </c>
      <c r="C336" s="5">
        <v>317</v>
      </c>
      <c r="D336" s="5" t="s">
        <v>1103</v>
      </c>
      <c r="E336" s="15"/>
      <c r="F336" s="15" t="s">
        <v>1103</v>
      </c>
      <c r="G336" s="30" t="s">
        <v>1104</v>
      </c>
      <c r="H336" s="6">
        <v>7000000</v>
      </c>
      <c r="I336" s="6">
        <v>1221578.48</v>
      </c>
      <c r="J336" s="6">
        <v>1504000</v>
      </c>
      <c r="K336" s="81">
        <f t="shared" si="118"/>
        <v>8504000</v>
      </c>
      <c r="L336" s="81">
        <f t="shared" si="119"/>
        <v>9725600</v>
      </c>
      <c r="M336" s="6">
        <v>6000000</v>
      </c>
      <c r="N336" s="6" t="e">
        <f>M336/1000*#REF!</f>
        <v>#REF!</v>
      </c>
      <c r="O336" s="81" t="e">
        <f t="shared" si="110"/>
        <v>#REF!</v>
      </c>
      <c r="P336" s="6">
        <v>6000000</v>
      </c>
      <c r="Q336" s="6"/>
      <c r="R336" s="81">
        <f t="shared" si="111"/>
        <v>6000000</v>
      </c>
      <c r="S336" s="6">
        <v>6000000</v>
      </c>
      <c r="T336" s="6" t="e">
        <f>S336/1000*#REF!</f>
        <v>#REF!</v>
      </c>
      <c r="U336" s="81" t="e">
        <f t="shared" si="112"/>
        <v>#REF!</v>
      </c>
      <c r="V336" s="6">
        <v>6000000</v>
      </c>
      <c r="W336" s="6"/>
      <c r="X336" s="81">
        <f t="shared" si="113"/>
        <v>6000000</v>
      </c>
      <c r="Y336" s="6">
        <v>6000000</v>
      </c>
      <c r="Z336" s="6" t="e">
        <f>Y336/1000*#REF!</f>
        <v>#REF!</v>
      </c>
      <c r="AA336" s="81" t="e">
        <f t="shared" si="114"/>
        <v>#REF!</v>
      </c>
      <c r="AB336" s="6">
        <v>6000000</v>
      </c>
      <c r="AC336" s="6"/>
      <c r="AD336" s="81">
        <f t="shared" si="115"/>
        <v>6000000</v>
      </c>
      <c r="AE336" s="32">
        <v>5700000</v>
      </c>
      <c r="AF336" s="6" t="e">
        <f>AE336/1000*#REF!</f>
        <v>#REF!</v>
      </c>
      <c r="AG336" s="81" t="e">
        <f t="shared" si="116"/>
        <v>#REF!</v>
      </c>
      <c r="AH336" s="32">
        <v>5700000</v>
      </c>
      <c r="AI336" s="6"/>
      <c r="AJ336" s="81">
        <f t="shared" si="117"/>
        <v>5700000</v>
      </c>
      <c r="AK336" s="32">
        <v>5700000</v>
      </c>
      <c r="AL336" s="44"/>
      <c r="AM336" s="44" t="s">
        <v>2696</v>
      </c>
    </row>
    <row r="337" spans="1:39" ht="165" x14ac:dyDescent="0.2">
      <c r="A337" s="5">
        <f t="shared" si="120"/>
        <v>316</v>
      </c>
      <c r="B337" s="5">
        <v>123</v>
      </c>
      <c r="C337" s="5">
        <v>318</v>
      </c>
      <c r="D337" s="5" t="s">
        <v>1105</v>
      </c>
      <c r="E337" s="15"/>
      <c r="F337" s="15" t="s">
        <v>1105</v>
      </c>
      <c r="G337" s="30" t="s">
        <v>1106</v>
      </c>
      <c r="H337" s="6">
        <v>7000000</v>
      </c>
      <c r="I337" s="6">
        <v>1221578.48</v>
      </c>
      <c r="J337" s="6">
        <v>1504000</v>
      </c>
      <c r="K337" s="81">
        <f t="shared" si="118"/>
        <v>8504000</v>
      </c>
      <c r="L337" s="81">
        <f t="shared" si="119"/>
        <v>9725600</v>
      </c>
      <c r="M337" s="6">
        <v>6000000</v>
      </c>
      <c r="N337" s="6" t="e">
        <f>M337/1000*#REF!</f>
        <v>#REF!</v>
      </c>
      <c r="O337" s="81" t="e">
        <f t="shared" si="110"/>
        <v>#REF!</v>
      </c>
      <c r="P337" s="6">
        <v>6000000</v>
      </c>
      <c r="Q337" s="6"/>
      <c r="R337" s="81">
        <f t="shared" si="111"/>
        <v>6000000</v>
      </c>
      <c r="S337" s="6">
        <v>6000000</v>
      </c>
      <c r="T337" s="6" t="e">
        <f>S337/1000*#REF!</f>
        <v>#REF!</v>
      </c>
      <c r="U337" s="81" t="e">
        <f t="shared" si="112"/>
        <v>#REF!</v>
      </c>
      <c r="V337" s="6">
        <v>6000000</v>
      </c>
      <c r="W337" s="6"/>
      <c r="X337" s="81">
        <f t="shared" si="113"/>
        <v>6000000</v>
      </c>
      <c r="Y337" s="6">
        <v>6000000</v>
      </c>
      <c r="Z337" s="6" t="e">
        <f>Y337/1000*#REF!</f>
        <v>#REF!</v>
      </c>
      <c r="AA337" s="81" t="e">
        <f t="shared" si="114"/>
        <v>#REF!</v>
      </c>
      <c r="AB337" s="6">
        <v>6000000</v>
      </c>
      <c r="AC337" s="6"/>
      <c r="AD337" s="81">
        <f t="shared" si="115"/>
        <v>6000000</v>
      </c>
      <c r="AE337" s="32">
        <v>5700000</v>
      </c>
      <c r="AF337" s="6" t="e">
        <f>AE337/1000*#REF!</f>
        <v>#REF!</v>
      </c>
      <c r="AG337" s="81" t="e">
        <f t="shared" si="116"/>
        <v>#REF!</v>
      </c>
      <c r="AH337" s="32">
        <v>5700000</v>
      </c>
      <c r="AI337" s="6"/>
      <c r="AJ337" s="81">
        <f t="shared" si="117"/>
        <v>5700000</v>
      </c>
      <c r="AK337" s="32">
        <v>5700000</v>
      </c>
      <c r="AL337" s="44" t="s">
        <v>2694</v>
      </c>
      <c r="AM337" s="44" t="s">
        <v>2697</v>
      </c>
    </row>
    <row r="338" spans="1:39" ht="150" x14ac:dyDescent="0.2">
      <c r="A338" s="5">
        <f t="shared" si="120"/>
        <v>317</v>
      </c>
      <c r="B338" s="5">
        <v>124</v>
      </c>
      <c r="C338" s="5">
        <v>319</v>
      </c>
      <c r="D338" s="5" t="s">
        <v>1107</v>
      </c>
      <c r="E338" s="15"/>
      <c r="F338" s="15" t="s">
        <v>1107</v>
      </c>
      <c r="G338" s="30" t="s">
        <v>1108</v>
      </c>
      <c r="H338" s="6">
        <v>7000000</v>
      </c>
      <c r="I338" s="6">
        <v>1221578.48</v>
      </c>
      <c r="J338" s="6">
        <v>1504000</v>
      </c>
      <c r="K338" s="81">
        <f t="shared" si="118"/>
        <v>8504000</v>
      </c>
      <c r="L338" s="81">
        <f t="shared" si="119"/>
        <v>9725600</v>
      </c>
      <c r="M338" s="6">
        <v>1200000</v>
      </c>
      <c r="N338" s="6" t="e">
        <f>M338/1000*#REF!</f>
        <v>#REF!</v>
      </c>
      <c r="O338" s="81" t="e">
        <f t="shared" si="110"/>
        <v>#REF!</v>
      </c>
      <c r="P338" s="6">
        <v>1200000</v>
      </c>
      <c r="Q338" s="6"/>
      <c r="R338" s="81">
        <f t="shared" si="111"/>
        <v>1200000</v>
      </c>
      <c r="S338" s="6">
        <v>1200000</v>
      </c>
      <c r="T338" s="6" t="e">
        <f>S338/1000*#REF!</f>
        <v>#REF!</v>
      </c>
      <c r="U338" s="81" t="e">
        <f t="shared" si="112"/>
        <v>#REF!</v>
      </c>
      <c r="V338" s="6">
        <v>1200000</v>
      </c>
      <c r="W338" s="6"/>
      <c r="X338" s="81">
        <f t="shared" si="113"/>
        <v>1200000</v>
      </c>
      <c r="Y338" s="6">
        <v>1200000</v>
      </c>
      <c r="Z338" s="6" t="e">
        <f>Y338/1000*#REF!</f>
        <v>#REF!</v>
      </c>
      <c r="AA338" s="81" t="e">
        <f t="shared" si="114"/>
        <v>#REF!</v>
      </c>
      <c r="AB338" s="6">
        <v>1200000</v>
      </c>
      <c r="AC338" s="6"/>
      <c r="AD338" s="81">
        <f t="shared" si="115"/>
        <v>1200000</v>
      </c>
      <c r="AE338" s="32">
        <v>1140000</v>
      </c>
      <c r="AF338" s="6" t="e">
        <f>AE338/1000*#REF!</f>
        <v>#REF!</v>
      </c>
      <c r="AG338" s="81" t="e">
        <f t="shared" si="116"/>
        <v>#REF!</v>
      </c>
      <c r="AH338" s="32">
        <v>1140000</v>
      </c>
      <c r="AI338" s="6"/>
      <c r="AJ338" s="81">
        <f t="shared" si="117"/>
        <v>1140000</v>
      </c>
      <c r="AK338" s="32">
        <v>1140000</v>
      </c>
      <c r="AL338" s="44" t="s">
        <v>2695</v>
      </c>
      <c r="AM338" s="44"/>
    </row>
    <row r="339" spans="1:39" ht="150" x14ac:dyDescent="0.2">
      <c r="A339" s="5">
        <f t="shared" si="120"/>
        <v>318</v>
      </c>
      <c r="B339" s="5">
        <v>125</v>
      </c>
      <c r="C339" s="5">
        <v>320</v>
      </c>
      <c r="D339" s="5" t="s">
        <v>1109</v>
      </c>
      <c r="E339" s="15"/>
      <c r="F339" s="15" t="s">
        <v>1109</v>
      </c>
      <c r="G339" s="30" t="s">
        <v>1110</v>
      </c>
      <c r="H339" s="6">
        <v>6000000</v>
      </c>
      <c r="I339" s="6">
        <v>1221578.48</v>
      </c>
      <c r="J339" s="6">
        <v>1504000</v>
      </c>
      <c r="K339" s="81">
        <f t="shared" si="118"/>
        <v>7504000</v>
      </c>
      <c r="L339" s="81">
        <f t="shared" si="119"/>
        <v>8725600</v>
      </c>
      <c r="M339" s="6">
        <v>1800000</v>
      </c>
      <c r="N339" s="6" t="e">
        <f>M339/1000*#REF!</f>
        <v>#REF!</v>
      </c>
      <c r="O339" s="81" t="e">
        <f t="shared" si="110"/>
        <v>#REF!</v>
      </c>
      <c r="P339" s="6">
        <v>1800000</v>
      </c>
      <c r="Q339" s="6"/>
      <c r="R339" s="81">
        <f t="shared" si="111"/>
        <v>1800000</v>
      </c>
      <c r="S339" s="6">
        <v>1800000</v>
      </c>
      <c r="T339" s="6" t="e">
        <f>S339/1000*#REF!</f>
        <v>#REF!</v>
      </c>
      <c r="U339" s="81" t="e">
        <f t="shared" si="112"/>
        <v>#REF!</v>
      </c>
      <c r="V339" s="6">
        <v>1800000</v>
      </c>
      <c r="W339" s="6"/>
      <c r="X339" s="81">
        <f t="shared" si="113"/>
        <v>1800000</v>
      </c>
      <c r="Y339" s="6">
        <v>1800000</v>
      </c>
      <c r="Z339" s="6" t="e">
        <f>Y339/1000*#REF!</f>
        <v>#REF!</v>
      </c>
      <c r="AA339" s="81" t="e">
        <f t="shared" si="114"/>
        <v>#REF!</v>
      </c>
      <c r="AB339" s="6">
        <v>1800000</v>
      </c>
      <c r="AC339" s="6"/>
      <c r="AD339" s="81">
        <f t="shared" si="115"/>
        <v>1800000</v>
      </c>
      <c r="AE339" s="32">
        <v>1710000</v>
      </c>
      <c r="AF339" s="6" t="e">
        <f>AE339/1000*#REF!</f>
        <v>#REF!</v>
      </c>
      <c r="AG339" s="81" t="e">
        <f t="shared" si="116"/>
        <v>#REF!</v>
      </c>
      <c r="AH339" s="32">
        <v>1710000</v>
      </c>
      <c r="AI339" s="6"/>
      <c r="AJ339" s="81">
        <f t="shared" si="117"/>
        <v>1710000</v>
      </c>
      <c r="AK339" s="32">
        <v>1710000</v>
      </c>
      <c r="AL339" s="44" t="s">
        <v>2696</v>
      </c>
      <c r="AM339" s="44"/>
    </row>
    <row r="340" spans="1:39" ht="135" x14ac:dyDescent="0.2">
      <c r="A340" s="5">
        <f t="shared" si="120"/>
        <v>319</v>
      </c>
      <c r="B340" s="5">
        <v>126</v>
      </c>
      <c r="C340" s="5">
        <v>321</v>
      </c>
      <c r="D340" s="5" t="s">
        <v>1111</v>
      </c>
      <c r="E340" s="15"/>
      <c r="F340" s="15" t="s">
        <v>1111</v>
      </c>
      <c r="G340" s="30" t="s">
        <v>1112</v>
      </c>
      <c r="H340" s="6">
        <v>6000000</v>
      </c>
      <c r="I340" s="6">
        <v>1221578.48</v>
      </c>
      <c r="J340" s="6">
        <v>1504000</v>
      </c>
      <c r="K340" s="81">
        <f t="shared" si="118"/>
        <v>7504000</v>
      </c>
      <c r="L340" s="81">
        <f t="shared" si="119"/>
        <v>8725600</v>
      </c>
      <c r="M340" s="6">
        <v>1800000</v>
      </c>
      <c r="N340" s="6" t="e">
        <f>M340/1000*#REF!</f>
        <v>#REF!</v>
      </c>
      <c r="O340" s="81" t="e">
        <f t="shared" si="110"/>
        <v>#REF!</v>
      </c>
      <c r="P340" s="6">
        <v>1800000</v>
      </c>
      <c r="Q340" s="6"/>
      <c r="R340" s="81">
        <f t="shared" si="111"/>
        <v>1800000</v>
      </c>
      <c r="S340" s="6">
        <v>1800000</v>
      </c>
      <c r="T340" s="6" t="e">
        <f>S340/1000*#REF!</f>
        <v>#REF!</v>
      </c>
      <c r="U340" s="81" t="e">
        <f t="shared" si="112"/>
        <v>#REF!</v>
      </c>
      <c r="V340" s="6">
        <v>1800000</v>
      </c>
      <c r="W340" s="6"/>
      <c r="X340" s="81">
        <f t="shared" si="113"/>
        <v>1800000</v>
      </c>
      <c r="Y340" s="6">
        <v>1800000</v>
      </c>
      <c r="Z340" s="6" t="e">
        <f>Y340/1000*#REF!</f>
        <v>#REF!</v>
      </c>
      <c r="AA340" s="81" t="e">
        <f t="shared" si="114"/>
        <v>#REF!</v>
      </c>
      <c r="AB340" s="6">
        <v>1800000</v>
      </c>
      <c r="AC340" s="6"/>
      <c r="AD340" s="81">
        <f t="shared" si="115"/>
        <v>1800000</v>
      </c>
      <c r="AE340" s="32">
        <v>1710000</v>
      </c>
      <c r="AF340" s="6" t="e">
        <f>AE340/1000*#REF!</f>
        <v>#REF!</v>
      </c>
      <c r="AG340" s="81" t="e">
        <f t="shared" si="116"/>
        <v>#REF!</v>
      </c>
      <c r="AH340" s="32">
        <v>1710000</v>
      </c>
      <c r="AI340" s="6"/>
      <c r="AJ340" s="81">
        <f t="shared" si="117"/>
        <v>1710000</v>
      </c>
      <c r="AK340" s="32">
        <v>1710000</v>
      </c>
      <c r="AL340" s="44" t="s">
        <v>2697</v>
      </c>
      <c r="AM340" s="44"/>
    </row>
    <row r="341" spans="1:39" ht="45" x14ac:dyDescent="0.2">
      <c r="A341" s="5">
        <f t="shared" si="120"/>
        <v>320</v>
      </c>
      <c r="B341" s="5">
        <v>127</v>
      </c>
      <c r="C341" s="5">
        <v>322</v>
      </c>
      <c r="D341" s="5" t="s">
        <v>1113</v>
      </c>
      <c r="E341" s="15"/>
      <c r="F341" s="15" t="s">
        <v>1113</v>
      </c>
      <c r="G341" s="30" t="s">
        <v>1114</v>
      </c>
      <c r="H341" s="6">
        <v>1200000</v>
      </c>
      <c r="I341" s="6">
        <v>253265.75999999998</v>
      </c>
      <c r="J341" s="6">
        <v>228000</v>
      </c>
      <c r="K341" s="81">
        <f t="shared" si="118"/>
        <v>1428000</v>
      </c>
      <c r="L341" s="81">
        <f t="shared" si="119"/>
        <v>1681300</v>
      </c>
      <c r="M341" s="6">
        <v>1800000</v>
      </c>
      <c r="N341" s="6" t="e">
        <f>M341/1000*#REF!</f>
        <v>#REF!</v>
      </c>
      <c r="O341" s="81" t="e">
        <f t="shared" si="110"/>
        <v>#REF!</v>
      </c>
      <c r="P341" s="6">
        <v>1800000</v>
      </c>
      <c r="Q341" s="6"/>
      <c r="R341" s="81">
        <f t="shared" si="111"/>
        <v>1800000</v>
      </c>
      <c r="S341" s="6">
        <v>1800000</v>
      </c>
      <c r="T341" s="6" t="e">
        <f>S341/1000*#REF!</f>
        <v>#REF!</v>
      </c>
      <c r="U341" s="81" t="e">
        <f t="shared" si="112"/>
        <v>#REF!</v>
      </c>
      <c r="V341" s="6">
        <v>1800000</v>
      </c>
      <c r="W341" s="6"/>
      <c r="X341" s="81">
        <f t="shared" si="113"/>
        <v>1800000</v>
      </c>
      <c r="Y341" s="6">
        <v>1800000</v>
      </c>
      <c r="Z341" s="6" t="e">
        <f>Y341/1000*#REF!</f>
        <v>#REF!</v>
      </c>
      <c r="AA341" s="81" t="e">
        <f t="shared" si="114"/>
        <v>#REF!</v>
      </c>
      <c r="AB341" s="6">
        <v>1800000</v>
      </c>
      <c r="AC341" s="6"/>
      <c r="AD341" s="81">
        <f t="shared" si="115"/>
        <v>1800000</v>
      </c>
      <c r="AE341" s="32">
        <v>1710000</v>
      </c>
      <c r="AF341" s="6" t="e">
        <f>AE341/1000*#REF!</f>
        <v>#REF!</v>
      </c>
      <c r="AG341" s="81" t="e">
        <f t="shared" si="116"/>
        <v>#REF!</v>
      </c>
      <c r="AH341" s="32">
        <v>1710000</v>
      </c>
      <c r="AI341" s="6"/>
      <c r="AJ341" s="81">
        <f t="shared" si="117"/>
        <v>1710000</v>
      </c>
      <c r="AK341" s="32">
        <v>1710000</v>
      </c>
      <c r="AL341" s="44" t="s">
        <v>1115</v>
      </c>
      <c r="AM341" s="44"/>
    </row>
    <row r="342" spans="1:39" ht="60" x14ac:dyDescent="0.2">
      <c r="A342" s="5">
        <f t="shared" si="120"/>
        <v>321</v>
      </c>
      <c r="B342" s="5">
        <v>128</v>
      </c>
      <c r="C342" s="5">
        <v>323</v>
      </c>
      <c r="D342" s="5" t="s">
        <v>1116</v>
      </c>
      <c r="E342" s="15"/>
      <c r="F342" s="15" t="s">
        <v>1116</v>
      </c>
      <c r="G342" s="30" t="s">
        <v>1319</v>
      </c>
      <c r="H342" s="6">
        <v>1800000</v>
      </c>
      <c r="I342" s="6">
        <v>253265.75999999998</v>
      </c>
      <c r="J342" s="6">
        <v>180000</v>
      </c>
      <c r="K342" s="81">
        <f t="shared" si="118"/>
        <v>1980000</v>
      </c>
      <c r="L342" s="81">
        <f t="shared" si="119"/>
        <v>2233300</v>
      </c>
      <c r="M342" s="6">
        <v>1000000</v>
      </c>
      <c r="N342" s="6" t="e">
        <f>M342/1000*#REF!</f>
        <v>#REF!</v>
      </c>
      <c r="O342" s="81" t="e">
        <f t="shared" si="110"/>
        <v>#REF!</v>
      </c>
      <c r="P342" s="6">
        <v>1000000</v>
      </c>
      <c r="Q342" s="6"/>
      <c r="R342" s="81">
        <f t="shared" si="111"/>
        <v>1000000</v>
      </c>
      <c r="S342" s="6">
        <v>1000000</v>
      </c>
      <c r="T342" s="6" t="e">
        <f>S342/1000*#REF!</f>
        <v>#REF!</v>
      </c>
      <c r="U342" s="81" t="e">
        <f t="shared" si="112"/>
        <v>#REF!</v>
      </c>
      <c r="V342" s="6">
        <v>1000000</v>
      </c>
      <c r="W342" s="6"/>
      <c r="X342" s="81">
        <f t="shared" si="113"/>
        <v>1000000</v>
      </c>
      <c r="Y342" s="6">
        <v>1000000</v>
      </c>
      <c r="Z342" s="6" t="e">
        <f>Y342/1000*#REF!</f>
        <v>#REF!</v>
      </c>
      <c r="AA342" s="81" t="e">
        <f t="shared" si="114"/>
        <v>#REF!</v>
      </c>
      <c r="AB342" s="6">
        <v>1000000</v>
      </c>
      <c r="AC342" s="6"/>
      <c r="AD342" s="81">
        <f t="shared" si="115"/>
        <v>1000000</v>
      </c>
      <c r="AE342" s="32">
        <v>950000</v>
      </c>
      <c r="AF342" s="6" t="e">
        <f>AE342/1000*#REF!</f>
        <v>#REF!</v>
      </c>
      <c r="AG342" s="81" t="e">
        <f t="shared" si="116"/>
        <v>#REF!</v>
      </c>
      <c r="AH342" s="32">
        <v>950000</v>
      </c>
      <c r="AI342" s="6"/>
      <c r="AJ342" s="81">
        <f t="shared" si="117"/>
        <v>950000</v>
      </c>
      <c r="AK342" s="32">
        <v>950000</v>
      </c>
      <c r="AL342" s="44" t="s">
        <v>1320</v>
      </c>
      <c r="AM342" s="44"/>
    </row>
    <row r="343" spans="1:39" ht="45" x14ac:dyDescent="0.2">
      <c r="A343" s="5">
        <f t="shared" si="120"/>
        <v>322</v>
      </c>
      <c r="B343" s="5">
        <v>129</v>
      </c>
      <c r="C343" s="5">
        <v>324</v>
      </c>
      <c r="D343" s="5" t="s">
        <v>1321</v>
      </c>
      <c r="E343" s="15"/>
      <c r="F343" s="15" t="s">
        <v>1321</v>
      </c>
      <c r="G343" s="30" t="s">
        <v>1322</v>
      </c>
      <c r="H343" s="6">
        <v>1800000</v>
      </c>
      <c r="I343" s="6">
        <v>345622</v>
      </c>
      <c r="J343" s="6">
        <v>180000</v>
      </c>
      <c r="K343" s="81">
        <f t="shared" si="118"/>
        <v>1980000</v>
      </c>
      <c r="L343" s="81">
        <f t="shared" si="119"/>
        <v>2325600</v>
      </c>
      <c r="M343" s="6">
        <v>1500000</v>
      </c>
      <c r="N343" s="6" t="e">
        <f>M343/1000*#REF!</f>
        <v>#REF!</v>
      </c>
      <c r="O343" s="81" t="e">
        <f t="shared" ref="O343:O396" si="121">SUM(M343:N343)</f>
        <v>#REF!</v>
      </c>
      <c r="P343" s="6">
        <v>1500000</v>
      </c>
      <c r="Q343" s="6"/>
      <c r="R343" s="81">
        <f t="shared" ref="R343:R396" si="122">SUM(P343:Q343)</f>
        <v>1500000</v>
      </c>
      <c r="S343" s="6">
        <v>1500000</v>
      </c>
      <c r="T343" s="6" t="e">
        <f>S343/1000*#REF!</f>
        <v>#REF!</v>
      </c>
      <c r="U343" s="81" t="e">
        <f t="shared" ref="U343:U396" si="123">SUM(S343:T343)</f>
        <v>#REF!</v>
      </c>
      <c r="V343" s="6">
        <v>1500000</v>
      </c>
      <c r="W343" s="6"/>
      <c r="X343" s="81">
        <f t="shared" ref="X343:X396" si="124">SUM(V343:W343)</f>
        <v>1500000</v>
      </c>
      <c r="Y343" s="6">
        <v>1500000</v>
      </c>
      <c r="Z343" s="6" t="e">
        <f>Y343/1000*#REF!</f>
        <v>#REF!</v>
      </c>
      <c r="AA343" s="81" t="e">
        <f t="shared" ref="AA343:AA396" si="125">SUM(Y343:Z343)</f>
        <v>#REF!</v>
      </c>
      <c r="AB343" s="6">
        <v>1500000</v>
      </c>
      <c r="AC343" s="6"/>
      <c r="AD343" s="81">
        <f t="shared" ref="AD343:AD396" si="126">SUM(AB343:AC343)</f>
        <v>1500000</v>
      </c>
      <c r="AE343" s="32">
        <v>1425000</v>
      </c>
      <c r="AF343" s="6" t="e">
        <f>AE343/1000*#REF!</f>
        <v>#REF!</v>
      </c>
      <c r="AG343" s="81" t="e">
        <f t="shared" ref="AG343:AG396" si="127">SUM(AE343:AF343)</f>
        <v>#REF!</v>
      </c>
      <c r="AH343" s="32">
        <v>1425000</v>
      </c>
      <c r="AI343" s="6"/>
      <c r="AJ343" s="81">
        <f t="shared" ref="AJ343:AJ396" si="128">SUM(AH343:AI343)</f>
        <v>1425000</v>
      </c>
      <c r="AK343" s="32">
        <v>1425000</v>
      </c>
      <c r="AL343" s="44" t="s">
        <v>1323</v>
      </c>
      <c r="AM343" s="44"/>
    </row>
    <row r="344" spans="1:39" ht="31.5" x14ac:dyDescent="0.2">
      <c r="A344" s="5">
        <f t="shared" si="120"/>
        <v>323</v>
      </c>
      <c r="B344" s="5">
        <v>130</v>
      </c>
      <c r="C344" s="5">
        <v>325</v>
      </c>
      <c r="D344" s="5" t="s">
        <v>1324</v>
      </c>
      <c r="E344" s="15"/>
      <c r="F344" s="15" t="s">
        <v>1324</v>
      </c>
      <c r="G344" s="30" t="s">
        <v>1325</v>
      </c>
      <c r="H344" s="6">
        <v>1800000</v>
      </c>
      <c r="I344" s="6">
        <v>518433</v>
      </c>
      <c r="J344" s="6">
        <v>180000</v>
      </c>
      <c r="K344" s="81">
        <f t="shared" si="118"/>
        <v>1980000</v>
      </c>
      <c r="L344" s="81">
        <f t="shared" si="119"/>
        <v>2498400</v>
      </c>
      <c r="M344" s="6">
        <v>3000000</v>
      </c>
      <c r="N344" s="6" t="e">
        <f>M344/1000*#REF!</f>
        <v>#REF!</v>
      </c>
      <c r="O344" s="81" t="e">
        <f t="shared" si="121"/>
        <v>#REF!</v>
      </c>
      <c r="P344" s="6">
        <v>3000000</v>
      </c>
      <c r="Q344" s="6"/>
      <c r="R344" s="81">
        <f t="shared" si="122"/>
        <v>3000000</v>
      </c>
      <c r="S344" s="6">
        <v>3000000</v>
      </c>
      <c r="T344" s="6" t="e">
        <f>S344/1000*#REF!</f>
        <v>#REF!</v>
      </c>
      <c r="U344" s="81" t="e">
        <f t="shared" si="123"/>
        <v>#REF!</v>
      </c>
      <c r="V344" s="6">
        <v>3000000</v>
      </c>
      <c r="W344" s="6"/>
      <c r="X344" s="81">
        <f t="shared" si="124"/>
        <v>3000000</v>
      </c>
      <c r="Y344" s="6">
        <v>3000000</v>
      </c>
      <c r="Z344" s="6" t="e">
        <f>Y344/1000*#REF!</f>
        <v>#REF!</v>
      </c>
      <c r="AA344" s="81" t="e">
        <f t="shared" si="125"/>
        <v>#REF!</v>
      </c>
      <c r="AB344" s="6">
        <v>3000000</v>
      </c>
      <c r="AC344" s="6"/>
      <c r="AD344" s="81">
        <f t="shared" si="126"/>
        <v>3000000</v>
      </c>
      <c r="AE344" s="32">
        <v>2850000</v>
      </c>
      <c r="AF344" s="6" t="e">
        <f>AE344/1000*#REF!</f>
        <v>#REF!</v>
      </c>
      <c r="AG344" s="81" t="e">
        <f t="shared" si="127"/>
        <v>#REF!</v>
      </c>
      <c r="AH344" s="32">
        <v>2850000</v>
      </c>
      <c r="AI344" s="6"/>
      <c r="AJ344" s="81">
        <f t="shared" si="128"/>
        <v>2850000</v>
      </c>
      <c r="AK344" s="32">
        <v>2850000</v>
      </c>
      <c r="AL344" s="44" t="s">
        <v>1251</v>
      </c>
      <c r="AM344" s="44"/>
    </row>
    <row r="345" spans="1:39" ht="31.5" x14ac:dyDescent="0.2">
      <c r="A345" s="5">
        <f t="shared" si="120"/>
        <v>324</v>
      </c>
      <c r="B345" s="5">
        <v>131</v>
      </c>
      <c r="C345" s="5">
        <v>326</v>
      </c>
      <c r="D345" s="5" t="s">
        <v>1326</v>
      </c>
      <c r="E345" s="15"/>
      <c r="F345" s="15" t="s">
        <v>1326</v>
      </c>
      <c r="G345" s="30" t="s">
        <v>1327</v>
      </c>
      <c r="H345" s="6">
        <v>1000000</v>
      </c>
      <c r="I345" s="6">
        <v>518433</v>
      </c>
      <c r="J345" s="6">
        <v>180000</v>
      </c>
      <c r="K345" s="81">
        <f t="shared" si="118"/>
        <v>1180000</v>
      </c>
      <c r="L345" s="81">
        <f t="shared" si="119"/>
        <v>1698400</v>
      </c>
      <c r="M345" s="6">
        <v>2000000</v>
      </c>
      <c r="N345" s="6" t="e">
        <f>M345/1000*#REF!</f>
        <v>#REF!</v>
      </c>
      <c r="O345" s="81" t="e">
        <f t="shared" si="121"/>
        <v>#REF!</v>
      </c>
      <c r="P345" s="6">
        <v>2000000</v>
      </c>
      <c r="Q345" s="6"/>
      <c r="R345" s="81">
        <f t="shared" si="122"/>
        <v>2000000</v>
      </c>
      <c r="S345" s="6">
        <v>2000000</v>
      </c>
      <c r="T345" s="6" t="e">
        <f>S345/1000*#REF!</f>
        <v>#REF!</v>
      </c>
      <c r="U345" s="81" t="e">
        <f t="shared" si="123"/>
        <v>#REF!</v>
      </c>
      <c r="V345" s="6">
        <v>2000000</v>
      </c>
      <c r="W345" s="6"/>
      <c r="X345" s="81">
        <f t="shared" si="124"/>
        <v>2000000</v>
      </c>
      <c r="Y345" s="6">
        <v>2000000</v>
      </c>
      <c r="Z345" s="6" t="e">
        <f>Y345/1000*#REF!</f>
        <v>#REF!</v>
      </c>
      <c r="AA345" s="81" t="e">
        <f t="shared" si="125"/>
        <v>#REF!</v>
      </c>
      <c r="AB345" s="6">
        <v>2000000</v>
      </c>
      <c r="AC345" s="6"/>
      <c r="AD345" s="81">
        <f t="shared" si="126"/>
        <v>2000000</v>
      </c>
      <c r="AE345" s="32">
        <v>1900000</v>
      </c>
      <c r="AF345" s="6" t="e">
        <f>AE345/1000*#REF!</f>
        <v>#REF!</v>
      </c>
      <c r="AG345" s="81" t="e">
        <f t="shared" si="127"/>
        <v>#REF!</v>
      </c>
      <c r="AH345" s="32">
        <v>1900000</v>
      </c>
      <c r="AI345" s="6"/>
      <c r="AJ345" s="81">
        <f t="shared" si="128"/>
        <v>1900000</v>
      </c>
      <c r="AK345" s="32">
        <v>1900000</v>
      </c>
      <c r="AL345" s="44" t="s">
        <v>1328</v>
      </c>
      <c r="AM345" s="44"/>
    </row>
    <row r="346" spans="1:39" ht="31.5" x14ac:dyDescent="0.2">
      <c r="A346" s="5">
        <f t="shared" si="120"/>
        <v>325</v>
      </c>
      <c r="B346" s="5">
        <v>136</v>
      </c>
      <c r="C346" s="5">
        <v>331</v>
      </c>
      <c r="D346" s="5" t="s">
        <v>1330</v>
      </c>
      <c r="E346" s="15"/>
      <c r="F346" s="15" t="s">
        <v>1330</v>
      </c>
      <c r="G346" s="30" t="s">
        <v>1331</v>
      </c>
      <c r="H346" s="6">
        <v>1500000</v>
      </c>
      <c r="I346" s="6">
        <v>126632.87999999999</v>
      </c>
      <c r="J346" s="6">
        <v>228000</v>
      </c>
      <c r="K346" s="81">
        <f t="shared" ref="K346:K409" si="129">H346+J346</f>
        <v>1728000</v>
      </c>
      <c r="L346" s="81">
        <f t="shared" ref="L346:L409" si="130">ROUND((SUM(H346:J346)),-2)</f>
        <v>1854600</v>
      </c>
      <c r="M346" s="6">
        <v>4000000</v>
      </c>
      <c r="N346" s="6" t="e">
        <f>M346/1000*#REF!</f>
        <v>#REF!</v>
      </c>
      <c r="O346" s="81" t="e">
        <f t="shared" si="121"/>
        <v>#REF!</v>
      </c>
      <c r="P346" s="6">
        <v>4000000</v>
      </c>
      <c r="Q346" s="6"/>
      <c r="R346" s="81">
        <f t="shared" si="122"/>
        <v>4000000</v>
      </c>
      <c r="S346" s="6">
        <v>4000000</v>
      </c>
      <c r="T346" s="6" t="e">
        <f>S346/1000*#REF!</f>
        <v>#REF!</v>
      </c>
      <c r="U346" s="81" t="e">
        <f t="shared" si="123"/>
        <v>#REF!</v>
      </c>
      <c r="V346" s="6">
        <v>4000000</v>
      </c>
      <c r="W346" s="6"/>
      <c r="X346" s="81">
        <f t="shared" si="124"/>
        <v>4000000</v>
      </c>
      <c r="Y346" s="6">
        <v>4000000</v>
      </c>
      <c r="Z346" s="6" t="e">
        <f>Y346/1000*#REF!</f>
        <v>#REF!</v>
      </c>
      <c r="AA346" s="81" t="e">
        <f t="shared" si="125"/>
        <v>#REF!</v>
      </c>
      <c r="AB346" s="6">
        <v>4000000</v>
      </c>
      <c r="AC346" s="6"/>
      <c r="AD346" s="81">
        <f t="shared" si="126"/>
        <v>4000000</v>
      </c>
      <c r="AE346" s="32">
        <v>3800000</v>
      </c>
      <c r="AF346" s="6" t="e">
        <f>AE346/1000*#REF!</f>
        <v>#REF!</v>
      </c>
      <c r="AG346" s="81" t="e">
        <f t="shared" si="127"/>
        <v>#REF!</v>
      </c>
      <c r="AH346" s="32">
        <v>3800000</v>
      </c>
      <c r="AI346" s="6"/>
      <c r="AJ346" s="81">
        <f t="shared" si="128"/>
        <v>3800000</v>
      </c>
      <c r="AK346" s="32">
        <v>3800000</v>
      </c>
      <c r="AL346" s="44" t="s">
        <v>1332</v>
      </c>
      <c r="AM346" s="35" t="s">
        <v>2700</v>
      </c>
    </row>
    <row r="347" spans="1:39" x14ac:dyDescent="0.2">
      <c r="A347" s="5">
        <f t="shared" ref="A347:A405" si="131">A346+1</f>
        <v>326</v>
      </c>
      <c r="B347" s="5">
        <v>137</v>
      </c>
      <c r="C347" s="5">
        <v>332</v>
      </c>
      <c r="D347" s="5" t="s">
        <v>1333</v>
      </c>
      <c r="E347" s="15"/>
      <c r="F347" s="15" t="s">
        <v>1333</v>
      </c>
      <c r="G347" s="45" t="s">
        <v>1334</v>
      </c>
      <c r="H347" s="6">
        <v>3000000</v>
      </c>
      <c r="I347" s="6">
        <v>763486.54999999993</v>
      </c>
      <c r="J347" s="6">
        <v>1424000</v>
      </c>
      <c r="K347" s="81">
        <f t="shared" si="129"/>
        <v>4424000</v>
      </c>
      <c r="L347" s="81">
        <f t="shared" si="130"/>
        <v>5187500</v>
      </c>
      <c r="M347" s="6">
        <v>3000000</v>
      </c>
      <c r="N347" s="6" t="e">
        <f>M347/1000*#REF!</f>
        <v>#REF!</v>
      </c>
      <c r="O347" s="81" t="e">
        <f t="shared" si="121"/>
        <v>#REF!</v>
      </c>
      <c r="P347" s="6">
        <v>3000000</v>
      </c>
      <c r="Q347" s="6"/>
      <c r="R347" s="81">
        <f t="shared" si="122"/>
        <v>3000000</v>
      </c>
      <c r="S347" s="6">
        <v>3000000</v>
      </c>
      <c r="T347" s="6" t="e">
        <f>S347/1000*#REF!</f>
        <v>#REF!</v>
      </c>
      <c r="U347" s="81" t="e">
        <f t="shared" si="123"/>
        <v>#REF!</v>
      </c>
      <c r="V347" s="6">
        <v>3000000</v>
      </c>
      <c r="W347" s="6"/>
      <c r="X347" s="81">
        <f t="shared" si="124"/>
        <v>3000000</v>
      </c>
      <c r="Y347" s="6">
        <v>3000000</v>
      </c>
      <c r="Z347" s="6" t="e">
        <f>Y347/1000*#REF!</f>
        <v>#REF!</v>
      </c>
      <c r="AA347" s="81" t="e">
        <f t="shared" si="125"/>
        <v>#REF!</v>
      </c>
      <c r="AB347" s="6">
        <v>3000000</v>
      </c>
      <c r="AC347" s="6"/>
      <c r="AD347" s="81">
        <f t="shared" si="126"/>
        <v>3000000</v>
      </c>
      <c r="AE347" s="32">
        <v>2850000</v>
      </c>
      <c r="AF347" s="6" t="e">
        <f>AE347/1000*#REF!</f>
        <v>#REF!</v>
      </c>
      <c r="AG347" s="81" t="e">
        <f t="shared" si="127"/>
        <v>#REF!</v>
      </c>
      <c r="AH347" s="32">
        <v>2850000</v>
      </c>
      <c r="AI347" s="6"/>
      <c r="AJ347" s="81">
        <f t="shared" si="128"/>
        <v>2850000</v>
      </c>
      <c r="AK347" s="32">
        <v>2850000</v>
      </c>
      <c r="AL347" s="44"/>
      <c r="AM347" s="35"/>
    </row>
    <row r="348" spans="1:39" ht="31.5" x14ac:dyDescent="0.2">
      <c r="A348" s="5">
        <f t="shared" si="131"/>
        <v>327</v>
      </c>
      <c r="B348" s="5">
        <v>138</v>
      </c>
      <c r="C348" s="5">
        <v>333</v>
      </c>
      <c r="D348" s="5" t="s">
        <v>1335</v>
      </c>
      <c r="E348" s="15"/>
      <c r="F348" s="15" t="s">
        <v>1335</v>
      </c>
      <c r="G348" s="30" t="s">
        <v>1336</v>
      </c>
      <c r="H348" s="6">
        <v>2000000</v>
      </c>
      <c r="I348" s="6">
        <v>458091.93</v>
      </c>
      <c r="J348" s="6">
        <v>375000</v>
      </c>
      <c r="K348" s="81">
        <f t="shared" si="129"/>
        <v>2375000</v>
      </c>
      <c r="L348" s="81">
        <f t="shared" si="130"/>
        <v>2833100</v>
      </c>
      <c r="M348" s="6">
        <v>5000000</v>
      </c>
      <c r="N348" s="6" t="e">
        <f>M348/1000*#REF!</f>
        <v>#REF!</v>
      </c>
      <c r="O348" s="81" t="e">
        <f t="shared" si="121"/>
        <v>#REF!</v>
      </c>
      <c r="P348" s="6">
        <v>5000000</v>
      </c>
      <c r="Q348" s="6"/>
      <c r="R348" s="81">
        <f t="shared" si="122"/>
        <v>5000000</v>
      </c>
      <c r="S348" s="6">
        <v>5000000</v>
      </c>
      <c r="T348" s="6" t="e">
        <f>S348/1000*#REF!</f>
        <v>#REF!</v>
      </c>
      <c r="U348" s="81" t="e">
        <f t="shared" si="123"/>
        <v>#REF!</v>
      </c>
      <c r="V348" s="6">
        <v>5000000</v>
      </c>
      <c r="W348" s="6"/>
      <c r="X348" s="81">
        <f t="shared" si="124"/>
        <v>5000000</v>
      </c>
      <c r="Y348" s="6">
        <v>5000000</v>
      </c>
      <c r="Z348" s="6" t="e">
        <f>Y348/1000*#REF!</f>
        <v>#REF!</v>
      </c>
      <c r="AA348" s="81" t="e">
        <f t="shared" si="125"/>
        <v>#REF!</v>
      </c>
      <c r="AB348" s="6">
        <v>5000000</v>
      </c>
      <c r="AC348" s="6"/>
      <c r="AD348" s="81">
        <f t="shared" si="126"/>
        <v>5000000</v>
      </c>
      <c r="AE348" s="32">
        <v>4750000</v>
      </c>
      <c r="AF348" s="6" t="e">
        <f>AE348/1000*#REF!</f>
        <v>#REF!</v>
      </c>
      <c r="AG348" s="81" t="e">
        <f t="shared" si="127"/>
        <v>#REF!</v>
      </c>
      <c r="AH348" s="32">
        <v>4750000</v>
      </c>
      <c r="AI348" s="6"/>
      <c r="AJ348" s="81">
        <f t="shared" si="128"/>
        <v>4750000</v>
      </c>
      <c r="AK348" s="32">
        <v>4750000</v>
      </c>
      <c r="AL348" s="44" t="s">
        <v>1337</v>
      </c>
      <c r="AM348" s="35"/>
    </row>
    <row r="349" spans="1:39" ht="30" x14ac:dyDescent="0.2">
      <c r="A349" s="5">
        <f t="shared" si="131"/>
        <v>328</v>
      </c>
      <c r="B349" s="5">
        <v>139</v>
      </c>
      <c r="C349" s="5">
        <v>334</v>
      </c>
      <c r="D349" s="5" t="s">
        <v>1338</v>
      </c>
      <c r="E349" s="15"/>
      <c r="F349" s="15" t="s">
        <v>1338</v>
      </c>
      <c r="G349" s="45" t="s">
        <v>1339</v>
      </c>
      <c r="H349" s="6">
        <v>3500000</v>
      </c>
      <c r="I349" s="6">
        <v>1068881.17</v>
      </c>
      <c r="J349" s="6">
        <v>1504000</v>
      </c>
      <c r="K349" s="81">
        <f t="shared" si="129"/>
        <v>5004000</v>
      </c>
      <c r="L349" s="81">
        <f t="shared" si="130"/>
        <v>6072900</v>
      </c>
      <c r="M349" s="6">
        <v>2500000</v>
      </c>
      <c r="N349" s="6" t="e">
        <f>M349/1000*#REF!</f>
        <v>#REF!</v>
      </c>
      <c r="O349" s="81" t="e">
        <f t="shared" si="121"/>
        <v>#REF!</v>
      </c>
      <c r="P349" s="6">
        <v>2500000</v>
      </c>
      <c r="Q349" s="6"/>
      <c r="R349" s="81">
        <f t="shared" si="122"/>
        <v>2500000</v>
      </c>
      <c r="S349" s="6">
        <v>2500000</v>
      </c>
      <c r="T349" s="6" t="e">
        <f>S349/1000*#REF!</f>
        <v>#REF!</v>
      </c>
      <c r="U349" s="81" t="e">
        <f t="shared" si="123"/>
        <v>#REF!</v>
      </c>
      <c r="V349" s="6">
        <v>2500000</v>
      </c>
      <c r="W349" s="6"/>
      <c r="X349" s="81">
        <f t="shared" si="124"/>
        <v>2500000</v>
      </c>
      <c r="Y349" s="6">
        <v>2500000</v>
      </c>
      <c r="Z349" s="6" t="e">
        <f>Y349/1000*#REF!</f>
        <v>#REF!</v>
      </c>
      <c r="AA349" s="81" t="e">
        <f t="shared" si="125"/>
        <v>#REF!</v>
      </c>
      <c r="AB349" s="6">
        <v>2500000</v>
      </c>
      <c r="AC349" s="6"/>
      <c r="AD349" s="81">
        <f t="shared" si="126"/>
        <v>2500000</v>
      </c>
      <c r="AE349" s="32">
        <v>2375000</v>
      </c>
      <c r="AF349" s="6" t="e">
        <f>AE349/1000*#REF!</f>
        <v>#REF!</v>
      </c>
      <c r="AG349" s="81" t="e">
        <f t="shared" si="127"/>
        <v>#REF!</v>
      </c>
      <c r="AH349" s="32">
        <v>2375000</v>
      </c>
      <c r="AI349" s="6"/>
      <c r="AJ349" s="81">
        <f t="shared" si="128"/>
        <v>2375000</v>
      </c>
      <c r="AK349" s="32">
        <v>2375000</v>
      </c>
      <c r="AL349" s="35"/>
      <c r="AM349" s="35" t="str">
        <f>'[1]dm XIN Y KIEN'!$AU$73</f>
        <v>Chưa bao gồm bộ dụng cụ mở thông dạ dày</v>
      </c>
    </row>
    <row r="350" spans="1:39" x14ac:dyDescent="0.2">
      <c r="A350" s="5">
        <f t="shared" si="131"/>
        <v>329</v>
      </c>
      <c r="B350" s="5">
        <v>140</v>
      </c>
      <c r="C350" s="5">
        <v>335</v>
      </c>
      <c r="D350" s="5" t="s">
        <v>1340</v>
      </c>
      <c r="E350" s="15"/>
      <c r="F350" s="15" t="s">
        <v>1340</v>
      </c>
      <c r="G350" s="45" t="s">
        <v>1341</v>
      </c>
      <c r="H350" s="6">
        <v>3500000</v>
      </c>
      <c r="I350" s="6">
        <v>1221578.48</v>
      </c>
      <c r="J350" s="6">
        <v>1504000</v>
      </c>
      <c r="K350" s="81">
        <f t="shared" si="129"/>
        <v>5004000</v>
      </c>
      <c r="L350" s="81">
        <f t="shared" si="130"/>
        <v>6225600</v>
      </c>
      <c r="M350" s="6">
        <v>1500000</v>
      </c>
      <c r="N350" s="6" t="e">
        <f>M350/1000*#REF!</f>
        <v>#REF!</v>
      </c>
      <c r="O350" s="81" t="e">
        <f t="shared" si="121"/>
        <v>#REF!</v>
      </c>
      <c r="P350" s="6">
        <v>1500000</v>
      </c>
      <c r="Q350" s="6"/>
      <c r="R350" s="81">
        <f t="shared" si="122"/>
        <v>1500000</v>
      </c>
      <c r="S350" s="6">
        <v>1500000</v>
      </c>
      <c r="T350" s="6" t="e">
        <f>S350/1000*#REF!</f>
        <v>#REF!</v>
      </c>
      <c r="U350" s="81" t="e">
        <f t="shared" si="123"/>
        <v>#REF!</v>
      </c>
      <c r="V350" s="6">
        <v>1500000</v>
      </c>
      <c r="W350" s="6"/>
      <c r="X350" s="81">
        <f t="shared" si="124"/>
        <v>1500000</v>
      </c>
      <c r="Y350" s="6">
        <v>1500000</v>
      </c>
      <c r="Z350" s="6" t="e">
        <f>Y350/1000*#REF!</f>
        <v>#REF!</v>
      </c>
      <c r="AA350" s="81" t="e">
        <f t="shared" si="125"/>
        <v>#REF!</v>
      </c>
      <c r="AB350" s="6">
        <v>1500000</v>
      </c>
      <c r="AC350" s="6"/>
      <c r="AD350" s="81">
        <f t="shared" si="126"/>
        <v>1500000</v>
      </c>
      <c r="AE350" s="32">
        <v>1425000</v>
      </c>
      <c r="AF350" s="6" t="e">
        <f>AE350/1000*#REF!</f>
        <v>#REF!</v>
      </c>
      <c r="AG350" s="81" t="e">
        <f t="shared" si="127"/>
        <v>#REF!</v>
      </c>
      <c r="AH350" s="32">
        <v>1425000</v>
      </c>
      <c r="AI350" s="6"/>
      <c r="AJ350" s="81">
        <f t="shared" si="128"/>
        <v>1425000</v>
      </c>
      <c r="AK350" s="32">
        <v>1425000</v>
      </c>
      <c r="AL350" s="35"/>
      <c r="AM350" s="35"/>
    </row>
    <row r="351" spans="1:39" ht="45" x14ac:dyDescent="0.2">
      <c r="A351" s="5">
        <f t="shared" si="131"/>
        <v>330</v>
      </c>
      <c r="B351" s="5">
        <v>141</v>
      </c>
      <c r="C351" s="5">
        <v>336</v>
      </c>
      <c r="D351" s="5" t="s">
        <v>1342</v>
      </c>
      <c r="E351" s="15"/>
      <c r="F351" s="15" t="s">
        <v>1342</v>
      </c>
      <c r="G351" s="45" t="s">
        <v>1343</v>
      </c>
      <c r="H351" s="6">
        <v>3500000</v>
      </c>
      <c r="I351" s="6">
        <v>1221578.48</v>
      </c>
      <c r="J351" s="6">
        <v>1504000</v>
      </c>
      <c r="K351" s="81">
        <f t="shared" si="129"/>
        <v>5004000</v>
      </c>
      <c r="L351" s="81">
        <f t="shared" si="130"/>
        <v>6225600</v>
      </c>
      <c r="M351" s="6">
        <v>3500000</v>
      </c>
      <c r="N351" s="6" t="e">
        <f>M351/1000*#REF!</f>
        <v>#REF!</v>
      </c>
      <c r="O351" s="81" t="e">
        <f t="shared" si="121"/>
        <v>#REF!</v>
      </c>
      <c r="P351" s="6">
        <v>3500000</v>
      </c>
      <c r="Q351" s="6"/>
      <c r="R351" s="81">
        <f t="shared" si="122"/>
        <v>3500000</v>
      </c>
      <c r="S351" s="6">
        <v>3500000</v>
      </c>
      <c r="T351" s="6" t="e">
        <f>S351/1000*#REF!</f>
        <v>#REF!</v>
      </c>
      <c r="U351" s="81" t="e">
        <f t="shared" si="123"/>
        <v>#REF!</v>
      </c>
      <c r="V351" s="6">
        <v>3500000</v>
      </c>
      <c r="W351" s="6"/>
      <c r="X351" s="81">
        <f t="shared" si="124"/>
        <v>3500000</v>
      </c>
      <c r="Y351" s="6">
        <v>3500000</v>
      </c>
      <c r="Z351" s="6" t="e">
        <f>Y351/1000*#REF!</f>
        <v>#REF!</v>
      </c>
      <c r="AA351" s="81" t="e">
        <f t="shared" si="125"/>
        <v>#REF!</v>
      </c>
      <c r="AB351" s="6">
        <v>3500000</v>
      </c>
      <c r="AC351" s="6"/>
      <c r="AD351" s="81">
        <f t="shared" si="126"/>
        <v>3500000</v>
      </c>
      <c r="AE351" s="32">
        <v>3325000</v>
      </c>
      <c r="AF351" s="6" t="e">
        <f>AE351/1000*#REF!</f>
        <v>#REF!</v>
      </c>
      <c r="AG351" s="81" t="e">
        <f t="shared" si="127"/>
        <v>#REF!</v>
      </c>
      <c r="AH351" s="32">
        <v>3325000</v>
      </c>
      <c r="AI351" s="6"/>
      <c r="AJ351" s="81">
        <f t="shared" si="128"/>
        <v>3325000</v>
      </c>
      <c r="AK351" s="32">
        <v>3325000</v>
      </c>
      <c r="AL351" s="35" t="s">
        <v>2698</v>
      </c>
      <c r="AM351" s="35" t="str">
        <f>'[1]dm XIN Y KIEN'!$AU$74</f>
        <v>Chưa tính dao cắt niêm mạc, kìm kẹp cầm máu.</v>
      </c>
    </row>
    <row r="352" spans="1:39" ht="31.5" x14ac:dyDescent="0.2">
      <c r="A352" s="5">
        <f t="shared" si="131"/>
        <v>331</v>
      </c>
      <c r="B352" s="5">
        <v>142</v>
      </c>
      <c r="C352" s="5">
        <v>337</v>
      </c>
      <c r="D352" s="5" t="s">
        <v>1344</v>
      </c>
      <c r="E352" s="15"/>
      <c r="F352" s="15" t="s">
        <v>1344</v>
      </c>
      <c r="G352" s="45" t="s">
        <v>1345</v>
      </c>
      <c r="H352" s="6">
        <v>4500000</v>
      </c>
      <c r="I352" s="6">
        <v>1068881.17</v>
      </c>
      <c r="J352" s="6">
        <v>1504000</v>
      </c>
      <c r="K352" s="81">
        <f t="shared" si="129"/>
        <v>6004000</v>
      </c>
      <c r="L352" s="81">
        <f t="shared" si="130"/>
        <v>7072900</v>
      </c>
      <c r="M352" s="6">
        <v>2000000</v>
      </c>
      <c r="N352" s="6" t="e">
        <f>M352/1000*#REF!</f>
        <v>#REF!</v>
      </c>
      <c r="O352" s="81" t="e">
        <f t="shared" si="121"/>
        <v>#REF!</v>
      </c>
      <c r="P352" s="6">
        <v>2000000</v>
      </c>
      <c r="Q352" s="6"/>
      <c r="R352" s="81">
        <f t="shared" si="122"/>
        <v>2000000</v>
      </c>
      <c r="S352" s="6">
        <v>2000000</v>
      </c>
      <c r="T352" s="6" t="e">
        <f>S352/1000*#REF!</f>
        <v>#REF!</v>
      </c>
      <c r="U352" s="81" t="e">
        <f t="shared" si="123"/>
        <v>#REF!</v>
      </c>
      <c r="V352" s="6">
        <v>2000000</v>
      </c>
      <c r="W352" s="6"/>
      <c r="X352" s="81">
        <f t="shared" si="124"/>
        <v>2000000</v>
      </c>
      <c r="Y352" s="6">
        <v>2000000</v>
      </c>
      <c r="Z352" s="6" t="e">
        <f>Y352/1000*#REF!</f>
        <v>#REF!</v>
      </c>
      <c r="AA352" s="81" t="e">
        <f t="shared" si="125"/>
        <v>#REF!</v>
      </c>
      <c r="AB352" s="6">
        <v>2000000</v>
      </c>
      <c r="AC352" s="6"/>
      <c r="AD352" s="81">
        <f t="shared" si="126"/>
        <v>2000000</v>
      </c>
      <c r="AE352" s="32">
        <v>1900000</v>
      </c>
      <c r="AF352" s="6" t="e">
        <f>AE352/1000*#REF!</f>
        <v>#REF!</v>
      </c>
      <c r="AG352" s="81" t="e">
        <f t="shared" si="127"/>
        <v>#REF!</v>
      </c>
      <c r="AH352" s="32">
        <v>1900000</v>
      </c>
      <c r="AI352" s="6"/>
      <c r="AJ352" s="81">
        <f t="shared" si="128"/>
        <v>1900000</v>
      </c>
      <c r="AK352" s="32">
        <v>1900000</v>
      </c>
      <c r="AL352" s="35" t="s">
        <v>2699</v>
      </c>
      <c r="AM352" s="35" t="str">
        <f>'[1]dm XIN Y KIEN'!$AU$75</f>
        <v xml:space="preserve">Chưa bao gồm dao cắt, thuốc cản quang, catheter, </v>
      </c>
    </row>
    <row r="353" spans="1:39" ht="45" x14ac:dyDescent="0.2">
      <c r="A353" s="5">
        <f t="shared" si="131"/>
        <v>332</v>
      </c>
      <c r="B353" s="5">
        <v>143</v>
      </c>
      <c r="C353" s="5">
        <v>338</v>
      </c>
      <c r="D353" s="5" t="s">
        <v>1346</v>
      </c>
      <c r="E353" s="15"/>
      <c r="F353" s="15" t="s">
        <v>1346</v>
      </c>
      <c r="G353" s="45" t="s">
        <v>1347</v>
      </c>
      <c r="H353" s="6">
        <v>4000000</v>
      </c>
      <c r="I353" s="6">
        <v>916183.86</v>
      </c>
      <c r="J353" s="6">
        <v>1504000</v>
      </c>
      <c r="K353" s="81">
        <f t="shared" si="129"/>
        <v>5504000</v>
      </c>
      <c r="L353" s="81">
        <f t="shared" si="130"/>
        <v>6420200</v>
      </c>
      <c r="M353" s="6">
        <v>2000000</v>
      </c>
      <c r="N353" s="6" t="e">
        <f>M353/1000*#REF!</f>
        <v>#REF!</v>
      </c>
      <c r="O353" s="81" t="e">
        <f t="shared" si="121"/>
        <v>#REF!</v>
      </c>
      <c r="P353" s="6">
        <v>2000000</v>
      </c>
      <c r="Q353" s="6"/>
      <c r="R353" s="81">
        <f t="shared" si="122"/>
        <v>2000000</v>
      </c>
      <c r="S353" s="6">
        <v>2000000</v>
      </c>
      <c r="T353" s="6" t="e">
        <f>S353/1000*#REF!</f>
        <v>#REF!</v>
      </c>
      <c r="U353" s="81" t="e">
        <f t="shared" si="123"/>
        <v>#REF!</v>
      </c>
      <c r="V353" s="6">
        <v>2000000</v>
      </c>
      <c r="W353" s="6"/>
      <c r="X353" s="81">
        <f t="shared" si="124"/>
        <v>2000000</v>
      </c>
      <c r="Y353" s="6">
        <v>2000000</v>
      </c>
      <c r="Z353" s="6" t="e">
        <f>Y353/1000*#REF!</f>
        <v>#REF!</v>
      </c>
      <c r="AA353" s="81" t="e">
        <f t="shared" si="125"/>
        <v>#REF!</v>
      </c>
      <c r="AB353" s="6">
        <v>2000000</v>
      </c>
      <c r="AC353" s="6"/>
      <c r="AD353" s="81">
        <f t="shared" si="126"/>
        <v>2000000</v>
      </c>
      <c r="AE353" s="32">
        <v>1900000</v>
      </c>
      <c r="AF353" s="6" t="e">
        <f>AE353/1000*#REF!</f>
        <v>#REF!</v>
      </c>
      <c r="AG353" s="81" t="e">
        <f t="shared" si="127"/>
        <v>#REF!</v>
      </c>
      <c r="AH353" s="32">
        <v>1900000</v>
      </c>
      <c r="AI353" s="6"/>
      <c r="AJ353" s="81">
        <f t="shared" si="128"/>
        <v>1900000</v>
      </c>
      <c r="AK353" s="32">
        <v>1900000</v>
      </c>
      <c r="AL353" s="35" t="s">
        <v>2700</v>
      </c>
      <c r="AM353" s="35" t="str">
        <f>'[1]dm XIN Y KIEN'!$AU$76</f>
        <v>Chưa bao gồm dao cắt, thuốc cản quang, catheter, bóng nong</v>
      </c>
    </row>
    <row r="354" spans="1:39" ht="30" x14ac:dyDescent="0.2">
      <c r="A354" s="5">
        <f t="shared" si="131"/>
        <v>333</v>
      </c>
      <c r="B354" s="5">
        <v>144</v>
      </c>
      <c r="C354" s="5">
        <v>339</v>
      </c>
      <c r="D354" s="5" t="s">
        <v>1348</v>
      </c>
      <c r="E354" s="15"/>
      <c r="F354" s="15" t="s">
        <v>1348</v>
      </c>
      <c r="G354" s="45" t="s">
        <v>1349</v>
      </c>
      <c r="H354" s="6">
        <v>3000000</v>
      </c>
      <c r="I354" s="6">
        <v>328483.68</v>
      </c>
      <c r="J354" s="6">
        <v>1504000</v>
      </c>
      <c r="K354" s="81">
        <f t="shared" si="129"/>
        <v>4504000</v>
      </c>
      <c r="L354" s="81">
        <f t="shared" si="130"/>
        <v>4832500</v>
      </c>
      <c r="M354" s="6">
        <v>3000000</v>
      </c>
      <c r="N354" s="6" t="e">
        <f>M354/1000*#REF!</f>
        <v>#REF!</v>
      </c>
      <c r="O354" s="81" t="e">
        <f t="shared" si="121"/>
        <v>#REF!</v>
      </c>
      <c r="P354" s="6">
        <v>3000000</v>
      </c>
      <c r="Q354" s="6"/>
      <c r="R354" s="81">
        <f t="shared" si="122"/>
        <v>3000000</v>
      </c>
      <c r="S354" s="6">
        <v>3000000</v>
      </c>
      <c r="T354" s="6" t="e">
        <f>S354/1000*#REF!</f>
        <v>#REF!</v>
      </c>
      <c r="U354" s="81" t="e">
        <f t="shared" si="123"/>
        <v>#REF!</v>
      </c>
      <c r="V354" s="6">
        <v>3000000</v>
      </c>
      <c r="W354" s="6"/>
      <c r="X354" s="81">
        <f t="shared" si="124"/>
        <v>3000000</v>
      </c>
      <c r="Y354" s="6">
        <v>3000000</v>
      </c>
      <c r="Z354" s="6" t="e">
        <f>Y354/1000*#REF!</f>
        <v>#REF!</v>
      </c>
      <c r="AA354" s="81" t="e">
        <f t="shared" si="125"/>
        <v>#REF!</v>
      </c>
      <c r="AB354" s="6">
        <v>3000000</v>
      </c>
      <c r="AC354" s="6"/>
      <c r="AD354" s="81">
        <f t="shared" si="126"/>
        <v>3000000</v>
      </c>
      <c r="AE354" s="32">
        <v>2850000</v>
      </c>
      <c r="AF354" s="6" t="e">
        <f>AE354/1000*#REF!</f>
        <v>#REF!</v>
      </c>
      <c r="AG354" s="81" t="e">
        <f t="shared" si="127"/>
        <v>#REF!</v>
      </c>
      <c r="AH354" s="32">
        <v>2850000</v>
      </c>
      <c r="AI354" s="6"/>
      <c r="AJ354" s="81">
        <f t="shared" si="128"/>
        <v>2850000</v>
      </c>
      <c r="AK354" s="32">
        <v>2850000</v>
      </c>
      <c r="AL354" s="35"/>
      <c r="AM354" s="35" t="str">
        <f>'[1]dm XIN Y KIEN'!$AU$77</f>
        <v>Chưa bao gồm dao cắt, thuốc cản quang, catheter</v>
      </c>
    </row>
    <row r="355" spans="1:39" ht="31.5" x14ac:dyDescent="0.2">
      <c r="A355" s="5">
        <f t="shared" si="131"/>
        <v>334</v>
      </c>
      <c r="B355" s="5">
        <v>145</v>
      </c>
      <c r="C355" s="5">
        <v>340</v>
      </c>
      <c r="D355" s="5" t="s">
        <v>1350</v>
      </c>
      <c r="E355" s="15"/>
      <c r="F355" s="15" t="s">
        <v>1350</v>
      </c>
      <c r="G355" s="45" t="s">
        <v>1351</v>
      </c>
      <c r="H355" s="6">
        <v>5000000</v>
      </c>
      <c r="I355" s="6">
        <v>259216.5</v>
      </c>
      <c r="J355" s="6">
        <v>1504000</v>
      </c>
      <c r="K355" s="81">
        <f t="shared" si="129"/>
        <v>6504000</v>
      </c>
      <c r="L355" s="81">
        <f t="shared" si="130"/>
        <v>6763200</v>
      </c>
      <c r="M355" s="6">
        <v>71000</v>
      </c>
      <c r="N355" s="6" t="e">
        <f>M355/1000*#REF!</f>
        <v>#REF!</v>
      </c>
      <c r="O355" s="81" t="e">
        <f t="shared" si="121"/>
        <v>#REF!</v>
      </c>
      <c r="P355" s="6">
        <v>71000</v>
      </c>
      <c r="Q355" s="6"/>
      <c r="R355" s="81">
        <f t="shared" si="122"/>
        <v>71000</v>
      </c>
      <c r="S355" s="6">
        <v>67000</v>
      </c>
      <c r="T355" s="6" t="e">
        <f>S355/1000*#REF!</f>
        <v>#REF!</v>
      </c>
      <c r="U355" s="81" t="e">
        <f t="shared" si="123"/>
        <v>#REF!</v>
      </c>
      <c r="V355" s="6">
        <v>67000</v>
      </c>
      <c r="W355" s="6"/>
      <c r="X355" s="81">
        <f t="shared" si="124"/>
        <v>67000</v>
      </c>
      <c r="Y355" s="6">
        <v>63000</v>
      </c>
      <c r="Z355" s="6" t="e">
        <f>Y355/1000*#REF!</f>
        <v>#REF!</v>
      </c>
      <c r="AA355" s="81" t="e">
        <f t="shared" si="125"/>
        <v>#REF!</v>
      </c>
      <c r="AB355" s="6">
        <v>63000</v>
      </c>
      <c r="AC355" s="6"/>
      <c r="AD355" s="81">
        <f t="shared" si="126"/>
        <v>63000</v>
      </c>
      <c r="AE355" s="6">
        <v>60000</v>
      </c>
      <c r="AF355" s="6" t="e">
        <f>AE355/1000*#REF!</f>
        <v>#REF!</v>
      </c>
      <c r="AG355" s="81" t="e">
        <f t="shared" si="127"/>
        <v>#REF!</v>
      </c>
      <c r="AH355" s="6">
        <v>60000</v>
      </c>
      <c r="AI355" s="6"/>
      <c r="AJ355" s="81">
        <f t="shared" si="128"/>
        <v>60000</v>
      </c>
      <c r="AK355" s="6">
        <v>60000</v>
      </c>
      <c r="AL355" s="35"/>
      <c r="AM355" s="48"/>
    </row>
    <row r="356" spans="1:39" ht="30" x14ac:dyDescent="0.2">
      <c r="A356" s="5">
        <f t="shared" si="131"/>
        <v>335</v>
      </c>
      <c r="B356" s="5">
        <v>146</v>
      </c>
      <c r="C356" s="5">
        <v>341</v>
      </c>
      <c r="D356" s="5" t="s">
        <v>1352</v>
      </c>
      <c r="E356" s="15"/>
      <c r="F356" s="15" t="s">
        <v>1352</v>
      </c>
      <c r="G356" s="45" t="s">
        <v>1353</v>
      </c>
      <c r="H356" s="6">
        <v>2500000</v>
      </c>
      <c r="I356" s="6">
        <v>106519.18999999999</v>
      </c>
      <c r="J356" s="6">
        <v>109500</v>
      </c>
      <c r="K356" s="81">
        <f t="shared" si="129"/>
        <v>2609500</v>
      </c>
      <c r="L356" s="81">
        <f t="shared" si="130"/>
        <v>2716000</v>
      </c>
      <c r="M356" s="6">
        <v>153000</v>
      </c>
      <c r="N356" s="6" t="e">
        <f>M356/1000*#REF!</f>
        <v>#REF!</v>
      </c>
      <c r="O356" s="81" t="e">
        <f t="shared" si="121"/>
        <v>#REF!</v>
      </c>
      <c r="P356" s="6">
        <v>153000</v>
      </c>
      <c r="Q356" s="6"/>
      <c r="R356" s="81">
        <f t="shared" si="122"/>
        <v>153000</v>
      </c>
      <c r="S356" s="6">
        <v>153000</v>
      </c>
      <c r="T356" s="6" t="e">
        <f>S356/1000*#REF!</f>
        <v>#REF!</v>
      </c>
      <c r="U356" s="81" t="e">
        <f t="shared" si="123"/>
        <v>#REF!</v>
      </c>
      <c r="V356" s="6">
        <v>153000</v>
      </c>
      <c r="W356" s="6"/>
      <c r="X356" s="81">
        <f t="shared" si="124"/>
        <v>153000</v>
      </c>
      <c r="Y356" s="6">
        <v>153000</v>
      </c>
      <c r="Z356" s="6" t="e">
        <f>Y356/1000*#REF!</f>
        <v>#REF!</v>
      </c>
      <c r="AA356" s="81" t="e">
        <f t="shared" si="125"/>
        <v>#REF!</v>
      </c>
      <c r="AB356" s="6">
        <v>153000</v>
      </c>
      <c r="AC356" s="6"/>
      <c r="AD356" s="81">
        <f t="shared" si="126"/>
        <v>153000</v>
      </c>
      <c r="AE356" s="6">
        <v>153000</v>
      </c>
      <c r="AF356" s="6" t="e">
        <f>AE356/1000*#REF!</f>
        <v>#REF!</v>
      </c>
      <c r="AG356" s="81" t="e">
        <f t="shared" si="127"/>
        <v>#REF!</v>
      </c>
      <c r="AH356" s="6">
        <v>153000</v>
      </c>
      <c r="AI356" s="6"/>
      <c r="AJ356" s="81">
        <f t="shared" si="128"/>
        <v>153000</v>
      </c>
      <c r="AK356" s="6">
        <v>153000</v>
      </c>
      <c r="AL356" s="35" t="s">
        <v>2810</v>
      </c>
      <c r="AM356" s="48"/>
    </row>
    <row r="357" spans="1:39" x14ac:dyDescent="0.2">
      <c r="A357" s="5">
        <f t="shared" si="131"/>
        <v>336</v>
      </c>
      <c r="B357" s="5">
        <v>147</v>
      </c>
      <c r="C357" s="5">
        <v>342</v>
      </c>
      <c r="D357" s="5" t="s">
        <v>1354</v>
      </c>
      <c r="E357" s="15"/>
      <c r="F357" s="15" t="s">
        <v>1354</v>
      </c>
      <c r="G357" s="45" t="s">
        <v>1355</v>
      </c>
      <c r="H357" s="6">
        <v>1500000</v>
      </c>
      <c r="I357" s="6">
        <v>106519.18999999999</v>
      </c>
      <c r="J357" s="6">
        <v>264000</v>
      </c>
      <c r="K357" s="81">
        <f t="shared" si="129"/>
        <v>1764000</v>
      </c>
      <c r="L357" s="81">
        <f t="shared" si="130"/>
        <v>1870500</v>
      </c>
      <c r="M357" s="6">
        <v>190000</v>
      </c>
      <c r="N357" s="6" t="e">
        <f>M357/1000*#REF!</f>
        <v>#REF!</v>
      </c>
      <c r="O357" s="81" t="e">
        <f t="shared" si="121"/>
        <v>#REF!</v>
      </c>
      <c r="P357" s="6">
        <v>190000</v>
      </c>
      <c r="Q357" s="6"/>
      <c r="R357" s="81">
        <f t="shared" si="122"/>
        <v>190000</v>
      </c>
      <c r="S357" s="6">
        <v>180000</v>
      </c>
      <c r="T357" s="6" t="e">
        <f>S357/1000*#REF!</f>
        <v>#REF!</v>
      </c>
      <c r="U357" s="81" t="e">
        <f t="shared" si="123"/>
        <v>#REF!</v>
      </c>
      <c r="V357" s="6">
        <v>180000</v>
      </c>
      <c r="W357" s="6"/>
      <c r="X357" s="81">
        <f t="shared" si="124"/>
        <v>180000</v>
      </c>
      <c r="Y357" s="6">
        <v>170000</v>
      </c>
      <c r="Z357" s="6" t="e">
        <f>Y357/1000*#REF!</f>
        <v>#REF!</v>
      </c>
      <c r="AA357" s="81" t="e">
        <f t="shared" si="125"/>
        <v>#REF!</v>
      </c>
      <c r="AB357" s="6">
        <v>170000</v>
      </c>
      <c r="AC357" s="6"/>
      <c r="AD357" s="81">
        <f t="shared" si="126"/>
        <v>170000</v>
      </c>
      <c r="AE357" s="6">
        <v>160000</v>
      </c>
      <c r="AF357" s="6" t="e">
        <f>AE357/1000*#REF!</f>
        <v>#REF!</v>
      </c>
      <c r="AG357" s="81" t="e">
        <f t="shared" si="127"/>
        <v>#REF!</v>
      </c>
      <c r="AH357" s="6">
        <v>160000</v>
      </c>
      <c r="AI357" s="6"/>
      <c r="AJ357" s="81">
        <f t="shared" si="128"/>
        <v>160000</v>
      </c>
      <c r="AK357" s="6">
        <v>160000</v>
      </c>
      <c r="AL357" s="35">
        <v>0</v>
      </c>
      <c r="AM357" s="48"/>
    </row>
    <row r="358" spans="1:39" ht="31.5" x14ac:dyDescent="0.2">
      <c r="A358" s="5">
        <f t="shared" si="131"/>
        <v>337</v>
      </c>
      <c r="B358" s="5">
        <v>148</v>
      </c>
      <c r="C358" s="5">
        <v>343</v>
      </c>
      <c r="D358" s="5" t="s">
        <v>1356</v>
      </c>
      <c r="E358" s="15"/>
      <c r="F358" s="15" t="s">
        <v>1356</v>
      </c>
      <c r="G358" s="45" t="s">
        <v>1357</v>
      </c>
      <c r="H358" s="6">
        <v>3500000</v>
      </c>
      <c r="I358" s="6">
        <v>213038.37999999998</v>
      </c>
      <c r="J358" s="6">
        <v>264000</v>
      </c>
      <c r="K358" s="81">
        <f t="shared" si="129"/>
        <v>3764000</v>
      </c>
      <c r="L358" s="81">
        <f t="shared" si="130"/>
        <v>3977000</v>
      </c>
      <c r="M358" s="6">
        <v>35000</v>
      </c>
      <c r="N358" s="6" t="e">
        <f>M358/1000*#REF!</f>
        <v>#REF!</v>
      </c>
      <c r="O358" s="81" t="e">
        <f t="shared" si="121"/>
        <v>#REF!</v>
      </c>
      <c r="P358" s="6">
        <v>35000</v>
      </c>
      <c r="Q358" s="6"/>
      <c r="R358" s="81">
        <f t="shared" si="122"/>
        <v>35000</v>
      </c>
      <c r="S358" s="6">
        <v>35000</v>
      </c>
      <c r="T358" s="6" t="e">
        <f>S358/1000*#REF!</f>
        <v>#REF!</v>
      </c>
      <c r="U358" s="81" t="e">
        <f t="shared" si="123"/>
        <v>#REF!</v>
      </c>
      <c r="V358" s="6">
        <v>35000</v>
      </c>
      <c r="W358" s="6"/>
      <c r="X358" s="81">
        <f t="shared" si="124"/>
        <v>35000</v>
      </c>
      <c r="Y358" s="6">
        <v>35000</v>
      </c>
      <c r="Z358" s="6" t="e">
        <f>Y358/1000*#REF!</f>
        <v>#REF!</v>
      </c>
      <c r="AA358" s="81" t="e">
        <f t="shared" si="125"/>
        <v>#REF!</v>
      </c>
      <c r="AB358" s="6">
        <v>35000</v>
      </c>
      <c r="AC358" s="6"/>
      <c r="AD358" s="81">
        <f t="shared" si="126"/>
        <v>35000</v>
      </c>
      <c r="AE358" s="32">
        <v>33000</v>
      </c>
      <c r="AF358" s="6" t="e">
        <f>AE358/1000*#REF!</f>
        <v>#REF!</v>
      </c>
      <c r="AG358" s="81" t="e">
        <f t="shared" si="127"/>
        <v>#REF!</v>
      </c>
      <c r="AH358" s="32">
        <v>33000</v>
      </c>
      <c r="AI358" s="6"/>
      <c r="AJ358" s="81">
        <f t="shared" si="128"/>
        <v>33000</v>
      </c>
      <c r="AK358" s="32">
        <v>33000</v>
      </c>
      <c r="AL358" s="35" t="s">
        <v>2811</v>
      </c>
      <c r="AM358" s="35"/>
    </row>
    <row r="359" spans="1:39" ht="31.5" x14ac:dyDescent="0.2">
      <c r="A359" s="5">
        <f t="shared" si="131"/>
        <v>338</v>
      </c>
      <c r="B359" s="5">
        <v>149</v>
      </c>
      <c r="C359" s="5">
        <v>344</v>
      </c>
      <c r="D359" s="5" t="s">
        <v>1358</v>
      </c>
      <c r="E359" s="15"/>
      <c r="F359" s="15" t="s">
        <v>1358</v>
      </c>
      <c r="G359" s="45" t="s">
        <v>1359</v>
      </c>
      <c r="H359" s="6">
        <v>2000000</v>
      </c>
      <c r="I359" s="6">
        <v>213038.37999999998</v>
      </c>
      <c r="J359" s="6">
        <v>240000</v>
      </c>
      <c r="K359" s="81">
        <f t="shared" si="129"/>
        <v>2240000</v>
      </c>
      <c r="L359" s="81">
        <f t="shared" si="130"/>
        <v>2453000</v>
      </c>
      <c r="M359" s="6">
        <v>800000</v>
      </c>
      <c r="N359" s="6" t="e">
        <f>M359/1000*#REF!</f>
        <v>#REF!</v>
      </c>
      <c r="O359" s="81" t="e">
        <f t="shared" si="121"/>
        <v>#REF!</v>
      </c>
      <c r="P359" s="6">
        <v>800000</v>
      </c>
      <c r="Q359" s="6"/>
      <c r="R359" s="81">
        <f t="shared" si="122"/>
        <v>800000</v>
      </c>
      <c r="S359" s="6">
        <v>800000</v>
      </c>
      <c r="T359" s="6" t="e">
        <f>S359/1000*#REF!</f>
        <v>#REF!</v>
      </c>
      <c r="U359" s="81" t="e">
        <f t="shared" si="123"/>
        <v>#REF!</v>
      </c>
      <c r="V359" s="6">
        <v>800000</v>
      </c>
      <c r="W359" s="6"/>
      <c r="X359" s="81">
        <f t="shared" si="124"/>
        <v>800000</v>
      </c>
      <c r="Y359" s="6">
        <v>800000</v>
      </c>
      <c r="Z359" s="6" t="e">
        <f>Y359/1000*#REF!</f>
        <v>#REF!</v>
      </c>
      <c r="AA359" s="81" t="e">
        <f t="shared" si="125"/>
        <v>#REF!</v>
      </c>
      <c r="AB359" s="6">
        <v>800000</v>
      </c>
      <c r="AC359" s="6"/>
      <c r="AD359" s="81">
        <f t="shared" si="126"/>
        <v>800000</v>
      </c>
      <c r="AE359" s="32">
        <v>760000</v>
      </c>
      <c r="AF359" s="6" t="e">
        <f>AE359/1000*#REF!</f>
        <v>#REF!</v>
      </c>
      <c r="AG359" s="81" t="e">
        <f t="shared" si="127"/>
        <v>#REF!</v>
      </c>
      <c r="AH359" s="32">
        <v>760000</v>
      </c>
      <c r="AI359" s="6"/>
      <c r="AJ359" s="81">
        <f t="shared" si="128"/>
        <v>760000</v>
      </c>
      <c r="AK359" s="32">
        <v>760000</v>
      </c>
      <c r="AL359" s="35" t="s">
        <v>2812</v>
      </c>
      <c r="AM359" s="35"/>
    </row>
    <row r="360" spans="1:39" ht="45" x14ac:dyDescent="0.2">
      <c r="A360" s="5">
        <f t="shared" si="131"/>
        <v>339</v>
      </c>
      <c r="B360" s="5">
        <v>150</v>
      </c>
      <c r="C360" s="5">
        <v>345</v>
      </c>
      <c r="D360" s="5" t="s">
        <v>1360</v>
      </c>
      <c r="E360" s="15"/>
      <c r="F360" s="15" t="s">
        <v>1360</v>
      </c>
      <c r="G360" s="45" t="s">
        <v>1361</v>
      </c>
      <c r="H360" s="6">
        <v>2000000</v>
      </c>
      <c r="I360" s="6">
        <v>159778.785</v>
      </c>
      <c r="J360" s="6">
        <v>91500</v>
      </c>
      <c r="K360" s="81">
        <f t="shared" si="129"/>
        <v>2091500</v>
      </c>
      <c r="L360" s="81">
        <f t="shared" si="130"/>
        <v>2251300</v>
      </c>
      <c r="M360" s="6">
        <v>1200000</v>
      </c>
      <c r="N360" s="6" t="e">
        <f>M360/1000*#REF!</f>
        <v>#REF!</v>
      </c>
      <c r="O360" s="81" t="e">
        <f t="shared" si="121"/>
        <v>#REF!</v>
      </c>
      <c r="P360" s="6">
        <v>1200000</v>
      </c>
      <c r="Q360" s="6"/>
      <c r="R360" s="81">
        <f t="shared" si="122"/>
        <v>1200000</v>
      </c>
      <c r="S360" s="6">
        <v>1200000</v>
      </c>
      <c r="T360" s="6" t="e">
        <f>S360/1000*#REF!</f>
        <v>#REF!</v>
      </c>
      <c r="U360" s="81" t="e">
        <f t="shared" si="123"/>
        <v>#REF!</v>
      </c>
      <c r="V360" s="6">
        <v>1200000</v>
      </c>
      <c r="W360" s="6"/>
      <c r="X360" s="81">
        <f t="shared" si="124"/>
        <v>1200000</v>
      </c>
      <c r="Y360" s="6">
        <v>1200000</v>
      </c>
      <c r="Z360" s="6" t="e">
        <f>Y360/1000*#REF!</f>
        <v>#REF!</v>
      </c>
      <c r="AA360" s="81" t="e">
        <f t="shared" si="125"/>
        <v>#REF!</v>
      </c>
      <c r="AB360" s="6">
        <v>1200000</v>
      </c>
      <c r="AC360" s="6"/>
      <c r="AD360" s="81">
        <f t="shared" si="126"/>
        <v>1200000</v>
      </c>
      <c r="AE360" s="32">
        <v>1140000</v>
      </c>
      <c r="AF360" s="6" t="e">
        <f>AE360/1000*#REF!</f>
        <v>#REF!</v>
      </c>
      <c r="AG360" s="81" t="e">
        <f t="shared" si="127"/>
        <v>#REF!</v>
      </c>
      <c r="AH360" s="32">
        <v>1140000</v>
      </c>
      <c r="AI360" s="6"/>
      <c r="AJ360" s="81">
        <f t="shared" si="128"/>
        <v>1140000</v>
      </c>
      <c r="AK360" s="32">
        <v>1140000</v>
      </c>
      <c r="AL360" s="35" t="s">
        <v>2813</v>
      </c>
      <c r="AM360" s="44" t="str">
        <f>'[1]dm XIN Y KIEN'!$AU$78</f>
        <v>chưa bao gồm stent, dao cắt, catheter, guidewire, thuốc cản quang;</v>
      </c>
    </row>
    <row r="361" spans="1:39" ht="31.5" x14ac:dyDescent="0.2">
      <c r="A361" s="5">
        <f t="shared" si="131"/>
        <v>340</v>
      </c>
      <c r="B361" s="5">
        <v>151</v>
      </c>
      <c r="C361" s="5">
        <v>346</v>
      </c>
      <c r="D361" s="5" t="s">
        <v>1362</v>
      </c>
      <c r="E361" s="15"/>
      <c r="F361" s="15" t="s">
        <v>1362</v>
      </c>
      <c r="G361" s="45" t="s">
        <v>1363</v>
      </c>
      <c r="H361" s="6">
        <v>3000000</v>
      </c>
      <c r="I361" s="6">
        <v>213038.37999999998</v>
      </c>
      <c r="J361" s="6"/>
      <c r="K361" s="81">
        <f t="shared" si="129"/>
        <v>3000000</v>
      </c>
      <c r="L361" s="81">
        <f t="shared" si="130"/>
        <v>3213000</v>
      </c>
      <c r="M361" s="6">
        <v>1000000</v>
      </c>
      <c r="N361" s="6" t="e">
        <f>M361/1000*#REF!</f>
        <v>#REF!</v>
      </c>
      <c r="O361" s="81" t="e">
        <f t="shared" si="121"/>
        <v>#REF!</v>
      </c>
      <c r="P361" s="6">
        <v>1000000</v>
      </c>
      <c r="Q361" s="6"/>
      <c r="R361" s="81">
        <f t="shared" si="122"/>
        <v>1000000</v>
      </c>
      <c r="S361" s="6">
        <v>1000000</v>
      </c>
      <c r="T361" s="6" t="e">
        <f>S361/1000*#REF!</f>
        <v>#REF!</v>
      </c>
      <c r="U361" s="81" t="e">
        <f t="shared" si="123"/>
        <v>#REF!</v>
      </c>
      <c r="V361" s="6">
        <v>1000000</v>
      </c>
      <c r="W361" s="6"/>
      <c r="X361" s="81">
        <f t="shared" si="124"/>
        <v>1000000</v>
      </c>
      <c r="Y361" s="6">
        <v>1000000</v>
      </c>
      <c r="Z361" s="6" t="e">
        <f>Y361/1000*#REF!</f>
        <v>#REF!</v>
      </c>
      <c r="AA361" s="81" t="e">
        <f t="shared" si="125"/>
        <v>#REF!</v>
      </c>
      <c r="AB361" s="6">
        <v>1000000</v>
      </c>
      <c r="AC361" s="6"/>
      <c r="AD361" s="81">
        <f t="shared" si="126"/>
        <v>1000000</v>
      </c>
      <c r="AE361" s="32">
        <v>950000</v>
      </c>
      <c r="AF361" s="6" t="e">
        <f>AE361/1000*#REF!</f>
        <v>#REF!</v>
      </c>
      <c r="AG361" s="81" t="e">
        <f t="shared" si="127"/>
        <v>#REF!</v>
      </c>
      <c r="AH361" s="32">
        <v>950000</v>
      </c>
      <c r="AI361" s="6"/>
      <c r="AJ361" s="81">
        <f t="shared" si="128"/>
        <v>950000</v>
      </c>
      <c r="AK361" s="32">
        <v>950000</v>
      </c>
      <c r="AL361" s="35" t="s">
        <v>2814</v>
      </c>
      <c r="AM361" s="35" t="str">
        <f>'[1]dm XIN Y KIEN'!$AU$79</f>
        <v>Không tính kim đốt sóng cao tần và dây dẫn tín hiệu</v>
      </c>
    </row>
    <row r="362" spans="1:39" ht="30" x14ac:dyDescent="0.2">
      <c r="A362" s="5">
        <f t="shared" si="131"/>
        <v>341</v>
      </c>
      <c r="B362" s="5">
        <v>80</v>
      </c>
      <c r="C362" s="5">
        <v>275</v>
      </c>
      <c r="D362" s="5" t="s">
        <v>1364</v>
      </c>
      <c r="E362" s="15" t="s">
        <v>1364</v>
      </c>
      <c r="F362" s="15"/>
      <c r="G362" s="30" t="s">
        <v>1191</v>
      </c>
      <c r="H362" s="6">
        <v>80000</v>
      </c>
      <c r="I362" s="6">
        <v>86405.5</v>
      </c>
      <c r="J362" s="6"/>
      <c r="K362" s="81">
        <f t="shared" si="129"/>
        <v>80000</v>
      </c>
      <c r="L362" s="81">
        <f t="shared" si="130"/>
        <v>166400</v>
      </c>
      <c r="M362" s="6">
        <v>700000</v>
      </c>
      <c r="N362" s="6" t="e">
        <f>M362/1000*#REF!</f>
        <v>#REF!</v>
      </c>
      <c r="O362" s="81" t="e">
        <f t="shared" si="121"/>
        <v>#REF!</v>
      </c>
      <c r="P362" s="6">
        <v>700000</v>
      </c>
      <c r="Q362" s="6"/>
      <c r="R362" s="81">
        <f t="shared" si="122"/>
        <v>700000</v>
      </c>
      <c r="S362" s="6">
        <v>700000</v>
      </c>
      <c r="T362" s="6" t="e">
        <f>S362/1000*#REF!</f>
        <v>#REF!</v>
      </c>
      <c r="U362" s="81" t="e">
        <f t="shared" si="123"/>
        <v>#REF!</v>
      </c>
      <c r="V362" s="6">
        <v>700000</v>
      </c>
      <c r="W362" s="6"/>
      <c r="X362" s="81">
        <f t="shared" si="124"/>
        <v>700000</v>
      </c>
      <c r="Y362" s="6">
        <v>700000</v>
      </c>
      <c r="Z362" s="6" t="e">
        <f>Y362/1000*#REF!</f>
        <v>#REF!</v>
      </c>
      <c r="AA362" s="81" t="e">
        <f t="shared" si="125"/>
        <v>#REF!</v>
      </c>
      <c r="AB362" s="6">
        <v>700000</v>
      </c>
      <c r="AC362" s="6"/>
      <c r="AD362" s="81">
        <f t="shared" si="126"/>
        <v>700000</v>
      </c>
      <c r="AE362" s="32">
        <v>665000</v>
      </c>
      <c r="AF362" s="6" t="e">
        <f>AE362/1000*#REF!</f>
        <v>#REF!</v>
      </c>
      <c r="AG362" s="81" t="e">
        <f t="shared" si="127"/>
        <v>#REF!</v>
      </c>
      <c r="AH362" s="32">
        <v>665000</v>
      </c>
      <c r="AI362" s="6"/>
      <c r="AJ362" s="81">
        <f t="shared" si="128"/>
        <v>665000</v>
      </c>
      <c r="AK362" s="32">
        <v>665000</v>
      </c>
      <c r="AL362" s="48"/>
      <c r="AM362" s="35" t="str">
        <f>'[1]dm XIN Y KIEN'!$AU$80</f>
        <v>Không tính kim đốt sóng cao tần và dây dẫn tín hiệu</v>
      </c>
    </row>
    <row r="363" spans="1:39" ht="30" x14ac:dyDescent="0.2">
      <c r="A363" s="5">
        <f t="shared" si="131"/>
        <v>342</v>
      </c>
      <c r="B363" s="5">
        <v>81</v>
      </c>
      <c r="C363" s="5">
        <v>276</v>
      </c>
      <c r="D363" s="5" t="s">
        <v>1411</v>
      </c>
      <c r="E363" s="15" t="s">
        <v>1411</v>
      </c>
      <c r="F363" s="15"/>
      <c r="G363" s="30" t="s">
        <v>1412</v>
      </c>
      <c r="H363" s="6">
        <v>180000</v>
      </c>
      <c r="I363" s="6">
        <v>86405.5</v>
      </c>
      <c r="J363" s="6"/>
      <c r="K363" s="81">
        <f t="shared" si="129"/>
        <v>180000</v>
      </c>
      <c r="L363" s="81">
        <f t="shared" si="130"/>
        <v>266400</v>
      </c>
      <c r="M363" s="6">
        <v>3500000</v>
      </c>
      <c r="N363" s="6" t="e">
        <f>M363/1000*#REF!</f>
        <v>#REF!</v>
      </c>
      <c r="O363" s="81" t="e">
        <f t="shared" si="121"/>
        <v>#REF!</v>
      </c>
      <c r="P363" s="6">
        <v>3500000</v>
      </c>
      <c r="Q363" s="6"/>
      <c r="R363" s="81">
        <f t="shared" si="122"/>
        <v>3500000</v>
      </c>
      <c r="S363" s="6">
        <v>3500000</v>
      </c>
      <c r="T363" s="6" t="e">
        <f>S363/1000*#REF!</f>
        <v>#REF!</v>
      </c>
      <c r="U363" s="81" t="e">
        <f t="shared" si="123"/>
        <v>#REF!</v>
      </c>
      <c r="V363" s="6">
        <v>3500000</v>
      </c>
      <c r="W363" s="6"/>
      <c r="X363" s="81">
        <f t="shared" si="124"/>
        <v>3500000</v>
      </c>
      <c r="Y363" s="6">
        <v>3500000</v>
      </c>
      <c r="Z363" s="6" t="e">
        <f>Y363/1000*#REF!</f>
        <v>#REF!</v>
      </c>
      <c r="AA363" s="81" t="e">
        <f t="shared" si="125"/>
        <v>#REF!</v>
      </c>
      <c r="AB363" s="6">
        <v>3500000</v>
      </c>
      <c r="AC363" s="6"/>
      <c r="AD363" s="81">
        <f t="shared" si="126"/>
        <v>3500000</v>
      </c>
      <c r="AE363" s="32">
        <v>3325000</v>
      </c>
      <c r="AF363" s="6" t="e">
        <f>AE363/1000*#REF!</f>
        <v>#REF!</v>
      </c>
      <c r="AG363" s="81" t="e">
        <f t="shared" si="127"/>
        <v>#REF!</v>
      </c>
      <c r="AH363" s="32">
        <v>3325000</v>
      </c>
      <c r="AI363" s="6"/>
      <c r="AJ363" s="81">
        <f t="shared" si="128"/>
        <v>3325000</v>
      </c>
      <c r="AK363" s="32">
        <v>3325000</v>
      </c>
      <c r="AL363" s="48"/>
      <c r="AM363" s="35" t="s">
        <v>2701</v>
      </c>
    </row>
    <row r="364" spans="1:39" x14ac:dyDescent="0.2">
      <c r="A364" s="5">
        <f t="shared" si="131"/>
        <v>343</v>
      </c>
      <c r="B364" s="5">
        <v>82</v>
      </c>
      <c r="C364" s="5">
        <v>277</v>
      </c>
      <c r="D364" s="5" t="s">
        <v>1413</v>
      </c>
      <c r="E364" s="15" t="s">
        <v>1413</v>
      </c>
      <c r="F364" s="15"/>
      <c r="G364" s="30" t="s">
        <v>1414</v>
      </c>
      <c r="H364" s="6">
        <v>220000</v>
      </c>
      <c r="I364" s="6">
        <v>86405.5</v>
      </c>
      <c r="J364" s="6"/>
      <c r="K364" s="81">
        <f t="shared" si="129"/>
        <v>220000</v>
      </c>
      <c r="L364" s="81">
        <f t="shared" si="130"/>
        <v>306400</v>
      </c>
      <c r="M364" s="6">
        <v>3500000</v>
      </c>
      <c r="N364" s="6" t="e">
        <f>M364/1000*#REF!</f>
        <v>#REF!</v>
      </c>
      <c r="O364" s="81" t="e">
        <f t="shared" si="121"/>
        <v>#REF!</v>
      </c>
      <c r="P364" s="6">
        <v>3500000</v>
      </c>
      <c r="Q364" s="6"/>
      <c r="R364" s="81">
        <f t="shared" si="122"/>
        <v>3500000</v>
      </c>
      <c r="S364" s="6">
        <v>3500000</v>
      </c>
      <c r="T364" s="6" t="e">
        <f>S364/1000*#REF!</f>
        <v>#REF!</v>
      </c>
      <c r="U364" s="81" t="e">
        <f t="shared" si="123"/>
        <v>#REF!</v>
      </c>
      <c r="V364" s="6">
        <v>3500000</v>
      </c>
      <c r="W364" s="6"/>
      <c r="X364" s="81">
        <f t="shared" si="124"/>
        <v>3500000</v>
      </c>
      <c r="Y364" s="6">
        <v>3500000</v>
      </c>
      <c r="Z364" s="6" t="e">
        <f>Y364/1000*#REF!</f>
        <v>#REF!</v>
      </c>
      <c r="AA364" s="81" t="e">
        <f t="shared" si="125"/>
        <v>#REF!</v>
      </c>
      <c r="AB364" s="6">
        <v>3500000</v>
      </c>
      <c r="AC364" s="6"/>
      <c r="AD364" s="81">
        <f t="shared" si="126"/>
        <v>3500000</v>
      </c>
      <c r="AE364" s="32">
        <v>3325000</v>
      </c>
      <c r="AF364" s="6" t="e">
        <f>AE364/1000*#REF!</f>
        <v>#REF!</v>
      </c>
      <c r="AG364" s="81" t="e">
        <f t="shared" si="127"/>
        <v>#REF!</v>
      </c>
      <c r="AH364" s="32">
        <v>3325000</v>
      </c>
      <c r="AI364" s="6"/>
      <c r="AJ364" s="81">
        <f t="shared" si="128"/>
        <v>3325000</v>
      </c>
      <c r="AK364" s="32">
        <v>3325000</v>
      </c>
      <c r="AL364" s="48"/>
      <c r="AM364" s="35"/>
    </row>
    <row r="365" spans="1:39" ht="30" x14ac:dyDescent="0.2">
      <c r="A365" s="5">
        <f t="shared" si="131"/>
        <v>344</v>
      </c>
      <c r="B365" s="5">
        <v>152</v>
      </c>
      <c r="C365" s="5">
        <v>347</v>
      </c>
      <c r="D365" s="5" t="s">
        <v>1415</v>
      </c>
      <c r="E365" s="15"/>
      <c r="F365" s="15" t="s">
        <v>1415</v>
      </c>
      <c r="G365" s="45" t="s">
        <v>1416</v>
      </c>
      <c r="H365" s="6">
        <v>35000</v>
      </c>
      <c r="I365" s="6">
        <v>218989.12</v>
      </c>
      <c r="J365" s="6">
        <v>175000</v>
      </c>
      <c r="K365" s="81">
        <f t="shared" si="129"/>
        <v>210000</v>
      </c>
      <c r="L365" s="81">
        <f t="shared" si="130"/>
        <v>429000</v>
      </c>
      <c r="M365" s="6">
        <v>3500000</v>
      </c>
      <c r="N365" s="6" t="e">
        <f>M365/1000*#REF!</f>
        <v>#REF!</v>
      </c>
      <c r="O365" s="81" t="e">
        <f t="shared" si="121"/>
        <v>#REF!</v>
      </c>
      <c r="P365" s="6">
        <v>3500000</v>
      </c>
      <c r="Q365" s="6"/>
      <c r="R365" s="81">
        <f t="shared" si="122"/>
        <v>3500000</v>
      </c>
      <c r="S365" s="6">
        <v>3500000</v>
      </c>
      <c r="T365" s="6" t="e">
        <f>S365/1000*#REF!</f>
        <v>#REF!</v>
      </c>
      <c r="U365" s="81" t="e">
        <f t="shared" si="123"/>
        <v>#REF!</v>
      </c>
      <c r="V365" s="6">
        <v>3500000</v>
      </c>
      <c r="W365" s="6"/>
      <c r="X365" s="81">
        <f t="shared" si="124"/>
        <v>3500000</v>
      </c>
      <c r="Y365" s="6">
        <v>3500000</v>
      </c>
      <c r="Z365" s="6" t="e">
        <f>Y365/1000*#REF!</f>
        <v>#REF!</v>
      </c>
      <c r="AA365" s="81" t="e">
        <f t="shared" si="125"/>
        <v>#REF!</v>
      </c>
      <c r="AB365" s="6">
        <v>3500000</v>
      </c>
      <c r="AC365" s="6"/>
      <c r="AD365" s="81">
        <f t="shared" si="126"/>
        <v>3500000</v>
      </c>
      <c r="AE365" s="32">
        <v>3325000</v>
      </c>
      <c r="AF365" s="6" t="e">
        <f>AE365/1000*#REF!</f>
        <v>#REF!</v>
      </c>
      <c r="AG365" s="81" t="e">
        <f t="shared" si="127"/>
        <v>#REF!</v>
      </c>
      <c r="AH365" s="32">
        <v>3325000</v>
      </c>
      <c r="AI365" s="6"/>
      <c r="AJ365" s="81">
        <f t="shared" si="128"/>
        <v>3325000</v>
      </c>
      <c r="AK365" s="32">
        <v>3325000</v>
      </c>
      <c r="AL365" s="35"/>
      <c r="AM365" s="35" t="s">
        <v>2701</v>
      </c>
    </row>
    <row r="366" spans="1:39" ht="45" x14ac:dyDescent="0.2">
      <c r="A366" s="5">
        <f t="shared" si="131"/>
        <v>345</v>
      </c>
      <c r="B366" s="5">
        <v>153</v>
      </c>
      <c r="C366" s="5">
        <v>348</v>
      </c>
      <c r="D366" s="5" t="s">
        <v>1417</v>
      </c>
      <c r="E366" s="15"/>
      <c r="F366" s="15" t="s">
        <v>1417</v>
      </c>
      <c r="G366" s="45" t="s">
        <v>1418</v>
      </c>
      <c r="H366" s="6">
        <v>800000</v>
      </c>
      <c r="I366" s="6">
        <v>159778.785</v>
      </c>
      <c r="J366" s="6">
        <v>180000</v>
      </c>
      <c r="K366" s="81">
        <f t="shared" si="129"/>
        <v>980000</v>
      </c>
      <c r="L366" s="81">
        <f t="shared" si="130"/>
        <v>1139800</v>
      </c>
      <c r="M366" s="6">
        <v>2500000</v>
      </c>
      <c r="N366" s="6" t="e">
        <f>M366/1000*#REF!</f>
        <v>#REF!</v>
      </c>
      <c r="O366" s="81" t="e">
        <f t="shared" si="121"/>
        <v>#REF!</v>
      </c>
      <c r="P366" s="6">
        <v>2500000</v>
      </c>
      <c r="Q366" s="6"/>
      <c r="R366" s="81">
        <f t="shared" si="122"/>
        <v>2500000</v>
      </c>
      <c r="S366" s="6">
        <v>2500000</v>
      </c>
      <c r="T366" s="6" t="e">
        <f>S366/1000*#REF!</f>
        <v>#REF!</v>
      </c>
      <c r="U366" s="81" t="e">
        <f t="shared" si="123"/>
        <v>#REF!</v>
      </c>
      <c r="V366" s="6">
        <v>2500000</v>
      </c>
      <c r="W366" s="6"/>
      <c r="X366" s="81">
        <f t="shared" si="124"/>
        <v>2500000</v>
      </c>
      <c r="Y366" s="6">
        <v>2500000</v>
      </c>
      <c r="Z366" s="6" t="e">
        <f>Y366/1000*#REF!</f>
        <v>#REF!</v>
      </c>
      <c r="AA366" s="81" t="e">
        <f t="shared" si="125"/>
        <v>#REF!</v>
      </c>
      <c r="AB366" s="6">
        <v>2500000</v>
      </c>
      <c r="AC366" s="6"/>
      <c r="AD366" s="81">
        <f t="shared" si="126"/>
        <v>2500000</v>
      </c>
      <c r="AE366" s="32">
        <v>2375000</v>
      </c>
      <c r="AF366" s="6" t="e">
        <f>AE366/1000*#REF!</f>
        <v>#REF!</v>
      </c>
      <c r="AG366" s="81" t="e">
        <f t="shared" si="127"/>
        <v>#REF!</v>
      </c>
      <c r="AH366" s="32">
        <v>2375000</v>
      </c>
      <c r="AI366" s="6"/>
      <c r="AJ366" s="81">
        <f t="shared" si="128"/>
        <v>2375000</v>
      </c>
      <c r="AK366" s="32">
        <v>2375000</v>
      </c>
      <c r="AL366" s="35"/>
      <c r="AM366" s="35" t="s">
        <v>2702</v>
      </c>
    </row>
    <row r="367" spans="1:39" ht="45" x14ac:dyDescent="0.2">
      <c r="A367" s="5">
        <f t="shared" si="131"/>
        <v>346</v>
      </c>
      <c r="B367" s="5">
        <v>154</v>
      </c>
      <c r="C367" s="5">
        <v>349</v>
      </c>
      <c r="D367" s="5" t="s">
        <v>1419</v>
      </c>
      <c r="E367" s="15"/>
      <c r="F367" s="15" t="s">
        <v>1419</v>
      </c>
      <c r="G367" s="45" t="s">
        <v>2791</v>
      </c>
      <c r="H367" s="6">
        <v>1200000</v>
      </c>
      <c r="I367" s="6">
        <v>388824.75</v>
      </c>
      <c r="J367" s="6">
        <v>264000</v>
      </c>
      <c r="K367" s="81">
        <f t="shared" si="129"/>
        <v>1464000</v>
      </c>
      <c r="L367" s="81">
        <f t="shared" si="130"/>
        <v>1852800</v>
      </c>
      <c r="M367" s="6">
        <v>3000000</v>
      </c>
      <c r="N367" s="6" t="e">
        <f>M367/1000*#REF!</f>
        <v>#REF!</v>
      </c>
      <c r="O367" s="81" t="e">
        <f t="shared" si="121"/>
        <v>#REF!</v>
      </c>
      <c r="P367" s="6">
        <v>3000000</v>
      </c>
      <c r="Q367" s="6"/>
      <c r="R367" s="81">
        <f t="shared" si="122"/>
        <v>3000000</v>
      </c>
      <c r="S367" s="6">
        <v>3000000</v>
      </c>
      <c r="T367" s="6" t="e">
        <f>S367/1000*#REF!</f>
        <v>#REF!</v>
      </c>
      <c r="U367" s="81" t="e">
        <f t="shared" si="123"/>
        <v>#REF!</v>
      </c>
      <c r="V367" s="6">
        <v>3000000</v>
      </c>
      <c r="W367" s="6"/>
      <c r="X367" s="81">
        <f t="shared" si="124"/>
        <v>3000000</v>
      </c>
      <c r="Y367" s="6">
        <v>3000000</v>
      </c>
      <c r="Z367" s="6" t="e">
        <f>Y367/1000*#REF!</f>
        <v>#REF!</v>
      </c>
      <c r="AA367" s="81" t="e">
        <f t="shared" si="125"/>
        <v>#REF!</v>
      </c>
      <c r="AB367" s="6">
        <v>3000000</v>
      </c>
      <c r="AC367" s="6"/>
      <c r="AD367" s="81">
        <f t="shared" si="126"/>
        <v>3000000</v>
      </c>
      <c r="AE367" s="32">
        <v>2850000</v>
      </c>
      <c r="AF367" s="6" t="e">
        <f>AE367/1000*#REF!</f>
        <v>#REF!</v>
      </c>
      <c r="AG367" s="81" t="e">
        <f t="shared" si="127"/>
        <v>#REF!</v>
      </c>
      <c r="AH367" s="32">
        <v>2850000</v>
      </c>
      <c r="AI367" s="6"/>
      <c r="AJ367" s="81">
        <f t="shared" si="128"/>
        <v>2850000</v>
      </c>
      <c r="AK367" s="32">
        <v>2850000</v>
      </c>
      <c r="AL367" s="44" t="s">
        <v>2825</v>
      </c>
      <c r="AM367" s="44"/>
    </row>
    <row r="368" spans="1:39" ht="47.25" x14ac:dyDescent="0.2">
      <c r="A368" s="5">
        <f t="shared" si="131"/>
        <v>347</v>
      </c>
      <c r="B368" s="5">
        <v>155</v>
      </c>
      <c r="C368" s="5">
        <v>350</v>
      </c>
      <c r="D368" s="5" t="s">
        <v>1421</v>
      </c>
      <c r="E368" s="15"/>
      <c r="F368" s="15" t="s">
        <v>1421</v>
      </c>
      <c r="G368" s="45" t="s">
        <v>2792</v>
      </c>
      <c r="H368" s="6">
        <v>1000000</v>
      </c>
      <c r="I368" s="6">
        <v>253265.75999999998</v>
      </c>
      <c r="J368" s="6">
        <v>288000</v>
      </c>
      <c r="K368" s="81">
        <f t="shared" si="129"/>
        <v>1288000</v>
      </c>
      <c r="L368" s="81">
        <f t="shared" si="130"/>
        <v>1541300</v>
      </c>
      <c r="M368" s="6">
        <v>2000000</v>
      </c>
      <c r="N368" s="6" t="e">
        <f>M368/1000*#REF!</f>
        <v>#REF!</v>
      </c>
      <c r="O368" s="81" t="e">
        <f t="shared" si="121"/>
        <v>#REF!</v>
      </c>
      <c r="P368" s="6">
        <v>2000000</v>
      </c>
      <c r="Q368" s="6"/>
      <c r="R368" s="81">
        <f t="shared" si="122"/>
        <v>2000000</v>
      </c>
      <c r="S368" s="6">
        <v>2000000</v>
      </c>
      <c r="T368" s="6" t="e">
        <f>S368/1000*#REF!</f>
        <v>#REF!</v>
      </c>
      <c r="U368" s="81" t="e">
        <f t="shared" si="123"/>
        <v>#REF!</v>
      </c>
      <c r="V368" s="6">
        <v>2000000</v>
      </c>
      <c r="W368" s="6"/>
      <c r="X368" s="81">
        <f t="shared" si="124"/>
        <v>2000000</v>
      </c>
      <c r="Y368" s="6">
        <v>2000000</v>
      </c>
      <c r="Z368" s="6" t="e">
        <f>Y368/1000*#REF!</f>
        <v>#REF!</v>
      </c>
      <c r="AA368" s="81" t="e">
        <f t="shared" si="125"/>
        <v>#REF!</v>
      </c>
      <c r="AB368" s="6">
        <v>2000000</v>
      </c>
      <c r="AC368" s="6"/>
      <c r="AD368" s="81">
        <f t="shared" si="126"/>
        <v>2000000</v>
      </c>
      <c r="AE368" s="32">
        <v>1900000</v>
      </c>
      <c r="AF368" s="6" t="e">
        <f>AE368/1000*#REF!</f>
        <v>#REF!</v>
      </c>
      <c r="AG368" s="81" t="e">
        <f t="shared" si="127"/>
        <v>#REF!</v>
      </c>
      <c r="AH368" s="32">
        <v>1900000</v>
      </c>
      <c r="AI368" s="6"/>
      <c r="AJ368" s="81">
        <f t="shared" si="128"/>
        <v>1900000</v>
      </c>
      <c r="AK368" s="32">
        <v>1900000</v>
      </c>
      <c r="AL368" s="35" t="s">
        <v>2815</v>
      </c>
      <c r="AM368" s="44" t="s">
        <v>2703</v>
      </c>
    </row>
    <row r="369" spans="1:39" ht="47.25" x14ac:dyDescent="0.2">
      <c r="A369" s="5">
        <f t="shared" si="131"/>
        <v>348</v>
      </c>
      <c r="B369" s="5">
        <v>156</v>
      </c>
      <c r="C369" s="5">
        <v>351</v>
      </c>
      <c r="D369" s="5" t="s">
        <v>1422</v>
      </c>
      <c r="E369" s="15"/>
      <c r="F369" s="15" t="s">
        <v>1422</v>
      </c>
      <c r="G369" s="45" t="s">
        <v>2793</v>
      </c>
      <c r="H369" s="6">
        <v>700000</v>
      </c>
      <c r="I369" s="6">
        <v>253265.75999999998</v>
      </c>
      <c r="J369" s="6">
        <v>288000</v>
      </c>
      <c r="K369" s="81">
        <f t="shared" si="129"/>
        <v>988000</v>
      </c>
      <c r="L369" s="81">
        <f t="shared" si="130"/>
        <v>1241300</v>
      </c>
      <c r="M369" s="6">
        <v>2000000</v>
      </c>
      <c r="N369" s="6" t="e">
        <f>M369/1000*#REF!</f>
        <v>#REF!</v>
      </c>
      <c r="O369" s="81" t="e">
        <f t="shared" si="121"/>
        <v>#REF!</v>
      </c>
      <c r="P369" s="6">
        <v>2000000</v>
      </c>
      <c r="Q369" s="6"/>
      <c r="R369" s="81">
        <f t="shared" si="122"/>
        <v>2000000</v>
      </c>
      <c r="S369" s="6">
        <v>2000000</v>
      </c>
      <c r="T369" s="6" t="e">
        <f>S369/1000*#REF!</f>
        <v>#REF!</v>
      </c>
      <c r="U369" s="81" t="e">
        <f t="shared" si="123"/>
        <v>#REF!</v>
      </c>
      <c r="V369" s="6">
        <v>2000000</v>
      </c>
      <c r="W369" s="6"/>
      <c r="X369" s="81">
        <f t="shared" si="124"/>
        <v>2000000</v>
      </c>
      <c r="Y369" s="6">
        <v>2000000</v>
      </c>
      <c r="Z369" s="6" t="e">
        <f>Y369/1000*#REF!</f>
        <v>#REF!</v>
      </c>
      <c r="AA369" s="81" t="e">
        <f t="shared" si="125"/>
        <v>#REF!</v>
      </c>
      <c r="AB369" s="6">
        <v>2000000</v>
      </c>
      <c r="AC369" s="6"/>
      <c r="AD369" s="81">
        <f t="shared" si="126"/>
        <v>2000000</v>
      </c>
      <c r="AE369" s="32">
        <v>1900000</v>
      </c>
      <c r="AF369" s="6" t="e">
        <f>AE369/1000*#REF!</f>
        <v>#REF!</v>
      </c>
      <c r="AG369" s="81" t="e">
        <f t="shared" si="127"/>
        <v>#REF!</v>
      </c>
      <c r="AH369" s="32">
        <v>1900000</v>
      </c>
      <c r="AI369" s="6"/>
      <c r="AJ369" s="81">
        <f t="shared" si="128"/>
        <v>1900000</v>
      </c>
      <c r="AK369" s="32">
        <v>1900000</v>
      </c>
      <c r="AL369" s="35" t="s">
        <v>2815</v>
      </c>
      <c r="AM369" s="35" t="s">
        <v>2702</v>
      </c>
    </row>
    <row r="370" spans="1:39" ht="45" x14ac:dyDescent="0.2">
      <c r="A370" s="5">
        <f t="shared" si="131"/>
        <v>349</v>
      </c>
      <c r="B370" s="5">
        <v>158</v>
      </c>
      <c r="C370" s="5">
        <v>353</v>
      </c>
      <c r="D370" s="5" t="s">
        <v>1423</v>
      </c>
      <c r="E370" s="15"/>
      <c r="F370" s="15" t="s">
        <v>1423</v>
      </c>
      <c r="G370" s="45" t="s">
        <v>1424</v>
      </c>
      <c r="H370" s="6">
        <v>3500000</v>
      </c>
      <c r="I370" s="6">
        <v>777649.5</v>
      </c>
      <c r="J370" s="6">
        <v>1424000</v>
      </c>
      <c r="K370" s="81">
        <f t="shared" si="129"/>
        <v>4924000</v>
      </c>
      <c r="L370" s="81">
        <f t="shared" si="130"/>
        <v>5701600</v>
      </c>
      <c r="M370" s="6">
        <v>2000000</v>
      </c>
      <c r="N370" s="6" t="e">
        <f>M370/1000*#REF!</f>
        <v>#REF!</v>
      </c>
      <c r="O370" s="81" t="e">
        <f t="shared" si="121"/>
        <v>#REF!</v>
      </c>
      <c r="P370" s="6">
        <v>2000000</v>
      </c>
      <c r="Q370" s="6"/>
      <c r="R370" s="81">
        <f t="shared" si="122"/>
        <v>2000000</v>
      </c>
      <c r="S370" s="6">
        <v>2000000</v>
      </c>
      <c r="T370" s="6" t="e">
        <f>S370/1000*#REF!</f>
        <v>#REF!</v>
      </c>
      <c r="U370" s="81" t="e">
        <f t="shared" si="123"/>
        <v>#REF!</v>
      </c>
      <c r="V370" s="6">
        <v>2000000</v>
      </c>
      <c r="W370" s="6"/>
      <c r="X370" s="81">
        <f t="shared" si="124"/>
        <v>2000000</v>
      </c>
      <c r="Y370" s="6">
        <v>2000000</v>
      </c>
      <c r="Z370" s="6" t="e">
        <f>Y370/1000*#REF!</f>
        <v>#REF!</v>
      </c>
      <c r="AA370" s="81" t="e">
        <f t="shared" si="125"/>
        <v>#REF!</v>
      </c>
      <c r="AB370" s="6">
        <v>2000000</v>
      </c>
      <c r="AC370" s="6"/>
      <c r="AD370" s="81">
        <f t="shared" si="126"/>
        <v>2000000</v>
      </c>
      <c r="AE370" s="32">
        <v>1900000</v>
      </c>
      <c r="AF370" s="6" t="e">
        <f>AE370/1000*#REF!</f>
        <v>#REF!</v>
      </c>
      <c r="AG370" s="81" t="e">
        <f t="shared" si="127"/>
        <v>#REF!</v>
      </c>
      <c r="AH370" s="32">
        <v>1900000</v>
      </c>
      <c r="AI370" s="6"/>
      <c r="AJ370" s="81">
        <f t="shared" si="128"/>
        <v>1900000</v>
      </c>
      <c r="AK370" s="32">
        <v>1900000</v>
      </c>
      <c r="AL370" s="35" t="s">
        <v>2701</v>
      </c>
      <c r="AM370" s="44"/>
    </row>
    <row r="371" spans="1:39" ht="45" x14ac:dyDescent="0.2">
      <c r="A371" s="5">
        <f t="shared" si="131"/>
        <v>350</v>
      </c>
      <c r="B371" s="5">
        <v>159</v>
      </c>
      <c r="C371" s="5">
        <v>354</v>
      </c>
      <c r="D371" s="5" t="s">
        <v>1425</v>
      </c>
      <c r="E371" s="15"/>
      <c r="F371" s="15" t="s">
        <v>1425</v>
      </c>
      <c r="G371" s="45" t="s">
        <v>1426</v>
      </c>
      <c r="H371" s="6">
        <v>3500000</v>
      </c>
      <c r="I371" s="6">
        <v>777649.5</v>
      </c>
      <c r="J371" s="6">
        <v>1424000</v>
      </c>
      <c r="K371" s="81">
        <f t="shared" si="129"/>
        <v>4924000</v>
      </c>
      <c r="L371" s="81">
        <f t="shared" si="130"/>
        <v>5701600</v>
      </c>
      <c r="M371" s="6">
        <v>2500000</v>
      </c>
      <c r="N371" s="6" t="e">
        <f>M371/1000*#REF!</f>
        <v>#REF!</v>
      </c>
      <c r="O371" s="81" t="e">
        <f t="shared" si="121"/>
        <v>#REF!</v>
      </c>
      <c r="P371" s="6">
        <v>2500000</v>
      </c>
      <c r="Q371" s="6"/>
      <c r="R371" s="81">
        <f t="shared" si="122"/>
        <v>2500000</v>
      </c>
      <c r="S371" s="6">
        <v>2500000</v>
      </c>
      <c r="T371" s="6" t="e">
        <f>S371/1000*#REF!</f>
        <v>#REF!</v>
      </c>
      <c r="U371" s="81" t="e">
        <f t="shared" si="123"/>
        <v>#REF!</v>
      </c>
      <c r="V371" s="6">
        <v>2500000</v>
      </c>
      <c r="W371" s="6"/>
      <c r="X371" s="81">
        <f t="shared" si="124"/>
        <v>2500000</v>
      </c>
      <c r="Y371" s="6">
        <v>2500000</v>
      </c>
      <c r="Z371" s="6" t="e">
        <f>Y371/1000*#REF!</f>
        <v>#REF!</v>
      </c>
      <c r="AA371" s="81" t="e">
        <f t="shared" si="125"/>
        <v>#REF!</v>
      </c>
      <c r="AB371" s="6">
        <v>2500000</v>
      </c>
      <c r="AC371" s="6"/>
      <c r="AD371" s="81">
        <f t="shared" si="126"/>
        <v>2500000</v>
      </c>
      <c r="AE371" s="32">
        <v>2375000</v>
      </c>
      <c r="AF371" s="6" t="e">
        <f>AE371/1000*#REF!</f>
        <v>#REF!</v>
      </c>
      <c r="AG371" s="81" t="e">
        <f t="shared" si="127"/>
        <v>#REF!</v>
      </c>
      <c r="AH371" s="32">
        <v>2375000</v>
      </c>
      <c r="AI371" s="6"/>
      <c r="AJ371" s="81">
        <f t="shared" si="128"/>
        <v>2375000</v>
      </c>
      <c r="AK371" s="32">
        <v>2375000</v>
      </c>
      <c r="AL371" s="35"/>
      <c r="AM371" s="35" t="s">
        <v>2702</v>
      </c>
    </row>
    <row r="372" spans="1:39" ht="45" x14ac:dyDescent="0.2">
      <c r="A372" s="5">
        <f t="shared" si="131"/>
        <v>351</v>
      </c>
      <c r="B372" s="5">
        <v>160</v>
      </c>
      <c r="C372" s="5">
        <v>355</v>
      </c>
      <c r="D372" s="5" t="s">
        <v>1427</v>
      </c>
      <c r="E372" s="15"/>
      <c r="F372" s="15" t="s">
        <v>1427</v>
      </c>
      <c r="G372" s="45" t="s">
        <v>1428</v>
      </c>
      <c r="H372" s="6">
        <v>3500000</v>
      </c>
      <c r="I372" s="6">
        <v>656967.36</v>
      </c>
      <c r="J372" s="6">
        <v>1424000</v>
      </c>
      <c r="K372" s="81">
        <f t="shared" si="129"/>
        <v>4924000</v>
      </c>
      <c r="L372" s="81">
        <f t="shared" si="130"/>
        <v>5581000</v>
      </c>
      <c r="M372" s="6">
        <v>2500000</v>
      </c>
      <c r="N372" s="6" t="e">
        <f>M372/1000*#REF!</f>
        <v>#REF!</v>
      </c>
      <c r="O372" s="81" t="e">
        <f t="shared" si="121"/>
        <v>#REF!</v>
      </c>
      <c r="P372" s="6">
        <v>2500000</v>
      </c>
      <c r="Q372" s="6"/>
      <c r="R372" s="81">
        <f t="shared" si="122"/>
        <v>2500000</v>
      </c>
      <c r="S372" s="6">
        <v>2500000</v>
      </c>
      <c r="T372" s="6" t="e">
        <f>S372/1000*#REF!</f>
        <v>#REF!</v>
      </c>
      <c r="U372" s="81" t="e">
        <f t="shared" si="123"/>
        <v>#REF!</v>
      </c>
      <c r="V372" s="6">
        <v>2500000</v>
      </c>
      <c r="W372" s="6"/>
      <c r="X372" s="81">
        <f t="shared" si="124"/>
        <v>2500000</v>
      </c>
      <c r="Y372" s="6">
        <v>2500000</v>
      </c>
      <c r="Z372" s="6" t="e">
        <f>Y372/1000*#REF!</f>
        <v>#REF!</v>
      </c>
      <c r="AA372" s="81" t="e">
        <f t="shared" si="125"/>
        <v>#REF!</v>
      </c>
      <c r="AB372" s="6">
        <v>2500000</v>
      </c>
      <c r="AC372" s="6"/>
      <c r="AD372" s="81">
        <f t="shared" si="126"/>
        <v>2500000</v>
      </c>
      <c r="AE372" s="32">
        <v>2375000</v>
      </c>
      <c r="AF372" s="6" t="e">
        <f>AE372/1000*#REF!</f>
        <v>#REF!</v>
      </c>
      <c r="AG372" s="81" t="e">
        <f t="shared" si="127"/>
        <v>#REF!</v>
      </c>
      <c r="AH372" s="32">
        <v>2375000</v>
      </c>
      <c r="AI372" s="6"/>
      <c r="AJ372" s="81">
        <f t="shared" si="128"/>
        <v>2375000</v>
      </c>
      <c r="AK372" s="32">
        <v>2375000</v>
      </c>
      <c r="AL372" s="35" t="s">
        <v>2701</v>
      </c>
      <c r="AM372" s="35" t="s">
        <v>2702</v>
      </c>
    </row>
    <row r="373" spans="1:39" ht="45" x14ac:dyDescent="0.2">
      <c r="A373" s="5">
        <f t="shared" si="131"/>
        <v>352</v>
      </c>
      <c r="B373" s="5">
        <v>161</v>
      </c>
      <c r="C373" s="5">
        <v>356</v>
      </c>
      <c r="D373" s="5" t="s">
        <v>1429</v>
      </c>
      <c r="E373" s="15"/>
      <c r="F373" s="15" t="s">
        <v>1429</v>
      </c>
      <c r="G373" s="30" t="s">
        <v>1430</v>
      </c>
      <c r="H373" s="6">
        <v>2500000</v>
      </c>
      <c r="I373" s="6">
        <v>656967.36</v>
      </c>
      <c r="J373" s="6">
        <v>632000</v>
      </c>
      <c r="K373" s="81">
        <f t="shared" si="129"/>
        <v>3132000</v>
      </c>
      <c r="L373" s="81">
        <f t="shared" si="130"/>
        <v>3789000</v>
      </c>
      <c r="M373" s="6">
        <v>3000000</v>
      </c>
      <c r="N373" s="6" t="e">
        <f>M373/1000*#REF!</f>
        <v>#REF!</v>
      </c>
      <c r="O373" s="81" t="e">
        <f t="shared" si="121"/>
        <v>#REF!</v>
      </c>
      <c r="P373" s="6">
        <v>3000000</v>
      </c>
      <c r="Q373" s="6"/>
      <c r="R373" s="81">
        <f t="shared" si="122"/>
        <v>3000000</v>
      </c>
      <c r="S373" s="6">
        <v>3000000</v>
      </c>
      <c r="T373" s="6" t="e">
        <f>S373/1000*#REF!</f>
        <v>#REF!</v>
      </c>
      <c r="U373" s="81" t="e">
        <f t="shared" si="123"/>
        <v>#REF!</v>
      </c>
      <c r="V373" s="6">
        <v>3000000</v>
      </c>
      <c r="W373" s="6"/>
      <c r="X373" s="81">
        <f t="shared" si="124"/>
        <v>3000000</v>
      </c>
      <c r="Y373" s="6">
        <v>3000000</v>
      </c>
      <c r="Z373" s="6" t="e">
        <f>Y373/1000*#REF!</f>
        <v>#REF!</v>
      </c>
      <c r="AA373" s="81" t="e">
        <f t="shared" si="125"/>
        <v>#REF!</v>
      </c>
      <c r="AB373" s="6">
        <v>3000000</v>
      </c>
      <c r="AC373" s="6"/>
      <c r="AD373" s="81">
        <f t="shared" si="126"/>
        <v>3000000</v>
      </c>
      <c r="AE373" s="32">
        <v>2850000</v>
      </c>
      <c r="AF373" s="6" t="e">
        <f>AE373/1000*#REF!</f>
        <v>#REF!</v>
      </c>
      <c r="AG373" s="81" t="e">
        <f t="shared" si="127"/>
        <v>#REF!</v>
      </c>
      <c r="AH373" s="32">
        <v>2850000</v>
      </c>
      <c r="AI373" s="6"/>
      <c r="AJ373" s="81">
        <f t="shared" si="128"/>
        <v>2850000</v>
      </c>
      <c r="AK373" s="32">
        <v>2850000</v>
      </c>
      <c r="AL373" s="44" t="s">
        <v>1431</v>
      </c>
      <c r="AM373" s="35" t="s">
        <v>2702</v>
      </c>
    </row>
    <row r="374" spans="1:39" ht="45" x14ac:dyDescent="0.2">
      <c r="A374" s="5">
        <f t="shared" si="131"/>
        <v>353</v>
      </c>
      <c r="B374" s="5">
        <v>162</v>
      </c>
      <c r="C374" s="5">
        <v>357</v>
      </c>
      <c r="D374" s="5" t="s">
        <v>1432</v>
      </c>
      <c r="E374" s="15"/>
      <c r="F374" s="15" t="s">
        <v>1432</v>
      </c>
      <c r="G374" s="30" t="s">
        <v>1433</v>
      </c>
      <c r="H374" s="6">
        <v>3000000</v>
      </c>
      <c r="I374" s="6">
        <v>547472.79999999993</v>
      </c>
      <c r="J374" s="6">
        <v>632000</v>
      </c>
      <c r="K374" s="81">
        <f t="shared" si="129"/>
        <v>3632000</v>
      </c>
      <c r="L374" s="81">
        <f t="shared" si="130"/>
        <v>4179500</v>
      </c>
      <c r="M374" s="6">
        <v>3000000</v>
      </c>
      <c r="N374" s="6" t="e">
        <f>M374/1000*#REF!</f>
        <v>#REF!</v>
      </c>
      <c r="O374" s="81" t="e">
        <f t="shared" si="121"/>
        <v>#REF!</v>
      </c>
      <c r="P374" s="6">
        <v>3000000</v>
      </c>
      <c r="Q374" s="6"/>
      <c r="R374" s="81">
        <f t="shared" si="122"/>
        <v>3000000</v>
      </c>
      <c r="S374" s="6">
        <v>3000000</v>
      </c>
      <c r="T374" s="6" t="e">
        <f>S374/1000*#REF!</f>
        <v>#REF!</v>
      </c>
      <c r="U374" s="81" t="e">
        <f t="shared" si="123"/>
        <v>#REF!</v>
      </c>
      <c r="V374" s="6">
        <v>3000000</v>
      </c>
      <c r="W374" s="6"/>
      <c r="X374" s="81">
        <f t="shared" si="124"/>
        <v>3000000</v>
      </c>
      <c r="Y374" s="6">
        <v>3000000</v>
      </c>
      <c r="Z374" s="6" t="e">
        <f>Y374/1000*#REF!</f>
        <v>#REF!</v>
      </c>
      <c r="AA374" s="81" t="e">
        <f t="shared" si="125"/>
        <v>#REF!</v>
      </c>
      <c r="AB374" s="6">
        <v>3000000</v>
      </c>
      <c r="AC374" s="6"/>
      <c r="AD374" s="81">
        <f t="shared" si="126"/>
        <v>3000000</v>
      </c>
      <c r="AE374" s="32">
        <v>2850000</v>
      </c>
      <c r="AF374" s="6" t="e">
        <f>AE374/1000*#REF!</f>
        <v>#REF!</v>
      </c>
      <c r="AG374" s="81" t="e">
        <f t="shared" si="127"/>
        <v>#REF!</v>
      </c>
      <c r="AH374" s="32">
        <v>2850000</v>
      </c>
      <c r="AI374" s="6"/>
      <c r="AJ374" s="81">
        <f t="shared" si="128"/>
        <v>2850000</v>
      </c>
      <c r="AK374" s="32">
        <v>2850000</v>
      </c>
      <c r="AL374" s="44" t="s">
        <v>1431</v>
      </c>
      <c r="AM374" s="35" t="s">
        <v>2702</v>
      </c>
    </row>
    <row r="375" spans="1:39" ht="31.5" x14ac:dyDescent="0.2">
      <c r="A375" s="5">
        <f t="shared" si="131"/>
        <v>354</v>
      </c>
      <c r="B375" s="5">
        <v>163</v>
      </c>
      <c r="C375" s="5">
        <v>358</v>
      </c>
      <c r="D375" s="5" t="s">
        <v>1434</v>
      </c>
      <c r="E375" s="15"/>
      <c r="F375" s="15" t="s">
        <v>1434</v>
      </c>
      <c r="G375" s="45" t="s">
        <v>1435</v>
      </c>
      <c r="H375" s="6">
        <v>2000000</v>
      </c>
      <c r="I375" s="6">
        <v>547472.79999999993</v>
      </c>
      <c r="J375" s="6">
        <v>632000</v>
      </c>
      <c r="K375" s="81">
        <f t="shared" si="129"/>
        <v>2632000</v>
      </c>
      <c r="L375" s="81">
        <f t="shared" si="130"/>
        <v>3179500</v>
      </c>
      <c r="M375" s="6">
        <v>2000000</v>
      </c>
      <c r="N375" s="6" t="e">
        <f>M375/1000*#REF!</f>
        <v>#REF!</v>
      </c>
      <c r="O375" s="81" t="e">
        <f t="shared" si="121"/>
        <v>#REF!</v>
      </c>
      <c r="P375" s="6">
        <v>2000000</v>
      </c>
      <c r="Q375" s="6"/>
      <c r="R375" s="81">
        <f t="shared" si="122"/>
        <v>2000000</v>
      </c>
      <c r="S375" s="6">
        <v>2000000</v>
      </c>
      <c r="T375" s="6" t="e">
        <f>S375/1000*#REF!</f>
        <v>#REF!</v>
      </c>
      <c r="U375" s="81" t="e">
        <f t="shared" si="123"/>
        <v>#REF!</v>
      </c>
      <c r="V375" s="6">
        <v>2000000</v>
      </c>
      <c r="W375" s="6"/>
      <c r="X375" s="81">
        <f t="shared" si="124"/>
        <v>2000000</v>
      </c>
      <c r="Y375" s="6">
        <v>2000000</v>
      </c>
      <c r="Z375" s="6" t="e">
        <f>Y375/1000*#REF!</f>
        <v>#REF!</v>
      </c>
      <c r="AA375" s="81" t="e">
        <f t="shared" si="125"/>
        <v>#REF!</v>
      </c>
      <c r="AB375" s="6">
        <v>2000000</v>
      </c>
      <c r="AC375" s="6"/>
      <c r="AD375" s="81">
        <f t="shared" si="126"/>
        <v>2000000</v>
      </c>
      <c r="AE375" s="32">
        <v>1900000</v>
      </c>
      <c r="AF375" s="6" t="e">
        <f>AE375/1000*#REF!</f>
        <v>#REF!</v>
      </c>
      <c r="AG375" s="81" t="e">
        <f t="shared" si="127"/>
        <v>#REF!</v>
      </c>
      <c r="AH375" s="32">
        <v>1900000</v>
      </c>
      <c r="AI375" s="6"/>
      <c r="AJ375" s="81">
        <f t="shared" si="128"/>
        <v>1900000</v>
      </c>
      <c r="AK375" s="32">
        <v>1900000</v>
      </c>
      <c r="AL375" s="44"/>
      <c r="AM375" s="35" t="s">
        <v>2704</v>
      </c>
    </row>
    <row r="376" spans="1:39" ht="45" x14ac:dyDescent="0.2">
      <c r="A376" s="5">
        <f t="shared" si="131"/>
        <v>355</v>
      </c>
      <c r="B376" s="5">
        <v>164</v>
      </c>
      <c r="C376" s="5">
        <v>359</v>
      </c>
      <c r="D376" s="5" t="s">
        <v>1436</v>
      </c>
      <c r="E376" s="15"/>
      <c r="F376" s="15" t="s">
        <v>1436</v>
      </c>
      <c r="G376" s="30" t="s">
        <v>1437</v>
      </c>
      <c r="H376" s="6">
        <v>2000000</v>
      </c>
      <c r="I376" s="6">
        <v>656967.36</v>
      </c>
      <c r="J376" s="6">
        <v>632000</v>
      </c>
      <c r="K376" s="81">
        <f t="shared" si="129"/>
        <v>2632000</v>
      </c>
      <c r="L376" s="81">
        <f t="shared" si="130"/>
        <v>3289000</v>
      </c>
      <c r="M376" s="6">
        <v>2000000</v>
      </c>
      <c r="N376" s="6" t="e">
        <f>M376/1000*#REF!</f>
        <v>#REF!</v>
      </c>
      <c r="O376" s="81" t="e">
        <f t="shared" si="121"/>
        <v>#REF!</v>
      </c>
      <c r="P376" s="6">
        <v>2000000</v>
      </c>
      <c r="Q376" s="6"/>
      <c r="R376" s="81">
        <f t="shared" si="122"/>
        <v>2000000</v>
      </c>
      <c r="S376" s="6">
        <v>2000000</v>
      </c>
      <c r="T376" s="6" t="e">
        <f>S376/1000*#REF!</f>
        <v>#REF!</v>
      </c>
      <c r="U376" s="81" t="e">
        <f t="shared" si="123"/>
        <v>#REF!</v>
      </c>
      <c r="V376" s="6">
        <v>2000000</v>
      </c>
      <c r="W376" s="6"/>
      <c r="X376" s="81">
        <f t="shared" si="124"/>
        <v>2000000</v>
      </c>
      <c r="Y376" s="6">
        <v>2000000</v>
      </c>
      <c r="Z376" s="6" t="e">
        <f>Y376/1000*#REF!</f>
        <v>#REF!</v>
      </c>
      <c r="AA376" s="81" t="e">
        <f t="shared" si="125"/>
        <v>#REF!</v>
      </c>
      <c r="AB376" s="6">
        <v>2000000</v>
      </c>
      <c r="AC376" s="6"/>
      <c r="AD376" s="81">
        <f t="shared" si="126"/>
        <v>2000000</v>
      </c>
      <c r="AE376" s="32">
        <v>1900000</v>
      </c>
      <c r="AF376" s="6" t="e">
        <f>AE376/1000*#REF!</f>
        <v>#REF!</v>
      </c>
      <c r="AG376" s="81" t="e">
        <f t="shared" si="127"/>
        <v>#REF!</v>
      </c>
      <c r="AH376" s="32">
        <v>1900000</v>
      </c>
      <c r="AI376" s="6"/>
      <c r="AJ376" s="81">
        <f t="shared" si="128"/>
        <v>1900000</v>
      </c>
      <c r="AK376" s="32">
        <v>1900000</v>
      </c>
      <c r="AL376" s="44" t="s">
        <v>1431</v>
      </c>
      <c r="AM376" s="35"/>
    </row>
    <row r="377" spans="1:39" ht="45" x14ac:dyDescent="0.2">
      <c r="A377" s="5">
        <f t="shared" si="131"/>
        <v>356</v>
      </c>
      <c r="B377" s="5">
        <v>165</v>
      </c>
      <c r="C377" s="5">
        <v>360</v>
      </c>
      <c r="D377" s="5" t="s">
        <v>1438</v>
      </c>
      <c r="E377" s="15"/>
      <c r="F377" s="15" t="s">
        <v>1438</v>
      </c>
      <c r="G377" s="30" t="s">
        <v>1439</v>
      </c>
      <c r="H377" s="6">
        <v>1500000</v>
      </c>
      <c r="I377" s="6">
        <v>328483.68</v>
      </c>
      <c r="J377" s="6">
        <v>310000</v>
      </c>
      <c r="K377" s="81">
        <f t="shared" si="129"/>
        <v>1810000</v>
      </c>
      <c r="L377" s="81">
        <f t="shared" si="130"/>
        <v>2138500</v>
      </c>
      <c r="M377" s="6">
        <v>2000000</v>
      </c>
      <c r="N377" s="6" t="e">
        <f>M377/1000*#REF!</f>
        <v>#REF!</v>
      </c>
      <c r="O377" s="81" t="e">
        <f t="shared" si="121"/>
        <v>#REF!</v>
      </c>
      <c r="P377" s="6">
        <v>2000000</v>
      </c>
      <c r="Q377" s="6"/>
      <c r="R377" s="81">
        <f t="shared" si="122"/>
        <v>2000000</v>
      </c>
      <c r="S377" s="6">
        <v>2000000</v>
      </c>
      <c r="T377" s="6" t="e">
        <f>S377/1000*#REF!</f>
        <v>#REF!</v>
      </c>
      <c r="U377" s="81" t="e">
        <f t="shared" si="123"/>
        <v>#REF!</v>
      </c>
      <c r="V377" s="6">
        <v>2000000</v>
      </c>
      <c r="W377" s="6"/>
      <c r="X377" s="81">
        <f t="shared" si="124"/>
        <v>2000000</v>
      </c>
      <c r="Y377" s="6">
        <v>2000000</v>
      </c>
      <c r="Z377" s="6" t="e">
        <f>Y377/1000*#REF!</f>
        <v>#REF!</v>
      </c>
      <c r="AA377" s="81" t="e">
        <f t="shared" si="125"/>
        <v>#REF!</v>
      </c>
      <c r="AB377" s="6">
        <v>2000000</v>
      </c>
      <c r="AC377" s="6"/>
      <c r="AD377" s="81">
        <f t="shared" si="126"/>
        <v>2000000</v>
      </c>
      <c r="AE377" s="32">
        <v>1900000</v>
      </c>
      <c r="AF377" s="6" t="e">
        <f>AE377/1000*#REF!</f>
        <v>#REF!</v>
      </c>
      <c r="AG377" s="81" t="e">
        <f t="shared" si="127"/>
        <v>#REF!</v>
      </c>
      <c r="AH377" s="32">
        <v>1900000</v>
      </c>
      <c r="AI377" s="6"/>
      <c r="AJ377" s="81">
        <f t="shared" si="128"/>
        <v>1900000</v>
      </c>
      <c r="AK377" s="32">
        <v>1900000</v>
      </c>
      <c r="AL377" s="44" t="s">
        <v>1431</v>
      </c>
      <c r="AM377" s="35" t="s">
        <v>1420</v>
      </c>
    </row>
    <row r="378" spans="1:39" ht="31.5" x14ac:dyDescent="0.2">
      <c r="A378" s="5">
        <f t="shared" si="131"/>
        <v>357</v>
      </c>
      <c r="B378" s="5">
        <v>166</v>
      </c>
      <c r="C378" s="5">
        <v>361</v>
      </c>
      <c r="D378" s="5" t="s">
        <v>1440</v>
      </c>
      <c r="E378" s="15"/>
      <c r="F378" s="15" t="s">
        <v>1440</v>
      </c>
      <c r="G378" s="45" t="s">
        <v>1441</v>
      </c>
      <c r="H378" s="6">
        <v>2000000</v>
      </c>
      <c r="I378" s="6">
        <v>777649.5</v>
      </c>
      <c r="J378" s="6">
        <v>1424000</v>
      </c>
      <c r="K378" s="81">
        <f t="shared" si="129"/>
        <v>3424000</v>
      </c>
      <c r="L378" s="81">
        <f t="shared" si="130"/>
        <v>4201600</v>
      </c>
      <c r="M378" s="6">
        <v>2500000</v>
      </c>
      <c r="N378" s="6" t="e">
        <f>M378/1000*#REF!</f>
        <v>#REF!</v>
      </c>
      <c r="O378" s="81" t="e">
        <f t="shared" si="121"/>
        <v>#REF!</v>
      </c>
      <c r="P378" s="6">
        <v>2500000</v>
      </c>
      <c r="Q378" s="6"/>
      <c r="R378" s="81">
        <f t="shared" si="122"/>
        <v>2500000</v>
      </c>
      <c r="S378" s="6">
        <v>2500000</v>
      </c>
      <c r="T378" s="6" t="e">
        <f>S378/1000*#REF!</f>
        <v>#REF!</v>
      </c>
      <c r="U378" s="81" t="e">
        <f t="shared" si="123"/>
        <v>#REF!</v>
      </c>
      <c r="V378" s="6">
        <v>2500000</v>
      </c>
      <c r="W378" s="6"/>
      <c r="X378" s="81">
        <f t="shared" si="124"/>
        <v>2500000</v>
      </c>
      <c r="Y378" s="6">
        <v>2500000</v>
      </c>
      <c r="Z378" s="6" t="e">
        <f>Y378/1000*#REF!</f>
        <v>#REF!</v>
      </c>
      <c r="AA378" s="81" t="e">
        <f t="shared" si="125"/>
        <v>#REF!</v>
      </c>
      <c r="AB378" s="6">
        <v>2500000</v>
      </c>
      <c r="AC378" s="6"/>
      <c r="AD378" s="81">
        <f t="shared" si="126"/>
        <v>2500000</v>
      </c>
      <c r="AE378" s="32">
        <v>2375000</v>
      </c>
      <c r="AF378" s="6" t="e">
        <f>AE378/1000*#REF!</f>
        <v>#REF!</v>
      </c>
      <c r="AG378" s="81" t="e">
        <f t="shared" si="127"/>
        <v>#REF!</v>
      </c>
      <c r="AH378" s="32">
        <v>2375000</v>
      </c>
      <c r="AI378" s="6"/>
      <c r="AJ378" s="81">
        <f t="shared" si="128"/>
        <v>2375000</v>
      </c>
      <c r="AK378" s="32">
        <v>2375000</v>
      </c>
      <c r="AL378" s="44"/>
      <c r="AM378" s="44"/>
    </row>
    <row r="379" spans="1:39" ht="60" x14ac:dyDescent="0.2">
      <c r="A379" s="5">
        <f t="shared" si="131"/>
        <v>358</v>
      </c>
      <c r="B379" s="5">
        <v>167</v>
      </c>
      <c r="C379" s="5">
        <v>362</v>
      </c>
      <c r="D379" s="5" t="s">
        <v>1442</v>
      </c>
      <c r="E379" s="15"/>
      <c r="F379" s="15" t="s">
        <v>1442</v>
      </c>
      <c r="G379" s="45" t="s">
        <v>1443</v>
      </c>
      <c r="H379" s="6">
        <v>2500000</v>
      </c>
      <c r="I379" s="6">
        <v>656967.36</v>
      </c>
      <c r="J379" s="6">
        <v>590000</v>
      </c>
      <c r="K379" s="81">
        <f t="shared" si="129"/>
        <v>3090000</v>
      </c>
      <c r="L379" s="81">
        <f t="shared" si="130"/>
        <v>3747000</v>
      </c>
      <c r="M379" s="6">
        <v>2500000</v>
      </c>
      <c r="N379" s="6" t="e">
        <f>M379/1000*#REF!</f>
        <v>#REF!</v>
      </c>
      <c r="O379" s="81" t="e">
        <f t="shared" si="121"/>
        <v>#REF!</v>
      </c>
      <c r="P379" s="6">
        <v>2500000</v>
      </c>
      <c r="Q379" s="6"/>
      <c r="R379" s="81">
        <f t="shared" si="122"/>
        <v>2500000</v>
      </c>
      <c r="S379" s="6">
        <v>2500000</v>
      </c>
      <c r="T379" s="6" t="e">
        <f>S379/1000*#REF!</f>
        <v>#REF!</v>
      </c>
      <c r="U379" s="81" t="e">
        <f t="shared" si="123"/>
        <v>#REF!</v>
      </c>
      <c r="V379" s="6">
        <v>2500000</v>
      </c>
      <c r="W379" s="6"/>
      <c r="X379" s="81">
        <f t="shared" si="124"/>
        <v>2500000</v>
      </c>
      <c r="Y379" s="6">
        <v>2500000</v>
      </c>
      <c r="Z379" s="6" t="e">
        <f>Y379/1000*#REF!</f>
        <v>#REF!</v>
      </c>
      <c r="AA379" s="81" t="e">
        <f t="shared" si="125"/>
        <v>#REF!</v>
      </c>
      <c r="AB379" s="6">
        <v>2500000</v>
      </c>
      <c r="AC379" s="6"/>
      <c r="AD379" s="81">
        <f t="shared" si="126"/>
        <v>2500000</v>
      </c>
      <c r="AE379" s="32">
        <v>2375000</v>
      </c>
      <c r="AF379" s="6" t="e">
        <f>AE379/1000*#REF!</f>
        <v>#REF!</v>
      </c>
      <c r="AG379" s="81" t="e">
        <f t="shared" si="127"/>
        <v>#REF!</v>
      </c>
      <c r="AH379" s="32">
        <v>2375000</v>
      </c>
      <c r="AI379" s="6"/>
      <c r="AJ379" s="81">
        <f t="shared" si="128"/>
        <v>2375000</v>
      </c>
      <c r="AK379" s="32">
        <v>2375000</v>
      </c>
      <c r="AL379" s="44" t="s">
        <v>2702</v>
      </c>
      <c r="AM379" s="35" t="s">
        <v>2704</v>
      </c>
    </row>
    <row r="380" spans="1:39" ht="60" x14ac:dyDescent="0.2">
      <c r="A380" s="5">
        <f t="shared" si="131"/>
        <v>359</v>
      </c>
      <c r="B380" s="5">
        <v>168</v>
      </c>
      <c r="C380" s="5">
        <v>363</v>
      </c>
      <c r="D380" s="5" t="s">
        <v>1444</v>
      </c>
      <c r="E380" s="15"/>
      <c r="F380" s="15" t="s">
        <v>1444</v>
      </c>
      <c r="G380" s="30" t="s">
        <v>1445</v>
      </c>
      <c r="H380" s="6">
        <v>2500000</v>
      </c>
      <c r="I380" s="6">
        <v>656967.36</v>
      </c>
      <c r="J380" s="6">
        <v>632000</v>
      </c>
      <c r="K380" s="81">
        <f t="shared" si="129"/>
        <v>3132000</v>
      </c>
      <c r="L380" s="81">
        <f t="shared" si="130"/>
        <v>3789000</v>
      </c>
      <c r="M380" s="6">
        <v>3500000</v>
      </c>
      <c r="N380" s="6" t="e">
        <f>M380/1000*#REF!</f>
        <v>#REF!</v>
      </c>
      <c r="O380" s="81" t="e">
        <f t="shared" si="121"/>
        <v>#REF!</v>
      </c>
      <c r="P380" s="6">
        <v>3500000</v>
      </c>
      <c r="Q380" s="6"/>
      <c r="R380" s="81">
        <f t="shared" si="122"/>
        <v>3500000</v>
      </c>
      <c r="S380" s="6">
        <v>3500000</v>
      </c>
      <c r="T380" s="6" t="e">
        <f>S380/1000*#REF!</f>
        <v>#REF!</v>
      </c>
      <c r="U380" s="81" t="e">
        <f t="shared" si="123"/>
        <v>#REF!</v>
      </c>
      <c r="V380" s="6">
        <v>3500000</v>
      </c>
      <c r="W380" s="6"/>
      <c r="X380" s="81">
        <f t="shared" si="124"/>
        <v>3500000</v>
      </c>
      <c r="Y380" s="6">
        <v>3500000</v>
      </c>
      <c r="Z380" s="6" t="e">
        <f>Y380/1000*#REF!</f>
        <v>#REF!</v>
      </c>
      <c r="AA380" s="81" t="e">
        <f t="shared" si="125"/>
        <v>#REF!</v>
      </c>
      <c r="AB380" s="6">
        <v>3500000</v>
      </c>
      <c r="AC380" s="6"/>
      <c r="AD380" s="81">
        <f t="shared" si="126"/>
        <v>3500000</v>
      </c>
      <c r="AE380" s="32">
        <v>3325000</v>
      </c>
      <c r="AF380" s="6" t="e">
        <f>AE380/1000*#REF!</f>
        <v>#REF!</v>
      </c>
      <c r="AG380" s="81" t="e">
        <f t="shared" si="127"/>
        <v>#REF!</v>
      </c>
      <c r="AH380" s="32">
        <v>3325000</v>
      </c>
      <c r="AI380" s="6"/>
      <c r="AJ380" s="81">
        <f t="shared" si="128"/>
        <v>3325000</v>
      </c>
      <c r="AK380" s="32">
        <v>3325000</v>
      </c>
      <c r="AL380" s="44" t="s">
        <v>2702</v>
      </c>
      <c r="AM380" s="44" t="s">
        <v>2705</v>
      </c>
    </row>
    <row r="381" spans="1:39" ht="60" x14ac:dyDescent="0.2">
      <c r="A381" s="5">
        <f t="shared" si="131"/>
        <v>360</v>
      </c>
      <c r="B381" s="5">
        <v>169</v>
      </c>
      <c r="C381" s="5">
        <v>364</v>
      </c>
      <c r="D381" s="5" t="s">
        <v>1446</v>
      </c>
      <c r="E381" s="15"/>
      <c r="F381" s="15" t="s">
        <v>1446</v>
      </c>
      <c r="G381" s="45" t="s">
        <v>1447</v>
      </c>
      <c r="H381" s="6">
        <v>3000000</v>
      </c>
      <c r="I381" s="6">
        <v>656967.36</v>
      </c>
      <c r="J381" s="6">
        <v>632000</v>
      </c>
      <c r="K381" s="81">
        <f t="shared" si="129"/>
        <v>3632000</v>
      </c>
      <c r="L381" s="81">
        <f t="shared" si="130"/>
        <v>4289000</v>
      </c>
      <c r="M381" s="6">
        <v>2500000</v>
      </c>
      <c r="N381" s="6" t="e">
        <f>M381/1000*#REF!</f>
        <v>#REF!</v>
      </c>
      <c r="O381" s="81" t="e">
        <f t="shared" si="121"/>
        <v>#REF!</v>
      </c>
      <c r="P381" s="6">
        <v>2500000</v>
      </c>
      <c r="Q381" s="6"/>
      <c r="R381" s="81">
        <f t="shared" si="122"/>
        <v>2500000</v>
      </c>
      <c r="S381" s="6">
        <v>2500000</v>
      </c>
      <c r="T381" s="6" t="e">
        <f>S381/1000*#REF!</f>
        <v>#REF!</v>
      </c>
      <c r="U381" s="81" t="e">
        <f t="shared" si="123"/>
        <v>#REF!</v>
      </c>
      <c r="V381" s="6">
        <v>2500000</v>
      </c>
      <c r="W381" s="6"/>
      <c r="X381" s="81">
        <f t="shared" si="124"/>
        <v>2500000</v>
      </c>
      <c r="Y381" s="6">
        <v>2500000</v>
      </c>
      <c r="Z381" s="6" t="e">
        <f>Y381/1000*#REF!</f>
        <v>#REF!</v>
      </c>
      <c r="AA381" s="81" t="e">
        <f t="shared" si="125"/>
        <v>#REF!</v>
      </c>
      <c r="AB381" s="6">
        <v>2500000</v>
      </c>
      <c r="AC381" s="6"/>
      <c r="AD381" s="81">
        <f t="shared" si="126"/>
        <v>2500000</v>
      </c>
      <c r="AE381" s="32">
        <v>2375000</v>
      </c>
      <c r="AF381" s="6" t="e">
        <f>AE381/1000*#REF!</f>
        <v>#REF!</v>
      </c>
      <c r="AG381" s="81" t="e">
        <f t="shared" si="127"/>
        <v>#REF!</v>
      </c>
      <c r="AH381" s="32">
        <v>2375000</v>
      </c>
      <c r="AI381" s="6"/>
      <c r="AJ381" s="81">
        <f t="shared" si="128"/>
        <v>2375000</v>
      </c>
      <c r="AK381" s="32">
        <v>2375000</v>
      </c>
      <c r="AL381" s="44" t="s">
        <v>2702</v>
      </c>
      <c r="AM381" s="35" t="s">
        <v>2705</v>
      </c>
    </row>
    <row r="382" spans="1:39" ht="60" x14ac:dyDescent="0.2">
      <c r="A382" s="5">
        <f t="shared" si="131"/>
        <v>361</v>
      </c>
      <c r="B382" s="5">
        <v>170</v>
      </c>
      <c r="C382" s="5">
        <v>365</v>
      </c>
      <c r="D382" s="5" t="s">
        <v>1448</v>
      </c>
      <c r="E382" s="15"/>
      <c r="F382" s="15" t="s">
        <v>1448</v>
      </c>
      <c r="G382" s="30" t="s">
        <v>1449</v>
      </c>
      <c r="H382" s="6">
        <v>3000000</v>
      </c>
      <c r="I382" s="6">
        <v>875956.48</v>
      </c>
      <c r="J382" s="6">
        <v>1424000</v>
      </c>
      <c r="K382" s="81">
        <f t="shared" si="129"/>
        <v>4424000</v>
      </c>
      <c r="L382" s="81">
        <f t="shared" si="130"/>
        <v>5300000</v>
      </c>
      <c r="M382" s="6">
        <v>2000000</v>
      </c>
      <c r="N382" s="6" t="e">
        <f>M382/1000*#REF!</f>
        <v>#REF!</v>
      </c>
      <c r="O382" s="81" t="e">
        <f t="shared" si="121"/>
        <v>#REF!</v>
      </c>
      <c r="P382" s="6">
        <v>2000000</v>
      </c>
      <c r="Q382" s="6"/>
      <c r="R382" s="81">
        <f t="shared" si="122"/>
        <v>2000000</v>
      </c>
      <c r="S382" s="6">
        <v>2000000</v>
      </c>
      <c r="T382" s="6" t="e">
        <f>S382/1000*#REF!</f>
        <v>#REF!</v>
      </c>
      <c r="U382" s="81" t="e">
        <f t="shared" si="123"/>
        <v>#REF!</v>
      </c>
      <c r="V382" s="6">
        <v>2000000</v>
      </c>
      <c r="W382" s="6"/>
      <c r="X382" s="81">
        <f t="shared" si="124"/>
        <v>2000000</v>
      </c>
      <c r="Y382" s="6">
        <v>2000000</v>
      </c>
      <c r="Z382" s="6" t="e">
        <f>Y382/1000*#REF!</f>
        <v>#REF!</v>
      </c>
      <c r="AA382" s="81" t="e">
        <f t="shared" si="125"/>
        <v>#REF!</v>
      </c>
      <c r="AB382" s="6">
        <v>2000000</v>
      </c>
      <c r="AC382" s="6"/>
      <c r="AD382" s="81">
        <f t="shared" si="126"/>
        <v>2000000</v>
      </c>
      <c r="AE382" s="32">
        <v>1900000</v>
      </c>
      <c r="AF382" s="6" t="e">
        <f>AE382/1000*#REF!</f>
        <v>#REF!</v>
      </c>
      <c r="AG382" s="81" t="e">
        <f t="shared" si="127"/>
        <v>#REF!</v>
      </c>
      <c r="AH382" s="32">
        <v>1900000</v>
      </c>
      <c r="AI382" s="6"/>
      <c r="AJ382" s="81">
        <f t="shared" si="128"/>
        <v>1900000</v>
      </c>
      <c r="AK382" s="32">
        <v>1900000</v>
      </c>
      <c r="AL382" s="44" t="s">
        <v>2702</v>
      </c>
      <c r="AM382" s="35" t="s">
        <v>2705</v>
      </c>
    </row>
    <row r="383" spans="1:39" ht="31.5" x14ac:dyDescent="0.2">
      <c r="A383" s="5">
        <f t="shared" si="131"/>
        <v>362</v>
      </c>
      <c r="B383" s="5">
        <v>171</v>
      </c>
      <c r="C383" s="5">
        <v>366</v>
      </c>
      <c r="D383" s="5" t="s">
        <v>1450</v>
      </c>
      <c r="E383" s="15"/>
      <c r="F383" s="15" t="s">
        <v>1450</v>
      </c>
      <c r="G383" s="45" t="s">
        <v>1451</v>
      </c>
      <c r="H383" s="6">
        <v>2000000</v>
      </c>
      <c r="I383" s="6">
        <v>656967.36</v>
      </c>
      <c r="J383" s="6">
        <v>632000</v>
      </c>
      <c r="K383" s="81">
        <f t="shared" si="129"/>
        <v>2632000</v>
      </c>
      <c r="L383" s="81">
        <f t="shared" si="130"/>
        <v>3289000</v>
      </c>
      <c r="M383" s="6">
        <v>2000000</v>
      </c>
      <c r="N383" s="6" t="e">
        <f>M383/1000*#REF!</f>
        <v>#REF!</v>
      </c>
      <c r="O383" s="81" t="e">
        <f t="shared" si="121"/>
        <v>#REF!</v>
      </c>
      <c r="P383" s="6">
        <v>2000000</v>
      </c>
      <c r="Q383" s="6"/>
      <c r="R383" s="81">
        <f t="shared" si="122"/>
        <v>2000000</v>
      </c>
      <c r="S383" s="6">
        <v>2000000</v>
      </c>
      <c r="T383" s="6" t="e">
        <f>S383/1000*#REF!</f>
        <v>#REF!</v>
      </c>
      <c r="U383" s="81" t="e">
        <f t="shared" si="123"/>
        <v>#REF!</v>
      </c>
      <c r="V383" s="6">
        <v>2000000</v>
      </c>
      <c r="W383" s="6"/>
      <c r="X383" s="81">
        <f t="shared" si="124"/>
        <v>2000000</v>
      </c>
      <c r="Y383" s="6">
        <v>2000000</v>
      </c>
      <c r="Z383" s="6" t="e">
        <f>Y383/1000*#REF!</f>
        <v>#REF!</v>
      </c>
      <c r="AA383" s="81" t="e">
        <f t="shared" si="125"/>
        <v>#REF!</v>
      </c>
      <c r="AB383" s="6">
        <v>2000000</v>
      </c>
      <c r="AC383" s="6"/>
      <c r="AD383" s="81">
        <f t="shared" si="126"/>
        <v>2000000</v>
      </c>
      <c r="AE383" s="32">
        <v>1900000</v>
      </c>
      <c r="AF383" s="6" t="e">
        <f>AE383/1000*#REF!</f>
        <v>#REF!</v>
      </c>
      <c r="AG383" s="81" t="e">
        <f t="shared" si="127"/>
        <v>#REF!</v>
      </c>
      <c r="AH383" s="32">
        <v>1900000</v>
      </c>
      <c r="AI383" s="6"/>
      <c r="AJ383" s="81">
        <f t="shared" si="128"/>
        <v>1900000</v>
      </c>
      <c r="AK383" s="32">
        <v>1900000</v>
      </c>
      <c r="AL383" s="35" t="s">
        <v>2704</v>
      </c>
      <c r="AM383" s="35"/>
    </row>
    <row r="384" spans="1:39" ht="30" x14ac:dyDescent="0.2">
      <c r="A384" s="5">
        <f t="shared" si="131"/>
        <v>363</v>
      </c>
      <c r="B384" s="5">
        <v>172</v>
      </c>
      <c r="C384" s="5">
        <v>367</v>
      </c>
      <c r="D384" s="5" t="s">
        <v>1452</v>
      </c>
      <c r="E384" s="15"/>
      <c r="F384" s="15" t="s">
        <v>1452</v>
      </c>
      <c r="G384" s="45" t="s">
        <v>1453</v>
      </c>
      <c r="H384" s="6">
        <v>2000000</v>
      </c>
      <c r="I384" s="6">
        <v>437978.24</v>
      </c>
      <c r="J384" s="6">
        <v>632000</v>
      </c>
      <c r="K384" s="81">
        <f t="shared" si="129"/>
        <v>2632000</v>
      </c>
      <c r="L384" s="81">
        <f t="shared" si="130"/>
        <v>3070000</v>
      </c>
      <c r="M384" s="6">
        <v>2000000</v>
      </c>
      <c r="N384" s="6" t="e">
        <f>M384/1000*#REF!</f>
        <v>#REF!</v>
      </c>
      <c r="O384" s="81" t="e">
        <f t="shared" si="121"/>
        <v>#REF!</v>
      </c>
      <c r="P384" s="6">
        <v>2000000</v>
      </c>
      <c r="Q384" s="6"/>
      <c r="R384" s="81">
        <f t="shared" si="122"/>
        <v>2000000</v>
      </c>
      <c r="S384" s="6">
        <v>2000000</v>
      </c>
      <c r="T384" s="6" t="e">
        <f>S384/1000*#REF!</f>
        <v>#REF!</v>
      </c>
      <c r="U384" s="81" t="e">
        <f t="shared" si="123"/>
        <v>#REF!</v>
      </c>
      <c r="V384" s="6">
        <v>2000000</v>
      </c>
      <c r="W384" s="6"/>
      <c r="X384" s="81">
        <f t="shared" si="124"/>
        <v>2000000</v>
      </c>
      <c r="Y384" s="6">
        <v>2000000</v>
      </c>
      <c r="Z384" s="6" t="e">
        <f>Y384/1000*#REF!</f>
        <v>#REF!</v>
      </c>
      <c r="AA384" s="81" t="e">
        <f t="shared" si="125"/>
        <v>#REF!</v>
      </c>
      <c r="AB384" s="6">
        <v>2000000</v>
      </c>
      <c r="AC384" s="6"/>
      <c r="AD384" s="81">
        <f t="shared" si="126"/>
        <v>2000000</v>
      </c>
      <c r="AE384" s="32">
        <v>1900000</v>
      </c>
      <c r="AF384" s="6" t="e">
        <f>AE384/1000*#REF!</f>
        <v>#REF!</v>
      </c>
      <c r="AG384" s="81" t="e">
        <f t="shared" si="127"/>
        <v>#REF!</v>
      </c>
      <c r="AH384" s="32">
        <v>1900000</v>
      </c>
      <c r="AI384" s="6"/>
      <c r="AJ384" s="81">
        <f t="shared" si="128"/>
        <v>1900000</v>
      </c>
      <c r="AK384" s="32">
        <v>1900000</v>
      </c>
      <c r="AL384" s="35"/>
      <c r="AM384" s="35" t="s">
        <v>2706</v>
      </c>
    </row>
    <row r="385" spans="1:39" ht="31.5" x14ac:dyDescent="0.2">
      <c r="A385" s="5">
        <f t="shared" si="131"/>
        <v>364</v>
      </c>
      <c r="B385" s="5">
        <v>173</v>
      </c>
      <c r="C385" s="5">
        <v>368</v>
      </c>
      <c r="D385" s="5" t="s">
        <v>1454</v>
      </c>
      <c r="E385" s="15"/>
      <c r="F385" s="15" t="s">
        <v>1454</v>
      </c>
      <c r="G385" s="45" t="s">
        <v>1455</v>
      </c>
      <c r="H385" s="6">
        <v>2000000</v>
      </c>
      <c r="I385" s="6">
        <v>610789.24</v>
      </c>
      <c r="J385" s="6">
        <v>264000</v>
      </c>
      <c r="K385" s="81">
        <f t="shared" si="129"/>
        <v>2264000</v>
      </c>
      <c r="L385" s="81">
        <f t="shared" si="130"/>
        <v>2874800</v>
      </c>
      <c r="M385" s="6">
        <v>3000000</v>
      </c>
      <c r="N385" s="6" t="e">
        <f>M385/1000*#REF!</f>
        <v>#REF!</v>
      </c>
      <c r="O385" s="81" t="e">
        <f t="shared" si="121"/>
        <v>#REF!</v>
      </c>
      <c r="P385" s="6">
        <v>3000000</v>
      </c>
      <c r="Q385" s="6"/>
      <c r="R385" s="81">
        <f t="shared" si="122"/>
        <v>3000000</v>
      </c>
      <c r="S385" s="6">
        <v>3000000</v>
      </c>
      <c r="T385" s="6" t="e">
        <f>S385/1000*#REF!</f>
        <v>#REF!</v>
      </c>
      <c r="U385" s="81" t="e">
        <f t="shared" si="123"/>
        <v>#REF!</v>
      </c>
      <c r="V385" s="6">
        <v>3000000</v>
      </c>
      <c r="W385" s="6"/>
      <c r="X385" s="81">
        <f t="shared" si="124"/>
        <v>3000000</v>
      </c>
      <c r="Y385" s="6">
        <v>3000000</v>
      </c>
      <c r="Z385" s="6" t="e">
        <f>Y385/1000*#REF!</f>
        <v>#REF!</v>
      </c>
      <c r="AA385" s="81" t="e">
        <f t="shared" si="125"/>
        <v>#REF!</v>
      </c>
      <c r="AB385" s="6">
        <v>3000000</v>
      </c>
      <c r="AC385" s="6"/>
      <c r="AD385" s="81">
        <f t="shared" si="126"/>
        <v>3000000</v>
      </c>
      <c r="AE385" s="32">
        <v>2850000</v>
      </c>
      <c r="AF385" s="6" t="e">
        <f>AE385/1000*#REF!</f>
        <v>#REF!</v>
      </c>
      <c r="AG385" s="81" t="e">
        <f t="shared" si="127"/>
        <v>#REF!</v>
      </c>
      <c r="AH385" s="32">
        <v>2850000</v>
      </c>
      <c r="AI385" s="6"/>
      <c r="AJ385" s="81">
        <f t="shared" si="128"/>
        <v>2850000</v>
      </c>
      <c r="AK385" s="32">
        <v>2850000</v>
      </c>
      <c r="AL385" s="35" t="s">
        <v>1420</v>
      </c>
      <c r="AM385" s="35"/>
    </row>
    <row r="386" spans="1:39" ht="45" x14ac:dyDescent="0.2">
      <c r="A386" s="5">
        <f t="shared" si="131"/>
        <v>365</v>
      </c>
      <c r="B386" s="5">
        <v>174</v>
      </c>
      <c r="C386" s="5">
        <v>369</v>
      </c>
      <c r="D386" s="5" t="s">
        <v>1456</v>
      </c>
      <c r="E386" s="15"/>
      <c r="F386" s="15" t="s">
        <v>1456</v>
      </c>
      <c r="G386" s="30" t="s">
        <v>1457</v>
      </c>
      <c r="H386" s="6">
        <v>2500000</v>
      </c>
      <c r="I386" s="6">
        <v>916183.86</v>
      </c>
      <c r="J386" s="6">
        <v>632000</v>
      </c>
      <c r="K386" s="81">
        <f t="shared" si="129"/>
        <v>3132000</v>
      </c>
      <c r="L386" s="81">
        <f t="shared" si="130"/>
        <v>4048200</v>
      </c>
      <c r="M386" s="6">
        <v>2000000</v>
      </c>
      <c r="N386" s="6" t="e">
        <f>M386/1000*#REF!</f>
        <v>#REF!</v>
      </c>
      <c r="O386" s="81" t="e">
        <f t="shared" si="121"/>
        <v>#REF!</v>
      </c>
      <c r="P386" s="6">
        <v>2000000</v>
      </c>
      <c r="Q386" s="6"/>
      <c r="R386" s="81">
        <f t="shared" si="122"/>
        <v>2000000</v>
      </c>
      <c r="S386" s="6">
        <v>2000000</v>
      </c>
      <c r="T386" s="6" t="e">
        <f>S386/1000*#REF!</f>
        <v>#REF!</v>
      </c>
      <c r="U386" s="81" t="e">
        <f t="shared" si="123"/>
        <v>#REF!</v>
      </c>
      <c r="V386" s="6">
        <v>2000000</v>
      </c>
      <c r="W386" s="6"/>
      <c r="X386" s="81">
        <f t="shared" si="124"/>
        <v>2000000</v>
      </c>
      <c r="Y386" s="6">
        <v>2000000</v>
      </c>
      <c r="Z386" s="6" t="e">
        <f>Y386/1000*#REF!</f>
        <v>#REF!</v>
      </c>
      <c r="AA386" s="81" t="e">
        <f t="shared" si="125"/>
        <v>#REF!</v>
      </c>
      <c r="AB386" s="6">
        <v>2000000</v>
      </c>
      <c r="AC386" s="6"/>
      <c r="AD386" s="81">
        <f t="shared" si="126"/>
        <v>2000000</v>
      </c>
      <c r="AE386" s="32">
        <v>1900000</v>
      </c>
      <c r="AF386" s="6" t="e">
        <f>AE386/1000*#REF!</f>
        <v>#REF!</v>
      </c>
      <c r="AG386" s="81" t="e">
        <f t="shared" si="127"/>
        <v>#REF!</v>
      </c>
      <c r="AH386" s="32">
        <v>1900000</v>
      </c>
      <c r="AI386" s="6"/>
      <c r="AJ386" s="81">
        <f t="shared" si="128"/>
        <v>1900000</v>
      </c>
      <c r="AK386" s="32">
        <v>1900000</v>
      </c>
      <c r="AL386" s="44" t="s">
        <v>2798</v>
      </c>
      <c r="AM386" s="35"/>
    </row>
    <row r="387" spans="1:39" ht="31.5" x14ac:dyDescent="0.2">
      <c r="A387" s="5">
        <f t="shared" si="131"/>
        <v>366</v>
      </c>
      <c r="B387" s="5">
        <v>175</v>
      </c>
      <c r="C387" s="5">
        <v>370</v>
      </c>
      <c r="D387" s="5" t="s">
        <v>1458</v>
      </c>
      <c r="E387" s="15"/>
      <c r="F387" s="15" t="s">
        <v>1458</v>
      </c>
      <c r="G387" s="30" t="s">
        <v>1459</v>
      </c>
      <c r="H387" s="6">
        <v>2500000</v>
      </c>
      <c r="I387" s="6">
        <v>916183.86</v>
      </c>
      <c r="J387" s="6">
        <v>632000</v>
      </c>
      <c r="K387" s="81">
        <f t="shared" si="129"/>
        <v>3132000</v>
      </c>
      <c r="L387" s="81">
        <f t="shared" si="130"/>
        <v>4048200</v>
      </c>
      <c r="M387" s="6">
        <v>2000000</v>
      </c>
      <c r="N387" s="6" t="e">
        <f>M387/1000*#REF!</f>
        <v>#REF!</v>
      </c>
      <c r="O387" s="81" t="e">
        <f t="shared" si="121"/>
        <v>#REF!</v>
      </c>
      <c r="P387" s="6">
        <v>2000000</v>
      </c>
      <c r="Q387" s="6"/>
      <c r="R387" s="81">
        <f t="shared" si="122"/>
        <v>2000000</v>
      </c>
      <c r="S387" s="6">
        <v>2000000</v>
      </c>
      <c r="T387" s="6" t="e">
        <f>S387/1000*#REF!</f>
        <v>#REF!</v>
      </c>
      <c r="U387" s="81" t="e">
        <f t="shared" si="123"/>
        <v>#REF!</v>
      </c>
      <c r="V387" s="6">
        <v>2000000</v>
      </c>
      <c r="W387" s="6"/>
      <c r="X387" s="81">
        <f t="shared" si="124"/>
        <v>2000000</v>
      </c>
      <c r="Y387" s="6">
        <v>2000000</v>
      </c>
      <c r="Z387" s="6" t="e">
        <f>Y387/1000*#REF!</f>
        <v>#REF!</v>
      </c>
      <c r="AA387" s="81" t="e">
        <f t="shared" si="125"/>
        <v>#REF!</v>
      </c>
      <c r="AB387" s="6">
        <v>2000000</v>
      </c>
      <c r="AC387" s="6"/>
      <c r="AD387" s="81">
        <f t="shared" si="126"/>
        <v>2000000</v>
      </c>
      <c r="AE387" s="32">
        <v>1900000</v>
      </c>
      <c r="AF387" s="6" t="e">
        <f>AE387/1000*#REF!</f>
        <v>#REF!</v>
      </c>
      <c r="AG387" s="81" t="e">
        <f t="shared" si="127"/>
        <v>#REF!</v>
      </c>
      <c r="AH387" s="32">
        <v>1900000</v>
      </c>
      <c r="AI387" s="6"/>
      <c r="AJ387" s="81">
        <f t="shared" si="128"/>
        <v>1900000</v>
      </c>
      <c r="AK387" s="32">
        <v>1900000</v>
      </c>
      <c r="AL387" s="35" t="s">
        <v>2704</v>
      </c>
      <c r="AM387" s="35"/>
    </row>
    <row r="388" spans="1:39" ht="31.5" x14ac:dyDescent="0.2">
      <c r="A388" s="5">
        <f t="shared" si="131"/>
        <v>367</v>
      </c>
      <c r="B388" s="5">
        <v>176</v>
      </c>
      <c r="C388" s="5">
        <v>371</v>
      </c>
      <c r="D388" s="5" t="s">
        <v>1460</v>
      </c>
      <c r="E388" s="15"/>
      <c r="F388" s="15" t="s">
        <v>1460</v>
      </c>
      <c r="G388" s="45" t="s">
        <v>1461</v>
      </c>
      <c r="H388" s="6">
        <v>3500000</v>
      </c>
      <c r="I388" s="6">
        <v>1406290.96</v>
      </c>
      <c r="J388" s="6">
        <v>1504000</v>
      </c>
      <c r="K388" s="81">
        <f t="shared" si="129"/>
        <v>5004000</v>
      </c>
      <c r="L388" s="81">
        <f t="shared" si="130"/>
        <v>6410300</v>
      </c>
      <c r="M388" s="6">
        <v>2000000</v>
      </c>
      <c r="N388" s="6" t="e">
        <f>M388/1000*#REF!</f>
        <v>#REF!</v>
      </c>
      <c r="O388" s="81" t="e">
        <f t="shared" si="121"/>
        <v>#REF!</v>
      </c>
      <c r="P388" s="6">
        <v>2000000</v>
      </c>
      <c r="Q388" s="6"/>
      <c r="R388" s="81">
        <f t="shared" si="122"/>
        <v>2000000</v>
      </c>
      <c r="S388" s="6">
        <v>2000000</v>
      </c>
      <c r="T388" s="6" t="e">
        <f>S388/1000*#REF!</f>
        <v>#REF!</v>
      </c>
      <c r="U388" s="81" t="e">
        <f t="shared" si="123"/>
        <v>#REF!</v>
      </c>
      <c r="V388" s="6">
        <v>2000000</v>
      </c>
      <c r="W388" s="6"/>
      <c r="X388" s="81">
        <f t="shared" si="124"/>
        <v>2000000</v>
      </c>
      <c r="Y388" s="6">
        <v>2000000</v>
      </c>
      <c r="Z388" s="6" t="e">
        <f>Y388/1000*#REF!</f>
        <v>#REF!</v>
      </c>
      <c r="AA388" s="81" t="e">
        <f t="shared" si="125"/>
        <v>#REF!</v>
      </c>
      <c r="AB388" s="6">
        <v>2000000</v>
      </c>
      <c r="AC388" s="6"/>
      <c r="AD388" s="81">
        <f t="shared" si="126"/>
        <v>2000000</v>
      </c>
      <c r="AE388" s="32">
        <v>1900000</v>
      </c>
      <c r="AF388" s="6" t="e">
        <f>AE388/1000*#REF!</f>
        <v>#REF!</v>
      </c>
      <c r="AG388" s="81" t="e">
        <f t="shared" si="127"/>
        <v>#REF!</v>
      </c>
      <c r="AH388" s="32">
        <v>1900000</v>
      </c>
      <c r="AI388" s="6"/>
      <c r="AJ388" s="81">
        <f t="shared" si="128"/>
        <v>1900000</v>
      </c>
      <c r="AK388" s="32">
        <v>1900000</v>
      </c>
      <c r="AL388" s="44" t="s">
        <v>1462</v>
      </c>
      <c r="AM388" s="35"/>
    </row>
    <row r="389" spans="1:39" ht="60" x14ac:dyDescent="0.2">
      <c r="A389" s="5">
        <f t="shared" si="131"/>
        <v>368</v>
      </c>
      <c r="B389" s="5">
        <v>177</v>
      </c>
      <c r="C389" s="5">
        <v>372</v>
      </c>
      <c r="D389" s="5" t="s">
        <v>1463</v>
      </c>
      <c r="E389" s="15"/>
      <c r="F389" s="15" t="s">
        <v>1463</v>
      </c>
      <c r="G389" s="45" t="s">
        <v>1464</v>
      </c>
      <c r="H389" s="6">
        <v>2500000</v>
      </c>
      <c r="I389" s="6">
        <v>1406290.96</v>
      </c>
      <c r="J389" s="6">
        <v>1424000</v>
      </c>
      <c r="K389" s="81">
        <f t="shared" si="129"/>
        <v>3924000</v>
      </c>
      <c r="L389" s="81">
        <f t="shared" si="130"/>
        <v>5330300</v>
      </c>
      <c r="M389" s="6">
        <v>2000000</v>
      </c>
      <c r="N389" s="6" t="e">
        <f>M389/1000*#REF!</f>
        <v>#REF!</v>
      </c>
      <c r="O389" s="81" t="e">
        <f t="shared" si="121"/>
        <v>#REF!</v>
      </c>
      <c r="P389" s="6">
        <v>2000000</v>
      </c>
      <c r="Q389" s="6"/>
      <c r="R389" s="81">
        <f t="shared" si="122"/>
        <v>2000000</v>
      </c>
      <c r="S389" s="6">
        <v>2000000</v>
      </c>
      <c r="T389" s="6" t="e">
        <f>S389/1000*#REF!</f>
        <v>#REF!</v>
      </c>
      <c r="U389" s="81" t="e">
        <f t="shared" si="123"/>
        <v>#REF!</v>
      </c>
      <c r="V389" s="6">
        <v>2000000</v>
      </c>
      <c r="W389" s="6"/>
      <c r="X389" s="81">
        <f t="shared" si="124"/>
        <v>2000000</v>
      </c>
      <c r="Y389" s="6">
        <v>2000000</v>
      </c>
      <c r="Z389" s="6" t="e">
        <f>Y389/1000*#REF!</f>
        <v>#REF!</v>
      </c>
      <c r="AA389" s="81" t="e">
        <f t="shared" si="125"/>
        <v>#REF!</v>
      </c>
      <c r="AB389" s="6">
        <v>2000000</v>
      </c>
      <c r="AC389" s="6"/>
      <c r="AD389" s="81">
        <f t="shared" si="126"/>
        <v>2000000</v>
      </c>
      <c r="AE389" s="32">
        <v>1900000</v>
      </c>
      <c r="AF389" s="6" t="e">
        <f>AE389/1000*#REF!</f>
        <v>#REF!</v>
      </c>
      <c r="AG389" s="81" t="e">
        <f t="shared" si="127"/>
        <v>#REF!</v>
      </c>
      <c r="AH389" s="32">
        <v>1900000</v>
      </c>
      <c r="AI389" s="6"/>
      <c r="AJ389" s="81">
        <f t="shared" si="128"/>
        <v>1900000</v>
      </c>
      <c r="AK389" s="32">
        <v>1900000</v>
      </c>
      <c r="AL389" s="35" t="s">
        <v>2705</v>
      </c>
      <c r="AM389" s="35"/>
    </row>
    <row r="390" spans="1:39" ht="60" x14ac:dyDescent="0.2">
      <c r="A390" s="5">
        <f t="shared" si="131"/>
        <v>369</v>
      </c>
      <c r="B390" s="5">
        <v>178</v>
      </c>
      <c r="C390" s="5">
        <v>373</v>
      </c>
      <c r="D390" s="5" t="s">
        <v>1465</v>
      </c>
      <c r="E390" s="15"/>
      <c r="F390" s="15" t="s">
        <v>1465</v>
      </c>
      <c r="G390" s="45" t="s">
        <v>1466</v>
      </c>
      <c r="H390" s="6">
        <v>2000000</v>
      </c>
      <c r="I390" s="6">
        <v>916183.86</v>
      </c>
      <c r="J390" s="6">
        <v>632000</v>
      </c>
      <c r="K390" s="81">
        <f t="shared" si="129"/>
        <v>2632000</v>
      </c>
      <c r="L390" s="81">
        <f t="shared" si="130"/>
        <v>3548200</v>
      </c>
      <c r="M390" s="6">
        <v>1500000</v>
      </c>
      <c r="N390" s="6" t="e">
        <f>M390/1000*#REF!</f>
        <v>#REF!</v>
      </c>
      <c r="O390" s="81" t="e">
        <f t="shared" si="121"/>
        <v>#REF!</v>
      </c>
      <c r="P390" s="6">
        <v>1500000</v>
      </c>
      <c r="Q390" s="6"/>
      <c r="R390" s="81">
        <f t="shared" si="122"/>
        <v>1500000</v>
      </c>
      <c r="S390" s="6">
        <v>1500000</v>
      </c>
      <c r="T390" s="6" t="e">
        <f>S390/1000*#REF!</f>
        <v>#REF!</v>
      </c>
      <c r="U390" s="81" t="e">
        <f t="shared" si="123"/>
        <v>#REF!</v>
      </c>
      <c r="V390" s="6">
        <v>1500000</v>
      </c>
      <c r="W390" s="6"/>
      <c r="X390" s="81">
        <f t="shared" si="124"/>
        <v>1500000</v>
      </c>
      <c r="Y390" s="6">
        <v>1500000</v>
      </c>
      <c r="Z390" s="6" t="e">
        <f>Y390/1000*#REF!</f>
        <v>#REF!</v>
      </c>
      <c r="AA390" s="81" t="e">
        <f t="shared" si="125"/>
        <v>#REF!</v>
      </c>
      <c r="AB390" s="6">
        <v>1500000</v>
      </c>
      <c r="AC390" s="6"/>
      <c r="AD390" s="81">
        <f t="shared" si="126"/>
        <v>1500000</v>
      </c>
      <c r="AE390" s="32">
        <v>1425000</v>
      </c>
      <c r="AF390" s="6" t="e">
        <f>AE390/1000*#REF!</f>
        <v>#REF!</v>
      </c>
      <c r="AG390" s="81" t="e">
        <f t="shared" si="127"/>
        <v>#REF!</v>
      </c>
      <c r="AH390" s="32">
        <v>1425000</v>
      </c>
      <c r="AI390" s="6"/>
      <c r="AJ390" s="81">
        <f t="shared" si="128"/>
        <v>1425000</v>
      </c>
      <c r="AK390" s="32">
        <v>1425000</v>
      </c>
      <c r="AL390" s="35" t="s">
        <v>2705</v>
      </c>
      <c r="AM390" s="44"/>
    </row>
    <row r="391" spans="1:39" ht="31.5" x14ac:dyDescent="0.2">
      <c r="A391" s="5">
        <f t="shared" si="131"/>
        <v>370</v>
      </c>
      <c r="B391" s="5">
        <v>179</v>
      </c>
      <c r="C391" s="5">
        <v>374</v>
      </c>
      <c r="D391" s="5" t="s">
        <v>1467</v>
      </c>
      <c r="E391" s="15"/>
      <c r="F391" s="15" t="s">
        <v>1467</v>
      </c>
      <c r="G391" s="45" t="s">
        <v>1468</v>
      </c>
      <c r="H391" s="6">
        <v>2000000</v>
      </c>
      <c r="I391" s="6">
        <v>916183.86</v>
      </c>
      <c r="J391" s="6">
        <v>1424000</v>
      </c>
      <c r="K391" s="81">
        <f t="shared" si="129"/>
        <v>3424000</v>
      </c>
      <c r="L391" s="81">
        <f t="shared" si="130"/>
        <v>4340200</v>
      </c>
      <c r="M391" s="6">
        <v>1500000</v>
      </c>
      <c r="N391" s="6" t="e">
        <f>M391/1000*#REF!</f>
        <v>#REF!</v>
      </c>
      <c r="O391" s="81" t="e">
        <f t="shared" si="121"/>
        <v>#REF!</v>
      </c>
      <c r="P391" s="6">
        <v>1500000</v>
      </c>
      <c r="Q391" s="6"/>
      <c r="R391" s="81">
        <f t="shared" si="122"/>
        <v>1500000</v>
      </c>
      <c r="S391" s="6">
        <v>1500000</v>
      </c>
      <c r="T391" s="6" t="e">
        <f>S391/1000*#REF!</f>
        <v>#REF!</v>
      </c>
      <c r="U391" s="81" t="e">
        <f t="shared" si="123"/>
        <v>#REF!</v>
      </c>
      <c r="V391" s="6">
        <v>1500000</v>
      </c>
      <c r="W391" s="6"/>
      <c r="X391" s="81">
        <f t="shared" si="124"/>
        <v>1500000</v>
      </c>
      <c r="Y391" s="6">
        <v>1500000</v>
      </c>
      <c r="Z391" s="6" t="e">
        <f>Y391/1000*#REF!</f>
        <v>#REF!</v>
      </c>
      <c r="AA391" s="81" t="e">
        <f t="shared" si="125"/>
        <v>#REF!</v>
      </c>
      <c r="AB391" s="6">
        <v>1500000</v>
      </c>
      <c r="AC391" s="6"/>
      <c r="AD391" s="81">
        <f t="shared" si="126"/>
        <v>1500000</v>
      </c>
      <c r="AE391" s="32">
        <v>1425000</v>
      </c>
      <c r="AF391" s="6" t="e">
        <f>AE391/1000*#REF!</f>
        <v>#REF!</v>
      </c>
      <c r="AG391" s="81" t="e">
        <f t="shared" si="127"/>
        <v>#REF!</v>
      </c>
      <c r="AH391" s="32">
        <v>1425000</v>
      </c>
      <c r="AI391" s="6"/>
      <c r="AJ391" s="81">
        <f t="shared" si="128"/>
        <v>1425000</v>
      </c>
      <c r="AK391" s="32">
        <v>1425000</v>
      </c>
      <c r="AL391" s="35">
        <v>0</v>
      </c>
      <c r="AM391" s="44"/>
    </row>
    <row r="392" spans="1:39" ht="45" x14ac:dyDescent="0.2">
      <c r="A392" s="5">
        <f t="shared" si="131"/>
        <v>371</v>
      </c>
      <c r="B392" s="5">
        <v>180</v>
      </c>
      <c r="C392" s="5">
        <v>375</v>
      </c>
      <c r="D392" s="5" t="s">
        <v>1469</v>
      </c>
      <c r="E392" s="15"/>
      <c r="F392" s="15" t="s">
        <v>1469</v>
      </c>
      <c r="G392" s="45" t="s">
        <v>1470</v>
      </c>
      <c r="H392" s="6">
        <v>2000000</v>
      </c>
      <c r="I392" s="6">
        <v>916183.86</v>
      </c>
      <c r="J392" s="6">
        <v>590000</v>
      </c>
      <c r="K392" s="81">
        <f t="shared" si="129"/>
        <v>2590000</v>
      </c>
      <c r="L392" s="81">
        <f t="shared" si="130"/>
        <v>3506200</v>
      </c>
      <c r="M392" s="6">
        <v>3000000</v>
      </c>
      <c r="N392" s="6" t="e">
        <f>M392/1000*#REF!</f>
        <v>#REF!</v>
      </c>
      <c r="O392" s="81" t="e">
        <f t="shared" si="121"/>
        <v>#REF!</v>
      </c>
      <c r="P392" s="6">
        <v>3000000</v>
      </c>
      <c r="Q392" s="6"/>
      <c r="R392" s="81">
        <f t="shared" si="122"/>
        <v>3000000</v>
      </c>
      <c r="S392" s="6">
        <v>3000000</v>
      </c>
      <c r="T392" s="6" t="e">
        <f>S392/1000*#REF!</f>
        <v>#REF!</v>
      </c>
      <c r="U392" s="81" t="e">
        <f t="shared" si="123"/>
        <v>#REF!</v>
      </c>
      <c r="V392" s="6">
        <v>3000000</v>
      </c>
      <c r="W392" s="6"/>
      <c r="X392" s="81">
        <f t="shared" si="124"/>
        <v>3000000</v>
      </c>
      <c r="Y392" s="6">
        <v>3000000</v>
      </c>
      <c r="Z392" s="6" t="e">
        <f>Y392/1000*#REF!</f>
        <v>#REF!</v>
      </c>
      <c r="AA392" s="81" t="e">
        <f t="shared" si="125"/>
        <v>#REF!</v>
      </c>
      <c r="AB392" s="6">
        <v>3000000</v>
      </c>
      <c r="AC392" s="6"/>
      <c r="AD392" s="81">
        <f t="shared" si="126"/>
        <v>3000000</v>
      </c>
      <c r="AE392" s="32">
        <v>2850000</v>
      </c>
      <c r="AF392" s="6" t="e">
        <f>AE392/1000*#REF!</f>
        <v>#REF!</v>
      </c>
      <c r="AG392" s="81" t="e">
        <f t="shared" si="127"/>
        <v>#REF!</v>
      </c>
      <c r="AH392" s="32">
        <v>2850000</v>
      </c>
      <c r="AI392" s="6"/>
      <c r="AJ392" s="81">
        <f t="shared" si="128"/>
        <v>2850000</v>
      </c>
      <c r="AK392" s="32">
        <v>2850000</v>
      </c>
      <c r="AL392" s="35" t="s">
        <v>2706</v>
      </c>
      <c r="AM392" s="44"/>
    </row>
    <row r="393" spans="1:39" ht="31.5" x14ac:dyDescent="0.2">
      <c r="A393" s="5">
        <f t="shared" si="131"/>
        <v>372</v>
      </c>
      <c r="B393" s="5">
        <v>181</v>
      </c>
      <c r="C393" s="5">
        <v>376</v>
      </c>
      <c r="D393" s="5" t="s">
        <v>1471</v>
      </c>
      <c r="E393" s="15"/>
      <c r="F393" s="15" t="s">
        <v>1471</v>
      </c>
      <c r="G393" s="45" t="s">
        <v>1472</v>
      </c>
      <c r="H393" s="6">
        <v>3000000</v>
      </c>
      <c r="I393" s="6">
        <v>610789.24</v>
      </c>
      <c r="J393" s="6">
        <v>632000</v>
      </c>
      <c r="K393" s="81">
        <f t="shared" si="129"/>
        <v>3632000</v>
      </c>
      <c r="L393" s="81">
        <f t="shared" si="130"/>
        <v>4242800</v>
      </c>
      <c r="M393" s="6">
        <v>2000000</v>
      </c>
      <c r="N393" s="6" t="e">
        <f>M393/1000*#REF!</f>
        <v>#REF!</v>
      </c>
      <c r="O393" s="81" t="e">
        <f t="shared" si="121"/>
        <v>#REF!</v>
      </c>
      <c r="P393" s="6">
        <v>2000000</v>
      </c>
      <c r="Q393" s="6"/>
      <c r="R393" s="81">
        <f t="shared" si="122"/>
        <v>2000000</v>
      </c>
      <c r="S393" s="6">
        <v>2000000</v>
      </c>
      <c r="T393" s="6" t="e">
        <f>S393/1000*#REF!</f>
        <v>#REF!</v>
      </c>
      <c r="U393" s="81" t="e">
        <f t="shared" si="123"/>
        <v>#REF!</v>
      </c>
      <c r="V393" s="6">
        <v>2000000</v>
      </c>
      <c r="W393" s="6"/>
      <c r="X393" s="81">
        <f t="shared" si="124"/>
        <v>2000000</v>
      </c>
      <c r="Y393" s="6">
        <v>2000000</v>
      </c>
      <c r="Z393" s="6" t="e">
        <f>Y393/1000*#REF!</f>
        <v>#REF!</v>
      </c>
      <c r="AA393" s="81" t="e">
        <f t="shared" si="125"/>
        <v>#REF!</v>
      </c>
      <c r="AB393" s="6">
        <v>2000000</v>
      </c>
      <c r="AC393" s="6"/>
      <c r="AD393" s="81">
        <f t="shared" si="126"/>
        <v>2000000</v>
      </c>
      <c r="AE393" s="32">
        <v>1900000</v>
      </c>
      <c r="AF393" s="6" t="e">
        <f>AE393/1000*#REF!</f>
        <v>#REF!</v>
      </c>
      <c r="AG393" s="81" t="e">
        <f t="shared" si="127"/>
        <v>#REF!</v>
      </c>
      <c r="AH393" s="32">
        <v>1900000</v>
      </c>
      <c r="AI393" s="6"/>
      <c r="AJ393" s="81">
        <f t="shared" si="128"/>
        <v>1900000</v>
      </c>
      <c r="AK393" s="32">
        <v>1900000</v>
      </c>
      <c r="AL393" s="35"/>
      <c r="AM393" s="44"/>
    </row>
    <row r="394" spans="1:39" ht="31.5" x14ac:dyDescent="0.2">
      <c r="A394" s="5">
        <f t="shared" si="131"/>
        <v>373</v>
      </c>
      <c r="B394" s="5">
        <v>182</v>
      </c>
      <c r="C394" s="5">
        <v>377</v>
      </c>
      <c r="D394" s="5" t="s">
        <v>1473</v>
      </c>
      <c r="E394" s="15"/>
      <c r="F394" s="15" t="s">
        <v>1473</v>
      </c>
      <c r="G394" s="45" t="s">
        <v>1474</v>
      </c>
      <c r="H394" s="6">
        <v>2000000</v>
      </c>
      <c r="I394" s="6">
        <v>610789.24</v>
      </c>
      <c r="J394" s="6">
        <v>632000</v>
      </c>
      <c r="K394" s="81">
        <f t="shared" si="129"/>
        <v>2632000</v>
      </c>
      <c r="L394" s="81">
        <f t="shared" si="130"/>
        <v>3242800</v>
      </c>
      <c r="M394" s="6">
        <v>4000000</v>
      </c>
      <c r="N394" s="6" t="e">
        <f>M394/1000*#REF!</f>
        <v>#REF!</v>
      </c>
      <c r="O394" s="81" t="e">
        <f t="shared" si="121"/>
        <v>#REF!</v>
      </c>
      <c r="P394" s="6">
        <v>4000000</v>
      </c>
      <c r="Q394" s="6"/>
      <c r="R394" s="81">
        <f t="shared" si="122"/>
        <v>4000000</v>
      </c>
      <c r="S394" s="6">
        <v>4000000</v>
      </c>
      <c r="T394" s="6" t="e">
        <f>S394/1000*#REF!</f>
        <v>#REF!</v>
      </c>
      <c r="U394" s="81" t="e">
        <f t="shared" si="123"/>
        <v>#REF!</v>
      </c>
      <c r="V394" s="6">
        <v>4000000</v>
      </c>
      <c r="W394" s="6"/>
      <c r="X394" s="81">
        <f t="shared" si="124"/>
        <v>4000000</v>
      </c>
      <c r="Y394" s="6">
        <v>4000000</v>
      </c>
      <c r="Z394" s="6" t="e">
        <f>Y394/1000*#REF!</f>
        <v>#REF!</v>
      </c>
      <c r="AA394" s="81" t="e">
        <f t="shared" si="125"/>
        <v>#REF!</v>
      </c>
      <c r="AB394" s="6">
        <v>4000000</v>
      </c>
      <c r="AC394" s="6"/>
      <c r="AD394" s="81">
        <f t="shared" si="126"/>
        <v>4000000</v>
      </c>
      <c r="AE394" s="32">
        <v>3800000</v>
      </c>
      <c r="AF394" s="6" t="e">
        <f>AE394/1000*#REF!</f>
        <v>#REF!</v>
      </c>
      <c r="AG394" s="81" t="e">
        <f t="shared" si="127"/>
        <v>#REF!</v>
      </c>
      <c r="AH394" s="32">
        <v>3800000</v>
      </c>
      <c r="AI394" s="6"/>
      <c r="AJ394" s="81">
        <f t="shared" si="128"/>
        <v>3800000</v>
      </c>
      <c r="AK394" s="32">
        <v>3800000</v>
      </c>
      <c r="AL394" s="35"/>
      <c r="AM394" s="44"/>
    </row>
    <row r="395" spans="1:39" ht="60" x14ac:dyDescent="0.2">
      <c r="A395" s="5">
        <f t="shared" si="131"/>
        <v>374</v>
      </c>
      <c r="B395" s="5">
        <v>183</v>
      </c>
      <c r="C395" s="5">
        <v>378</v>
      </c>
      <c r="D395" s="5" t="s">
        <v>1475</v>
      </c>
      <c r="E395" s="15"/>
      <c r="F395" s="15" t="s">
        <v>1475</v>
      </c>
      <c r="G395" s="45" t="s">
        <v>1476</v>
      </c>
      <c r="H395" s="6">
        <v>2000000</v>
      </c>
      <c r="I395" s="6">
        <v>1526973.0999999999</v>
      </c>
      <c r="J395" s="6">
        <v>1424000</v>
      </c>
      <c r="K395" s="81">
        <f t="shared" si="129"/>
        <v>3424000</v>
      </c>
      <c r="L395" s="81">
        <f t="shared" si="130"/>
        <v>4951000</v>
      </c>
      <c r="M395" s="6">
        <v>3000000</v>
      </c>
      <c r="N395" s="6" t="e">
        <f>M395/1000*#REF!</f>
        <v>#REF!</v>
      </c>
      <c r="O395" s="81" t="e">
        <f t="shared" si="121"/>
        <v>#REF!</v>
      </c>
      <c r="P395" s="6">
        <v>3000000</v>
      </c>
      <c r="Q395" s="6"/>
      <c r="R395" s="81">
        <f t="shared" si="122"/>
        <v>3000000</v>
      </c>
      <c r="S395" s="6">
        <v>3000000</v>
      </c>
      <c r="T395" s="6" t="e">
        <f>S395/1000*#REF!</f>
        <v>#REF!</v>
      </c>
      <c r="U395" s="81" t="e">
        <f t="shared" si="123"/>
        <v>#REF!</v>
      </c>
      <c r="V395" s="6">
        <v>3000000</v>
      </c>
      <c r="W395" s="6"/>
      <c r="X395" s="81">
        <f t="shared" si="124"/>
        <v>3000000</v>
      </c>
      <c r="Y395" s="6">
        <v>3000000</v>
      </c>
      <c r="Z395" s="6" t="e">
        <f>Y395/1000*#REF!</f>
        <v>#REF!</v>
      </c>
      <c r="AA395" s="81" t="e">
        <f t="shared" si="125"/>
        <v>#REF!</v>
      </c>
      <c r="AB395" s="6">
        <v>3000000</v>
      </c>
      <c r="AC395" s="6"/>
      <c r="AD395" s="81">
        <f t="shared" si="126"/>
        <v>3000000</v>
      </c>
      <c r="AE395" s="32">
        <v>2850000</v>
      </c>
      <c r="AF395" s="6" t="e">
        <f>AE395/1000*#REF!</f>
        <v>#REF!</v>
      </c>
      <c r="AG395" s="81" t="e">
        <f t="shared" si="127"/>
        <v>#REF!</v>
      </c>
      <c r="AH395" s="32">
        <v>2850000</v>
      </c>
      <c r="AI395" s="6"/>
      <c r="AJ395" s="81">
        <f t="shared" si="128"/>
        <v>2850000</v>
      </c>
      <c r="AK395" s="32">
        <v>2850000</v>
      </c>
      <c r="AL395" s="35"/>
      <c r="AM395" s="44" t="s">
        <v>2707</v>
      </c>
    </row>
    <row r="396" spans="1:39" ht="60" x14ac:dyDescent="0.2">
      <c r="A396" s="5">
        <f t="shared" si="131"/>
        <v>375</v>
      </c>
      <c r="B396" s="5">
        <v>184</v>
      </c>
      <c r="C396" s="5">
        <v>379</v>
      </c>
      <c r="D396" s="5" t="s">
        <v>1477</v>
      </c>
      <c r="E396" s="15"/>
      <c r="F396" s="15" t="s">
        <v>1477</v>
      </c>
      <c r="G396" s="30" t="s">
        <v>1478</v>
      </c>
      <c r="H396" s="6">
        <v>2000000</v>
      </c>
      <c r="I396" s="6">
        <v>305394.62</v>
      </c>
      <c r="J396" s="6">
        <v>590000</v>
      </c>
      <c r="K396" s="81">
        <f t="shared" si="129"/>
        <v>2590000</v>
      </c>
      <c r="L396" s="81">
        <f t="shared" si="130"/>
        <v>2895400</v>
      </c>
      <c r="M396" s="6">
        <v>3000000</v>
      </c>
      <c r="N396" s="6" t="e">
        <f>M396/1000*#REF!</f>
        <v>#REF!</v>
      </c>
      <c r="O396" s="81" t="e">
        <f t="shared" si="121"/>
        <v>#REF!</v>
      </c>
      <c r="P396" s="6">
        <v>3000000</v>
      </c>
      <c r="Q396" s="6"/>
      <c r="R396" s="81">
        <f t="shared" si="122"/>
        <v>3000000</v>
      </c>
      <c r="S396" s="6">
        <v>3000000</v>
      </c>
      <c r="T396" s="6" t="e">
        <f>S396/1000*#REF!</f>
        <v>#REF!</v>
      </c>
      <c r="U396" s="81" t="e">
        <f t="shared" si="123"/>
        <v>#REF!</v>
      </c>
      <c r="V396" s="6">
        <v>3000000</v>
      </c>
      <c r="W396" s="6"/>
      <c r="X396" s="81">
        <f t="shared" si="124"/>
        <v>3000000</v>
      </c>
      <c r="Y396" s="6">
        <v>3000000</v>
      </c>
      <c r="Z396" s="6" t="e">
        <f>Y396/1000*#REF!</f>
        <v>#REF!</v>
      </c>
      <c r="AA396" s="81" t="e">
        <f t="shared" si="125"/>
        <v>#REF!</v>
      </c>
      <c r="AB396" s="6">
        <v>3000000</v>
      </c>
      <c r="AC396" s="6"/>
      <c r="AD396" s="81">
        <f t="shared" si="126"/>
        <v>3000000</v>
      </c>
      <c r="AE396" s="32">
        <v>2850000</v>
      </c>
      <c r="AF396" s="6" t="e">
        <f>AE396/1000*#REF!</f>
        <v>#REF!</v>
      </c>
      <c r="AG396" s="81" t="e">
        <f t="shared" si="127"/>
        <v>#REF!</v>
      </c>
      <c r="AH396" s="32">
        <v>2850000</v>
      </c>
      <c r="AI396" s="6"/>
      <c r="AJ396" s="81">
        <f t="shared" si="128"/>
        <v>2850000</v>
      </c>
      <c r="AK396" s="32">
        <v>2850000</v>
      </c>
      <c r="AL396" s="35"/>
      <c r="AM396" s="44" t="s">
        <v>2708</v>
      </c>
    </row>
    <row r="397" spans="1:39" ht="75" x14ac:dyDescent="0.2">
      <c r="A397" s="5">
        <f t="shared" si="131"/>
        <v>376</v>
      </c>
      <c r="B397" s="5">
        <v>185</v>
      </c>
      <c r="C397" s="5">
        <v>380</v>
      </c>
      <c r="D397" s="5" t="s">
        <v>1479</v>
      </c>
      <c r="E397" s="15"/>
      <c r="F397" s="15" t="s">
        <v>1479</v>
      </c>
      <c r="G397" s="30" t="s">
        <v>1480</v>
      </c>
      <c r="H397" s="6">
        <v>2000000</v>
      </c>
      <c r="I397" s="6">
        <v>458091.93</v>
      </c>
      <c r="J397" s="6">
        <v>632000</v>
      </c>
      <c r="K397" s="81">
        <f t="shared" si="129"/>
        <v>2632000</v>
      </c>
      <c r="L397" s="81">
        <f t="shared" si="130"/>
        <v>3090100</v>
      </c>
      <c r="M397" s="6">
        <v>3000000</v>
      </c>
      <c r="N397" s="6" t="e">
        <f>M397/1000*#REF!</f>
        <v>#REF!</v>
      </c>
      <c r="O397" s="81" t="e">
        <f t="shared" ref="O397:O422" si="132">SUM(M397:N397)</f>
        <v>#REF!</v>
      </c>
      <c r="P397" s="6">
        <v>3000000</v>
      </c>
      <c r="Q397" s="6"/>
      <c r="R397" s="81">
        <f t="shared" ref="R397:R422" si="133">SUM(P397:Q397)</f>
        <v>3000000</v>
      </c>
      <c r="S397" s="6">
        <v>3000000</v>
      </c>
      <c r="T397" s="6" t="e">
        <f>S397/1000*#REF!</f>
        <v>#REF!</v>
      </c>
      <c r="U397" s="81" t="e">
        <f t="shared" ref="U397:U422" si="134">SUM(S397:T397)</f>
        <v>#REF!</v>
      </c>
      <c r="V397" s="6">
        <v>3000000</v>
      </c>
      <c r="W397" s="6"/>
      <c r="X397" s="81">
        <f t="shared" ref="X397:X422" si="135">SUM(V397:W397)</f>
        <v>3000000</v>
      </c>
      <c r="Y397" s="6">
        <v>3000000</v>
      </c>
      <c r="Z397" s="6" t="e">
        <f>Y397/1000*#REF!</f>
        <v>#REF!</v>
      </c>
      <c r="AA397" s="81" t="e">
        <f t="shared" ref="AA397:AA422" si="136">SUM(Y397:Z397)</f>
        <v>#REF!</v>
      </c>
      <c r="AB397" s="6">
        <v>3000000</v>
      </c>
      <c r="AC397" s="6"/>
      <c r="AD397" s="81">
        <f t="shared" ref="AD397:AD422" si="137">SUM(AB397:AC397)</f>
        <v>3000000</v>
      </c>
      <c r="AE397" s="32">
        <v>2850000</v>
      </c>
      <c r="AF397" s="6" t="e">
        <f>AE397/1000*#REF!</f>
        <v>#REF!</v>
      </c>
      <c r="AG397" s="81" t="e">
        <f t="shared" ref="AG397:AG422" si="138">SUM(AE397:AF397)</f>
        <v>#REF!</v>
      </c>
      <c r="AH397" s="32">
        <v>2850000</v>
      </c>
      <c r="AI397" s="6"/>
      <c r="AJ397" s="81">
        <f t="shared" ref="AJ397:AJ422" si="139">SUM(AH397:AI397)</f>
        <v>2850000</v>
      </c>
      <c r="AK397" s="32">
        <v>2850000</v>
      </c>
      <c r="AL397" s="35"/>
      <c r="AM397" s="44" t="s">
        <v>2709</v>
      </c>
    </row>
    <row r="398" spans="1:39" ht="60" x14ac:dyDescent="0.2">
      <c r="A398" s="5">
        <f t="shared" si="131"/>
        <v>377</v>
      </c>
      <c r="B398" s="5">
        <v>186</v>
      </c>
      <c r="C398" s="5">
        <v>381</v>
      </c>
      <c r="D398" s="5" t="s">
        <v>1481</v>
      </c>
      <c r="E398" s="15"/>
      <c r="F398" s="15" t="s">
        <v>1481</v>
      </c>
      <c r="G398" s="45" t="s">
        <v>1482</v>
      </c>
      <c r="H398" s="6">
        <v>1500000</v>
      </c>
      <c r="I398" s="6">
        <v>426076.75999999995</v>
      </c>
      <c r="J398" s="6">
        <v>632000</v>
      </c>
      <c r="K398" s="81">
        <f t="shared" si="129"/>
        <v>2132000</v>
      </c>
      <c r="L398" s="81">
        <f t="shared" si="130"/>
        <v>2558100</v>
      </c>
      <c r="M398" s="6">
        <v>15000000</v>
      </c>
      <c r="N398" s="6" t="e">
        <f>M398/1000*#REF!</f>
        <v>#REF!</v>
      </c>
      <c r="O398" s="81" t="e">
        <f t="shared" si="132"/>
        <v>#REF!</v>
      </c>
      <c r="P398" s="6">
        <v>15000000</v>
      </c>
      <c r="Q398" s="6"/>
      <c r="R398" s="81">
        <f t="shared" si="133"/>
        <v>15000000</v>
      </c>
      <c r="S398" s="6">
        <v>15000000</v>
      </c>
      <c r="T398" s="6" t="e">
        <f>S398/1000*#REF!</f>
        <v>#REF!</v>
      </c>
      <c r="U398" s="81" t="e">
        <f t="shared" si="134"/>
        <v>#REF!</v>
      </c>
      <c r="V398" s="6">
        <v>15000000</v>
      </c>
      <c r="W398" s="6"/>
      <c r="X398" s="81">
        <f t="shared" si="135"/>
        <v>15000000</v>
      </c>
      <c r="Y398" s="6">
        <v>15000000</v>
      </c>
      <c r="Z398" s="6" t="e">
        <f>Y398/1000*#REF!</f>
        <v>#REF!</v>
      </c>
      <c r="AA398" s="81" t="e">
        <f t="shared" si="136"/>
        <v>#REF!</v>
      </c>
      <c r="AB398" s="6">
        <v>15000000</v>
      </c>
      <c r="AC398" s="6"/>
      <c r="AD398" s="81">
        <f t="shared" si="137"/>
        <v>15000000</v>
      </c>
      <c r="AE398" s="32">
        <v>14250000</v>
      </c>
      <c r="AF398" s="6" t="e">
        <f>AE398/1000*#REF!</f>
        <v>#REF!</v>
      </c>
      <c r="AG398" s="81" t="e">
        <f t="shared" si="138"/>
        <v>#REF!</v>
      </c>
      <c r="AH398" s="32">
        <v>14250000</v>
      </c>
      <c r="AI398" s="6"/>
      <c r="AJ398" s="81">
        <f t="shared" si="139"/>
        <v>14250000</v>
      </c>
      <c r="AK398" s="32">
        <v>14250000</v>
      </c>
      <c r="AL398" s="44" t="s">
        <v>1483</v>
      </c>
      <c r="AM398" s="44" t="s">
        <v>2708</v>
      </c>
    </row>
    <row r="399" spans="1:39" ht="31.5" x14ac:dyDescent="0.2">
      <c r="A399" s="5">
        <f t="shared" si="131"/>
        <v>378</v>
      </c>
      <c r="B399" s="5">
        <v>187</v>
      </c>
      <c r="C399" s="5">
        <v>382</v>
      </c>
      <c r="D399" s="5" t="s">
        <v>1484</v>
      </c>
      <c r="E399" s="15"/>
      <c r="F399" s="15" t="s">
        <v>1484</v>
      </c>
      <c r="G399" s="30" t="s">
        <v>1485</v>
      </c>
      <c r="H399" s="6">
        <v>1500000</v>
      </c>
      <c r="I399" s="6">
        <v>426076.75999999995</v>
      </c>
      <c r="J399" s="6">
        <v>632000</v>
      </c>
      <c r="K399" s="81">
        <f t="shared" si="129"/>
        <v>2132000</v>
      </c>
      <c r="L399" s="81">
        <f t="shared" si="130"/>
        <v>2558100</v>
      </c>
      <c r="M399" s="6">
        <v>3000000</v>
      </c>
      <c r="N399" s="6" t="e">
        <f>M399/1000*#REF!</f>
        <v>#REF!</v>
      </c>
      <c r="O399" s="81" t="e">
        <f t="shared" si="132"/>
        <v>#REF!</v>
      </c>
      <c r="P399" s="6">
        <v>3000000</v>
      </c>
      <c r="Q399" s="6"/>
      <c r="R399" s="81">
        <f t="shared" si="133"/>
        <v>3000000</v>
      </c>
      <c r="S399" s="6">
        <v>3000000</v>
      </c>
      <c r="T399" s="6" t="e">
        <f>S399/1000*#REF!</f>
        <v>#REF!</v>
      </c>
      <c r="U399" s="81" t="e">
        <f t="shared" si="134"/>
        <v>#REF!</v>
      </c>
      <c r="V399" s="6">
        <v>3000000</v>
      </c>
      <c r="W399" s="6"/>
      <c r="X399" s="81">
        <f t="shared" si="135"/>
        <v>3000000</v>
      </c>
      <c r="Y399" s="6">
        <v>3000000</v>
      </c>
      <c r="Z399" s="6" t="e">
        <f>Y399/1000*#REF!</f>
        <v>#REF!</v>
      </c>
      <c r="AA399" s="81" t="e">
        <f t="shared" si="136"/>
        <v>#REF!</v>
      </c>
      <c r="AB399" s="6">
        <v>3000000</v>
      </c>
      <c r="AC399" s="6"/>
      <c r="AD399" s="81">
        <f t="shared" si="137"/>
        <v>3000000</v>
      </c>
      <c r="AE399" s="32">
        <v>2850000</v>
      </c>
      <c r="AF399" s="6" t="e">
        <f>AE399/1000*#REF!</f>
        <v>#REF!</v>
      </c>
      <c r="AG399" s="81" t="e">
        <f t="shared" si="138"/>
        <v>#REF!</v>
      </c>
      <c r="AH399" s="32">
        <v>2850000</v>
      </c>
      <c r="AI399" s="6"/>
      <c r="AJ399" s="81">
        <f t="shared" si="139"/>
        <v>2850000</v>
      </c>
      <c r="AK399" s="32">
        <v>2850000</v>
      </c>
      <c r="AL399" s="44"/>
      <c r="AM399" s="44"/>
    </row>
    <row r="400" spans="1:39" ht="31.5" x14ac:dyDescent="0.2">
      <c r="A400" s="5">
        <f t="shared" si="131"/>
        <v>379</v>
      </c>
      <c r="B400" s="5">
        <v>188</v>
      </c>
      <c r="C400" s="5">
        <v>383</v>
      </c>
      <c r="D400" s="5" t="s">
        <v>1486</v>
      </c>
      <c r="E400" s="15"/>
      <c r="F400" s="15" t="s">
        <v>1486</v>
      </c>
      <c r="G400" s="30" t="s">
        <v>1487</v>
      </c>
      <c r="H400" s="6">
        <v>3000000</v>
      </c>
      <c r="I400" s="6">
        <v>426076.75999999995</v>
      </c>
      <c r="J400" s="6"/>
      <c r="K400" s="81">
        <f t="shared" si="129"/>
        <v>3000000</v>
      </c>
      <c r="L400" s="81">
        <f t="shared" si="130"/>
        <v>3426100</v>
      </c>
      <c r="M400" s="6">
        <v>2500000</v>
      </c>
      <c r="N400" s="6" t="e">
        <f>M400/1000*#REF!</f>
        <v>#REF!</v>
      </c>
      <c r="O400" s="81" t="e">
        <f t="shared" si="132"/>
        <v>#REF!</v>
      </c>
      <c r="P400" s="6">
        <v>2500000</v>
      </c>
      <c r="Q400" s="6"/>
      <c r="R400" s="81">
        <f t="shared" si="133"/>
        <v>2500000</v>
      </c>
      <c r="S400" s="6">
        <v>2500000</v>
      </c>
      <c r="T400" s="6" t="e">
        <f>S400/1000*#REF!</f>
        <v>#REF!</v>
      </c>
      <c r="U400" s="81" t="e">
        <f t="shared" si="134"/>
        <v>#REF!</v>
      </c>
      <c r="V400" s="6">
        <v>2500000</v>
      </c>
      <c r="W400" s="6"/>
      <c r="X400" s="81">
        <f t="shared" si="135"/>
        <v>2500000</v>
      </c>
      <c r="Y400" s="6">
        <v>2500000</v>
      </c>
      <c r="Z400" s="6" t="e">
        <f>Y400/1000*#REF!</f>
        <v>#REF!</v>
      </c>
      <c r="AA400" s="81" t="e">
        <f t="shared" si="136"/>
        <v>#REF!</v>
      </c>
      <c r="AB400" s="6">
        <v>2500000</v>
      </c>
      <c r="AC400" s="6"/>
      <c r="AD400" s="81">
        <f t="shared" si="137"/>
        <v>2500000</v>
      </c>
      <c r="AE400" s="32">
        <v>2375000</v>
      </c>
      <c r="AF400" s="6" t="e">
        <f>AE400/1000*#REF!</f>
        <v>#REF!</v>
      </c>
      <c r="AG400" s="81" t="e">
        <f t="shared" si="138"/>
        <v>#REF!</v>
      </c>
      <c r="AH400" s="32">
        <v>2375000</v>
      </c>
      <c r="AI400" s="6"/>
      <c r="AJ400" s="81">
        <f t="shared" si="139"/>
        <v>2375000</v>
      </c>
      <c r="AK400" s="32">
        <v>2375000</v>
      </c>
      <c r="AL400" s="44"/>
      <c r="AM400" s="44"/>
    </row>
    <row r="401" spans="1:39" x14ac:dyDescent="0.2">
      <c r="A401" s="5">
        <f t="shared" si="131"/>
        <v>380</v>
      </c>
      <c r="B401" s="5">
        <v>189</v>
      </c>
      <c r="C401" s="5">
        <v>384</v>
      </c>
      <c r="D401" s="5" t="s">
        <v>1488</v>
      </c>
      <c r="E401" s="15"/>
      <c r="F401" s="15" t="s">
        <v>1488</v>
      </c>
      <c r="G401" s="30" t="s">
        <v>1489</v>
      </c>
      <c r="H401" s="6">
        <v>2000000</v>
      </c>
      <c r="I401" s="6">
        <v>253265.75999999998</v>
      </c>
      <c r="J401" s="6">
        <v>49500</v>
      </c>
      <c r="K401" s="81">
        <f t="shared" si="129"/>
        <v>2049500</v>
      </c>
      <c r="L401" s="81">
        <f t="shared" si="130"/>
        <v>2302800</v>
      </c>
      <c r="M401" s="6">
        <v>3000000</v>
      </c>
      <c r="N401" s="6" t="e">
        <f>M401/1000*#REF!</f>
        <v>#REF!</v>
      </c>
      <c r="O401" s="81" t="e">
        <f t="shared" si="132"/>
        <v>#REF!</v>
      </c>
      <c r="P401" s="6">
        <v>3000000</v>
      </c>
      <c r="Q401" s="6"/>
      <c r="R401" s="81">
        <f t="shared" si="133"/>
        <v>3000000</v>
      </c>
      <c r="S401" s="6">
        <v>3000000</v>
      </c>
      <c r="T401" s="6" t="e">
        <f>S401/1000*#REF!</f>
        <v>#REF!</v>
      </c>
      <c r="U401" s="81" t="e">
        <f t="shared" si="134"/>
        <v>#REF!</v>
      </c>
      <c r="V401" s="6">
        <v>3000000</v>
      </c>
      <c r="W401" s="6"/>
      <c r="X401" s="81">
        <f t="shared" si="135"/>
        <v>3000000</v>
      </c>
      <c r="Y401" s="6">
        <v>3000000</v>
      </c>
      <c r="Z401" s="6" t="e">
        <f>Y401/1000*#REF!</f>
        <v>#REF!</v>
      </c>
      <c r="AA401" s="81" t="e">
        <f t="shared" si="136"/>
        <v>#REF!</v>
      </c>
      <c r="AB401" s="6">
        <v>3000000</v>
      </c>
      <c r="AC401" s="6"/>
      <c r="AD401" s="81">
        <f t="shared" si="137"/>
        <v>3000000</v>
      </c>
      <c r="AE401" s="32">
        <v>2850000</v>
      </c>
      <c r="AF401" s="6" t="e">
        <f>AE401/1000*#REF!</f>
        <v>#REF!</v>
      </c>
      <c r="AG401" s="81" t="e">
        <f t="shared" si="138"/>
        <v>#REF!</v>
      </c>
      <c r="AH401" s="32">
        <v>2850000</v>
      </c>
      <c r="AI401" s="6"/>
      <c r="AJ401" s="81">
        <f t="shared" si="139"/>
        <v>2850000</v>
      </c>
      <c r="AK401" s="32">
        <v>2850000</v>
      </c>
      <c r="AL401" s="44"/>
      <c r="AM401" s="44"/>
    </row>
    <row r="402" spans="1:39" ht="31.5" x14ac:dyDescent="0.2">
      <c r="A402" s="5">
        <f t="shared" si="131"/>
        <v>381</v>
      </c>
      <c r="B402" s="5">
        <v>190</v>
      </c>
      <c r="C402" s="5">
        <v>385</v>
      </c>
      <c r="D402" s="5" t="s">
        <v>1490</v>
      </c>
      <c r="E402" s="15"/>
      <c r="F402" s="15" t="s">
        <v>1490</v>
      </c>
      <c r="G402" s="45" t="s">
        <v>1491</v>
      </c>
      <c r="H402" s="6">
        <v>4000000</v>
      </c>
      <c r="I402" s="6">
        <v>777649.5</v>
      </c>
      <c r="J402" s="6">
        <v>590000</v>
      </c>
      <c r="K402" s="81">
        <f t="shared" si="129"/>
        <v>4590000</v>
      </c>
      <c r="L402" s="81">
        <f t="shared" si="130"/>
        <v>5367600</v>
      </c>
      <c r="M402" s="6">
        <v>2500000</v>
      </c>
      <c r="N402" s="6" t="e">
        <f>M402/1000*#REF!</f>
        <v>#REF!</v>
      </c>
      <c r="O402" s="81" t="e">
        <f t="shared" si="132"/>
        <v>#REF!</v>
      </c>
      <c r="P402" s="6">
        <v>2500000</v>
      </c>
      <c r="Q402" s="6"/>
      <c r="R402" s="81">
        <f t="shared" si="133"/>
        <v>2500000</v>
      </c>
      <c r="S402" s="6">
        <v>2500000</v>
      </c>
      <c r="T402" s="6" t="e">
        <f>S402/1000*#REF!</f>
        <v>#REF!</v>
      </c>
      <c r="U402" s="81" t="e">
        <f t="shared" si="134"/>
        <v>#REF!</v>
      </c>
      <c r="V402" s="6">
        <v>2500000</v>
      </c>
      <c r="W402" s="6"/>
      <c r="X402" s="81">
        <f t="shared" si="135"/>
        <v>2500000</v>
      </c>
      <c r="Y402" s="6">
        <v>2500000</v>
      </c>
      <c r="Z402" s="6" t="e">
        <f>Y402/1000*#REF!</f>
        <v>#REF!</v>
      </c>
      <c r="AA402" s="81" t="e">
        <f t="shared" si="136"/>
        <v>#REF!</v>
      </c>
      <c r="AB402" s="6">
        <v>2500000</v>
      </c>
      <c r="AC402" s="6"/>
      <c r="AD402" s="81">
        <f t="shared" si="137"/>
        <v>2500000</v>
      </c>
      <c r="AE402" s="32">
        <v>2375000</v>
      </c>
      <c r="AF402" s="6" t="e">
        <f>AE402/1000*#REF!</f>
        <v>#REF!</v>
      </c>
      <c r="AG402" s="81" t="e">
        <f t="shared" si="138"/>
        <v>#REF!</v>
      </c>
      <c r="AH402" s="32">
        <v>2375000</v>
      </c>
      <c r="AI402" s="6"/>
      <c r="AJ402" s="81">
        <f t="shared" si="139"/>
        <v>2375000</v>
      </c>
      <c r="AK402" s="32">
        <v>2375000</v>
      </c>
      <c r="AL402" s="44"/>
      <c r="AM402" s="44"/>
    </row>
    <row r="403" spans="1:39" ht="75" x14ac:dyDescent="0.2">
      <c r="A403" s="5">
        <f t="shared" si="131"/>
        <v>382</v>
      </c>
      <c r="B403" s="5">
        <v>191</v>
      </c>
      <c r="C403" s="5">
        <v>386</v>
      </c>
      <c r="D403" s="5" t="s">
        <v>1492</v>
      </c>
      <c r="E403" s="15"/>
      <c r="F403" s="15" t="s">
        <v>1492</v>
      </c>
      <c r="G403" s="30" t="s">
        <v>1493</v>
      </c>
      <c r="H403" s="6">
        <v>3000000</v>
      </c>
      <c r="I403" s="6">
        <v>1221578.48</v>
      </c>
      <c r="J403" s="6">
        <v>1480000</v>
      </c>
      <c r="K403" s="81">
        <f t="shared" si="129"/>
        <v>4480000</v>
      </c>
      <c r="L403" s="81">
        <f t="shared" si="130"/>
        <v>5701600</v>
      </c>
      <c r="M403" s="6">
        <v>2000000</v>
      </c>
      <c r="N403" s="6" t="e">
        <f>M403/1000*#REF!</f>
        <v>#REF!</v>
      </c>
      <c r="O403" s="81" t="e">
        <f t="shared" si="132"/>
        <v>#REF!</v>
      </c>
      <c r="P403" s="6">
        <v>2000000</v>
      </c>
      <c r="Q403" s="6"/>
      <c r="R403" s="81">
        <f t="shared" si="133"/>
        <v>2000000</v>
      </c>
      <c r="S403" s="6">
        <v>2000000</v>
      </c>
      <c r="T403" s="6" t="e">
        <f>S403/1000*#REF!</f>
        <v>#REF!</v>
      </c>
      <c r="U403" s="81" t="e">
        <f t="shared" si="134"/>
        <v>#REF!</v>
      </c>
      <c r="V403" s="6">
        <v>2000000</v>
      </c>
      <c r="W403" s="6"/>
      <c r="X403" s="81">
        <f t="shared" si="135"/>
        <v>2000000</v>
      </c>
      <c r="Y403" s="6">
        <v>2000000</v>
      </c>
      <c r="Z403" s="6" t="e">
        <f>Y403/1000*#REF!</f>
        <v>#REF!</v>
      </c>
      <c r="AA403" s="81" t="e">
        <f t="shared" si="136"/>
        <v>#REF!</v>
      </c>
      <c r="AB403" s="6">
        <v>2000000</v>
      </c>
      <c r="AC403" s="6"/>
      <c r="AD403" s="81">
        <f t="shared" si="137"/>
        <v>2000000</v>
      </c>
      <c r="AE403" s="32">
        <v>1900000</v>
      </c>
      <c r="AF403" s="6" t="e">
        <f>AE403/1000*#REF!</f>
        <v>#REF!</v>
      </c>
      <c r="AG403" s="81" t="e">
        <f t="shared" si="138"/>
        <v>#REF!</v>
      </c>
      <c r="AH403" s="32">
        <v>1900000</v>
      </c>
      <c r="AI403" s="6"/>
      <c r="AJ403" s="81">
        <f t="shared" si="139"/>
        <v>1900000</v>
      </c>
      <c r="AK403" s="32">
        <v>1900000</v>
      </c>
      <c r="AL403" s="44" t="s">
        <v>2707</v>
      </c>
      <c r="AM403" s="44" t="s">
        <v>2710</v>
      </c>
    </row>
    <row r="404" spans="1:39" ht="75" x14ac:dyDescent="0.2">
      <c r="A404" s="5">
        <f t="shared" si="131"/>
        <v>383</v>
      </c>
      <c r="B404" s="5">
        <v>192</v>
      </c>
      <c r="C404" s="5">
        <v>387</v>
      </c>
      <c r="D404" s="5" t="s">
        <v>1494</v>
      </c>
      <c r="E404" s="15"/>
      <c r="F404" s="15" t="s">
        <v>1494</v>
      </c>
      <c r="G404" s="30" t="s">
        <v>1495</v>
      </c>
      <c r="H404" s="6">
        <v>3000000</v>
      </c>
      <c r="I404" s="6">
        <v>518433</v>
      </c>
      <c r="J404" s="6">
        <v>1504000</v>
      </c>
      <c r="K404" s="81">
        <f t="shared" si="129"/>
        <v>4504000</v>
      </c>
      <c r="L404" s="81">
        <f t="shared" si="130"/>
        <v>5022400</v>
      </c>
      <c r="M404" s="6">
        <v>2500000</v>
      </c>
      <c r="N404" s="6" t="e">
        <f>M404/1000*#REF!</f>
        <v>#REF!</v>
      </c>
      <c r="O404" s="81" t="e">
        <f t="shared" si="132"/>
        <v>#REF!</v>
      </c>
      <c r="P404" s="6">
        <v>2500000</v>
      </c>
      <c r="Q404" s="6"/>
      <c r="R404" s="81">
        <f t="shared" si="133"/>
        <v>2500000</v>
      </c>
      <c r="S404" s="6">
        <v>2500000</v>
      </c>
      <c r="T404" s="6" t="e">
        <f>S404/1000*#REF!</f>
        <v>#REF!</v>
      </c>
      <c r="U404" s="81" t="e">
        <f t="shared" si="134"/>
        <v>#REF!</v>
      </c>
      <c r="V404" s="6">
        <v>2500000</v>
      </c>
      <c r="W404" s="6"/>
      <c r="X404" s="81">
        <f t="shared" si="135"/>
        <v>2500000</v>
      </c>
      <c r="Y404" s="6">
        <v>2500000</v>
      </c>
      <c r="Z404" s="6" t="e">
        <f>Y404/1000*#REF!</f>
        <v>#REF!</v>
      </c>
      <c r="AA404" s="81" t="e">
        <f t="shared" si="136"/>
        <v>#REF!</v>
      </c>
      <c r="AB404" s="6">
        <v>2500000</v>
      </c>
      <c r="AC404" s="6"/>
      <c r="AD404" s="81">
        <f t="shared" si="137"/>
        <v>2500000</v>
      </c>
      <c r="AE404" s="32">
        <v>2375000</v>
      </c>
      <c r="AF404" s="6" t="e">
        <f>AE404/1000*#REF!</f>
        <v>#REF!</v>
      </c>
      <c r="AG404" s="81" t="e">
        <f t="shared" si="138"/>
        <v>#REF!</v>
      </c>
      <c r="AH404" s="32">
        <v>2375000</v>
      </c>
      <c r="AI404" s="6"/>
      <c r="AJ404" s="81">
        <f t="shared" si="139"/>
        <v>2375000</v>
      </c>
      <c r="AK404" s="32">
        <v>2375000</v>
      </c>
      <c r="AL404" s="44" t="s">
        <v>2708</v>
      </c>
      <c r="AM404" s="44"/>
    </row>
    <row r="405" spans="1:39" ht="105" x14ac:dyDescent="0.2">
      <c r="A405" s="5">
        <f t="shared" si="131"/>
        <v>384</v>
      </c>
      <c r="B405" s="5">
        <v>193</v>
      </c>
      <c r="C405" s="5">
        <v>388</v>
      </c>
      <c r="D405" s="5" t="s">
        <v>1497</v>
      </c>
      <c r="E405" s="15"/>
      <c r="F405" s="15" t="s">
        <v>1497</v>
      </c>
      <c r="G405" s="30" t="s">
        <v>1498</v>
      </c>
      <c r="H405" s="6">
        <v>3000000</v>
      </c>
      <c r="I405" s="6">
        <v>610789.24</v>
      </c>
      <c r="J405" s="6">
        <v>1504000</v>
      </c>
      <c r="K405" s="81">
        <f t="shared" si="129"/>
        <v>4504000</v>
      </c>
      <c r="L405" s="81">
        <f t="shared" si="130"/>
        <v>5114800</v>
      </c>
      <c r="M405" s="6">
        <v>3000000</v>
      </c>
      <c r="N405" s="6" t="e">
        <f>M405/1000*#REF!</f>
        <v>#REF!</v>
      </c>
      <c r="O405" s="81" t="e">
        <f t="shared" si="132"/>
        <v>#REF!</v>
      </c>
      <c r="P405" s="6">
        <v>3000000</v>
      </c>
      <c r="Q405" s="6"/>
      <c r="R405" s="81">
        <f t="shared" si="133"/>
        <v>3000000</v>
      </c>
      <c r="S405" s="6">
        <v>3000000</v>
      </c>
      <c r="T405" s="6" t="e">
        <f>S405/1000*#REF!</f>
        <v>#REF!</v>
      </c>
      <c r="U405" s="81" t="e">
        <f t="shared" si="134"/>
        <v>#REF!</v>
      </c>
      <c r="V405" s="6">
        <v>3000000</v>
      </c>
      <c r="W405" s="6"/>
      <c r="X405" s="81">
        <f t="shared" si="135"/>
        <v>3000000</v>
      </c>
      <c r="Y405" s="6">
        <v>3000000</v>
      </c>
      <c r="Z405" s="6" t="e">
        <f>Y405/1000*#REF!</f>
        <v>#REF!</v>
      </c>
      <c r="AA405" s="81" t="e">
        <f t="shared" si="136"/>
        <v>#REF!</v>
      </c>
      <c r="AB405" s="6">
        <v>3000000</v>
      </c>
      <c r="AC405" s="6"/>
      <c r="AD405" s="81">
        <f t="shared" si="137"/>
        <v>3000000</v>
      </c>
      <c r="AE405" s="32">
        <v>2850000</v>
      </c>
      <c r="AF405" s="6" t="e">
        <f>AE405/1000*#REF!</f>
        <v>#REF!</v>
      </c>
      <c r="AG405" s="81" t="e">
        <f t="shared" si="138"/>
        <v>#REF!</v>
      </c>
      <c r="AH405" s="32">
        <v>2850000</v>
      </c>
      <c r="AI405" s="6"/>
      <c r="AJ405" s="81">
        <f t="shared" si="139"/>
        <v>2850000</v>
      </c>
      <c r="AK405" s="32">
        <v>2850000</v>
      </c>
      <c r="AL405" s="44" t="s">
        <v>2709</v>
      </c>
      <c r="AM405" s="44"/>
    </row>
    <row r="406" spans="1:39" ht="75" x14ac:dyDescent="0.2">
      <c r="A406" s="5">
        <f t="shared" ref="A406:A430" si="140">A405+1</f>
        <v>385</v>
      </c>
      <c r="B406" s="5">
        <v>194</v>
      </c>
      <c r="C406" s="5">
        <v>389</v>
      </c>
      <c r="D406" s="5" t="s">
        <v>1499</v>
      </c>
      <c r="E406" s="15"/>
      <c r="F406" s="15" t="s">
        <v>1499</v>
      </c>
      <c r="G406" s="30" t="s">
        <v>1500</v>
      </c>
      <c r="H406" s="6">
        <v>15000000</v>
      </c>
      <c r="I406" s="6">
        <v>1526973.0999999999</v>
      </c>
      <c r="J406" s="6">
        <v>1504000</v>
      </c>
      <c r="K406" s="81">
        <f t="shared" si="129"/>
        <v>16504000</v>
      </c>
      <c r="L406" s="81">
        <f t="shared" si="130"/>
        <v>18031000</v>
      </c>
      <c r="M406" s="6">
        <v>2500000</v>
      </c>
      <c r="N406" s="6" t="e">
        <f>M406/1000*#REF!</f>
        <v>#REF!</v>
      </c>
      <c r="O406" s="81" t="e">
        <f t="shared" si="132"/>
        <v>#REF!</v>
      </c>
      <c r="P406" s="6">
        <v>2500000</v>
      </c>
      <c r="Q406" s="6"/>
      <c r="R406" s="81">
        <f t="shared" si="133"/>
        <v>2500000</v>
      </c>
      <c r="S406" s="6">
        <v>2500000</v>
      </c>
      <c r="T406" s="6" t="e">
        <f>S406/1000*#REF!</f>
        <v>#REF!</v>
      </c>
      <c r="U406" s="81" t="e">
        <f t="shared" si="134"/>
        <v>#REF!</v>
      </c>
      <c r="V406" s="6">
        <v>2500000</v>
      </c>
      <c r="W406" s="6"/>
      <c r="X406" s="81">
        <f t="shared" si="135"/>
        <v>2500000</v>
      </c>
      <c r="Y406" s="6">
        <v>2500000</v>
      </c>
      <c r="Z406" s="6" t="e">
        <f>Y406/1000*#REF!</f>
        <v>#REF!</v>
      </c>
      <c r="AA406" s="81" t="e">
        <f t="shared" si="136"/>
        <v>#REF!</v>
      </c>
      <c r="AB406" s="6">
        <v>2500000</v>
      </c>
      <c r="AC406" s="6"/>
      <c r="AD406" s="81">
        <f t="shared" si="137"/>
        <v>2500000</v>
      </c>
      <c r="AE406" s="32">
        <v>2375000</v>
      </c>
      <c r="AF406" s="6" t="e">
        <f>AE406/1000*#REF!</f>
        <v>#REF!</v>
      </c>
      <c r="AG406" s="81" t="e">
        <f t="shared" si="138"/>
        <v>#REF!</v>
      </c>
      <c r="AH406" s="32">
        <v>2375000</v>
      </c>
      <c r="AI406" s="6"/>
      <c r="AJ406" s="81">
        <f t="shared" si="139"/>
        <v>2375000</v>
      </c>
      <c r="AK406" s="32">
        <v>2375000</v>
      </c>
      <c r="AL406" s="44" t="s">
        <v>2708</v>
      </c>
      <c r="AM406" s="44"/>
    </row>
    <row r="407" spans="1:39" ht="45" x14ac:dyDescent="0.2">
      <c r="A407" s="5">
        <f t="shared" si="140"/>
        <v>386</v>
      </c>
      <c r="B407" s="5">
        <v>195</v>
      </c>
      <c r="C407" s="5">
        <v>390</v>
      </c>
      <c r="D407" s="5" t="s">
        <v>1501</v>
      </c>
      <c r="E407" s="15"/>
      <c r="F407" s="15" t="s">
        <v>1501</v>
      </c>
      <c r="G407" s="30" t="s">
        <v>1502</v>
      </c>
      <c r="H407" s="6">
        <v>3000000</v>
      </c>
      <c r="I407" s="6">
        <v>458091.93</v>
      </c>
      <c r="J407" s="6">
        <v>1504000</v>
      </c>
      <c r="K407" s="81">
        <f t="shared" si="129"/>
        <v>4504000</v>
      </c>
      <c r="L407" s="81">
        <f t="shared" si="130"/>
        <v>4962100</v>
      </c>
      <c r="M407" s="6">
        <v>2000000</v>
      </c>
      <c r="N407" s="6" t="e">
        <f>M407/1000*#REF!</f>
        <v>#REF!</v>
      </c>
      <c r="O407" s="81" t="e">
        <f t="shared" si="132"/>
        <v>#REF!</v>
      </c>
      <c r="P407" s="6">
        <v>2000000</v>
      </c>
      <c r="Q407" s="6"/>
      <c r="R407" s="81">
        <f t="shared" si="133"/>
        <v>2000000</v>
      </c>
      <c r="S407" s="6">
        <v>2000000</v>
      </c>
      <c r="T407" s="6" t="e">
        <f>S407/1000*#REF!</f>
        <v>#REF!</v>
      </c>
      <c r="U407" s="81" t="e">
        <f t="shared" si="134"/>
        <v>#REF!</v>
      </c>
      <c r="V407" s="6">
        <v>2000000</v>
      </c>
      <c r="W407" s="6"/>
      <c r="X407" s="81">
        <f t="shared" si="135"/>
        <v>2000000</v>
      </c>
      <c r="Y407" s="6">
        <v>2000000</v>
      </c>
      <c r="Z407" s="6" t="e">
        <f>Y407/1000*#REF!</f>
        <v>#REF!</v>
      </c>
      <c r="AA407" s="81" t="e">
        <f t="shared" si="136"/>
        <v>#REF!</v>
      </c>
      <c r="AB407" s="6">
        <v>2000000</v>
      </c>
      <c r="AC407" s="6"/>
      <c r="AD407" s="81">
        <f t="shared" si="137"/>
        <v>2000000</v>
      </c>
      <c r="AE407" s="32">
        <v>1900000</v>
      </c>
      <c r="AF407" s="6" t="e">
        <f>AE407/1000*#REF!</f>
        <v>#REF!</v>
      </c>
      <c r="AG407" s="81" t="e">
        <f t="shared" si="138"/>
        <v>#REF!</v>
      </c>
      <c r="AH407" s="32">
        <v>1900000</v>
      </c>
      <c r="AI407" s="6"/>
      <c r="AJ407" s="81">
        <f t="shared" si="139"/>
        <v>1900000</v>
      </c>
      <c r="AK407" s="32">
        <v>1900000</v>
      </c>
      <c r="AL407" s="44" t="s">
        <v>1503</v>
      </c>
      <c r="AM407" s="44" t="s">
        <v>2711</v>
      </c>
    </row>
    <row r="408" spans="1:39" ht="75" x14ac:dyDescent="0.2">
      <c r="A408" s="5">
        <f t="shared" si="140"/>
        <v>387</v>
      </c>
      <c r="B408" s="5">
        <v>196</v>
      </c>
      <c r="C408" s="5">
        <v>391</v>
      </c>
      <c r="D408" s="5" t="s">
        <v>1504</v>
      </c>
      <c r="E408" s="15"/>
      <c r="F408" s="15" t="s">
        <v>1504</v>
      </c>
      <c r="G408" s="30" t="s">
        <v>1505</v>
      </c>
      <c r="H408" s="6">
        <v>2500000</v>
      </c>
      <c r="I408" s="6">
        <v>458091.93</v>
      </c>
      <c r="J408" s="6">
        <v>1480000</v>
      </c>
      <c r="K408" s="81">
        <f t="shared" si="129"/>
        <v>3980000</v>
      </c>
      <c r="L408" s="81">
        <f t="shared" si="130"/>
        <v>4438100</v>
      </c>
      <c r="M408" s="6">
        <v>2200000</v>
      </c>
      <c r="N408" s="6" t="e">
        <f>M408/1000*#REF!</f>
        <v>#REF!</v>
      </c>
      <c r="O408" s="81" t="e">
        <f t="shared" si="132"/>
        <v>#REF!</v>
      </c>
      <c r="P408" s="6">
        <v>2200000</v>
      </c>
      <c r="Q408" s="6"/>
      <c r="R408" s="81">
        <f t="shared" si="133"/>
        <v>2200000</v>
      </c>
      <c r="S408" s="6">
        <v>2200000</v>
      </c>
      <c r="T408" s="6" t="e">
        <f>S408/1000*#REF!</f>
        <v>#REF!</v>
      </c>
      <c r="U408" s="81" t="e">
        <f t="shared" si="134"/>
        <v>#REF!</v>
      </c>
      <c r="V408" s="6">
        <v>2200000</v>
      </c>
      <c r="W408" s="6"/>
      <c r="X408" s="81">
        <f t="shared" si="135"/>
        <v>2200000</v>
      </c>
      <c r="Y408" s="6">
        <v>2200000</v>
      </c>
      <c r="Z408" s="6" t="e">
        <f>Y408/1000*#REF!</f>
        <v>#REF!</v>
      </c>
      <c r="AA408" s="81" t="e">
        <f t="shared" si="136"/>
        <v>#REF!</v>
      </c>
      <c r="AB408" s="6">
        <v>2200000</v>
      </c>
      <c r="AC408" s="6"/>
      <c r="AD408" s="81">
        <f t="shared" si="137"/>
        <v>2200000</v>
      </c>
      <c r="AE408" s="32">
        <v>2090000</v>
      </c>
      <c r="AF408" s="6" t="e">
        <f>AE408/1000*#REF!</f>
        <v>#REF!</v>
      </c>
      <c r="AG408" s="81" t="e">
        <f t="shared" si="138"/>
        <v>#REF!</v>
      </c>
      <c r="AH408" s="32">
        <v>2090000</v>
      </c>
      <c r="AI408" s="6"/>
      <c r="AJ408" s="81">
        <f t="shared" si="139"/>
        <v>2090000</v>
      </c>
      <c r="AK408" s="32">
        <v>2090000</v>
      </c>
      <c r="AL408" s="44" t="s">
        <v>1503</v>
      </c>
      <c r="AM408" s="44" t="s">
        <v>2712</v>
      </c>
    </row>
    <row r="409" spans="1:39" ht="75" x14ac:dyDescent="0.2">
      <c r="A409" s="5">
        <f t="shared" si="140"/>
        <v>388</v>
      </c>
      <c r="B409" s="5">
        <v>197</v>
      </c>
      <c r="C409" s="5">
        <v>392</v>
      </c>
      <c r="D409" s="5" t="s">
        <v>1506</v>
      </c>
      <c r="E409" s="15"/>
      <c r="F409" s="15" t="s">
        <v>1506</v>
      </c>
      <c r="G409" s="30" t="s">
        <v>1507</v>
      </c>
      <c r="H409" s="6">
        <v>3000000</v>
      </c>
      <c r="I409" s="6">
        <v>458091.93</v>
      </c>
      <c r="J409" s="6">
        <v>1480000</v>
      </c>
      <c r="K409" s="81">
        <f t="shared" si="129"/>
        <v>4480000</v>
      </c>
      <c r="L409" s="81">
        <f t="shared" si="130"/>
        <v>4938100</v>
      </c>
      <c r="M409" s="6">
        <v>2200000</v>
      </c>
      <c r="N409" s="6" t="e">
        <f>M409/1000*#REF!</f>
        <v>#REF!</v>
      </c>
      <c r="O409" s="81" t="e">
        <f t="shared" si="132"/>
        <v>#REF!</v>
      </c>
      <c r="P409" s="6">
        <v>2200000</v>
      </c>
      <c r="Q409" s="6"/>
      <c r="R409" s="81">
        <f t="shared" si="133"/>
        <v>2200000</v>
      </c>
      <c r="S409" s="6">
        <v>2200000</v>
      </c>
      <c r="T409" s="6" t="e">
        <f>S409/1000*#REF!</f>
        <v>#REF!</v>
      </c>
      <c r="U409" s="81" t="e">
        <f t="shared" si="134"/>
        <v>#REF!</v>
      </c>
      <c r="V409" s="6">
        <v>2200000</v>
      </c>
      <c r="W409" s="6"/>
      <c r="X409" s="81">
        <f t="shared" si="135"/>
        <v>2200000</v>
      </c>
      <c r="Y409" s="6">
        <v>2200000</v>
      </c>
      <c r="Z409" s="6" t="e">
        <f>Y409/1000*#REF!</f>
        <v>#REF!</v>
      </c>
      <c r="AA409" s="81" t="e">
        <f t="shared" si="136"/>
        <v>#REF!</v>
      </c>
      <c r="AB409" s="6">
        <v>2200000</v>
      </c>
      <c r="AC409" s="6"/>
      <c r="AD409" s="81">
        <f t="shared" si="137"/>
        <v>2200000</v>
      </c>
      <c r="AE409" s="32">
        <v>2090000</v>
      </c>
      <c r="AF409" s="6" t="e">
        <f>AE409/1000*#REF!</f>
        <v>#REF!</v>
      </c>
      <c r="AG409" s="81" t="e">
        <f t="shared" si="138"/>
        <v>#REF!</v>
      </c>
      <c r="AH409" s="32">
        <v>2090000</v>
      </c>
      <c r="AI409" s="6"/>
      <c r="AJ409" s="81">
        <f t="shared" si="139"/>
        <v>2090000</v>
      </c>
      <c r="AK409" s="32">
        <v>2090000</v>
      </c>
      <c r="AL409" s="44" t="s">
        <v>1503</v>
      </c>
      <c r="AM409" s="44" t="s">
        <v>2713</v>
      </c>
    </row>
    <row r="410" spans="1:39" ht="30" x14ac:dyDescent="0.2">
      <c r="A410" s="5">
        <f t="shared" si="140"/>
        <v>389</v>
      </c>
      <c r="B410" s="5">
        <v>198</v>
      </c>
      <c r="C410" s="5">
        <v>393</v>
      </c>
      <c r="D410" s="5" t="s">
        <v>1508</v>
      </c>
      <c r="E410" s="15"/>
      <c r="F410" s="15" t="s">
        <v>1508</v>
      </c>
      <c r="G410" s="30" t="s">
        <v>1509</v>
      </c>
      <c r="H410" s="6">
        <v>2500000</v>
      </c>
      <c r="I410" s="6">
        <v>458091.93</v>
      </c>
      <c r="J410" s="6">
        <v>1480000</v>
      </c>
      <c r="K410" s="81">
        <f t="shared" ref="K410:K473" si="141">H410+J410</f>
        <v>3980000</v>
      </c>
      <c r="L410" s="81">
        <f t="shared" ref="L410:L473" si="142">ROUND((SUM(H410:J410)),-2)</f>
        <v>4438100</v>
      </c>
      <c r="M410" s="6">
        <v>2200000</v>
      </c>
      <c r="N410" s="6" t="e">
        <f>M410/1000*#REF!</f>
        <v>#REF!</v>
      </c>
      <c r="O410" s="81" t="e">
        <f t="shared" si="132"/>
        <v>#REF!</v>
      </c>
      <c r="P410" s="6">
        <v>2200000</v>
      </c>
      <c r="Q410" s="6"/>
      <c r="R410" s="81">
        <f t="shared" si="133"/>
        <v>2200000</v>
      </c>
      <c r="S410" s="6">
        <v>2200000</v>
      </c>
      <c r="T410" s="6" t="e">
        <f>S410/1000*#REF!</f>
        <v>#REF!</v>
      </c>
      <c r="U410" s="81" t="e">
        <f t="shared" si="134"/>
        <v>#REF!</v>
      </c>
      <c r="V410" s="6">
        <v>2200000</v>
      </c>
      <c r="W410" s="6"/>
      <c r="X410" s="81">
        <f t="shared" si="135"/>
        <v>2200000</v>
      </c>
      <c r="Y410" s="6">
        <v>2200000</v>
      </c>
      <c r="Z410" s="6" t="e">
        <f>Y410/1000*#REF!</f>
        <v>#REF!</v>
      </c>
      <c r="AA410" s="81" t="e">
        <f t="shared" si="136"/>
        <v>#REF!</v>
      </c>
      <c r="AB410" s="6">
        <v>2200000</v>
      </c>
      <c r="AC410" s="6"/>
      <c r="AD410" s="81">
        <f t="shared" si="137"/>
        <v>2200000</v>
      </c>
      <c r="AE410" s="32">
        <v>2090000</v>
      </c>
      <c r="AF410" s="6" t="e">
        <f>AE410/1000*#REF!</f>
        <v>#REF!</v>
      </c>
      <c r="AG410" s="81" t="e">
        <f t="shared" si="138"/>
        <v>#REF!</v>
      </c>
      <c r="AH410" s="32">
        <v>2090000</v>
      </c>
      <c r="AI410" s="6"/>
      <c r="AJ410" s="81">
        <f t="shared" si="139"/>
        <v>2090000</v>
      </c>
      <c r="AK410" s="32">
        <v>2090000</v>
      </c>
      <c r="AL410" s="44" t="s">
        <v>1503</v>
      </c>
      <c r="AM410" s="44"/>
    </row>
    <row r="411" spans="1:39" ht="30" x14ac:dyDescent="0.2">
      <c r="A411" s="5">
        <f t="shared" si="140"/>
        <v>390</v>
      </c>
      <c r="B411" s="5">
        <v>199</v>
      </c>
      <c r="C411" s="5">
        <v>394</v>
      </c>
      <c r="D411" s="5" t="s">
        <v>1510</v>
      </c>
      <c r="E411" s="15"/>
      <c r="F411" s="15" t="s">
        <v>1510</v>
      </c>
      <c r="G411" s="30" t="s">
        <v>1511</v>
      </c>
      <c r="H411" s="6">
        <v>2000000</v>
      </c>
      <c r="I411" s="6">
        <v>458091.93</v>
      </c>
      <c r="J411" s="6">
        <v>632000</v>
      </c>
      <c r="K411" s="81">
        <f t="shared" si="141"/>
        <v>2632000</v>
      </c>
      <c r="L411" s="81">
        <f t="shared" si="142"/>
        <v>3090100</v>
      </c>
      <c r="M411" s="6">
        <v>3000000</v>
      </c>
      <c r="N411" s="6" t="e">
        <f>M411/1000*#REF!</f>
        <v>#REF!</v>
      </c>
      <c r="O411" s="81" t="e">
        <f t="shared" si="132"/>
        <v>#REF!</v>
      </c>
      <c r="P411" s="6">
        <v>3000000</v>
      </c>
      <c r="Q411" s="6"/>
      <c r="R411" s="81">
        <f t="shared" si="133"/>
        <v>3000000</v>
      </c>
      <c r="S411" s="6">
        <v>3000000</v>
      </c>
      <c r="T411" s="6" t="e">
        <f>S411/1000*#REF!</f>
        <v>#REF!</v>
      </c>
      <c r="U411" s="81" t="e">
        <f t="shared" si="134"/>
        <v>#REF!</v>
      </c>
      <c r="V411" s="6">
        <v>3000000</v>
      </c>
      <c r="W411" s="6"/>
      <c r="X411" s="81">
        <f t="shared" si="135"/>
        <v>3000000</v>
      </c>
      <c r="Y411" s="6">
        <v>3000000</v>
      </c>
      <c r="Z411" s="6" t="e">
        <f>Y411/1000*#REF!</f>
        <v>#REF!</v>
      </c>
      <c r="AA411" s="81" t="e">
        <f t="shared" si="136"/>
        <v>#REF!</v>
      </c>
      <c r="AB411" s="6">
        <v>3000000</v>
      </c>
      <c r="AC411" s="6"/>
      <c r="AD411" s="81">
        <f t="shared" si="137"/>
        <v>3000000</v>
      </c>
      <c r="AE411" s="32">
        <v>2850000</v>
      </c>
      <c r="AF411" s="6" t="e">
        <f>AE411/1000*#REF!</f>
        <v>#REF!</v>
      </c>
      <c r="AG411" s="81" t="e">
        <f t="shared" si="138"/>
        <v>#REF!</v>
      </c>
      <c r="AH411" s="32">
        <v>2850000</v>
      </c>
      <c r="AI411" s="6"/>
      <c r="AJ411" s="81">
        <f t="shared" si="139"/>
        <v>2850000</v>
      </c>
      <c r="AK411" s="32">
        <v>2850000</v>
      </c>
      <c r="AL411" s="44" t="s">
        <v>2710</v>
      </c>
      <c r="AM411" s="44"/>
    </row>
    <row r="412" spans="1:39" ht="31.5" x14ac:dyDescent="0.2">
      <c r="A412" s="5">
        <f t="shared" si="140"/>
        <v>391</v>
      </c>
      <c r="B412" s="5">
        <v>200</v>
      </c>
      <c r="C412" s="5">
        <v>395</v>
      </c>
      <c r="D412" s="5" t="s">
        <v>1512</v>
      </c>
      <c r="E412" s="15"/>
      <c r="F412" s="15" t="s">
        <v>1512</v>
      </c>
      <c r="G412" s="30" t="s">
        <v>1513</v>
      </c>
      <c r="H412" s="6">
        <v>2500000</v>
      </c>
      <c r="I412" s="6">
        <v>458091.93</v>
      </c>
      <c r="J412" s="6">
        <v>632000</v>
      </c>
      <c r="K412" s="81">
        <f t="shared" si="141"/>
        <v>3132000</v>
      </c>
      <c r="L412" s="81">
        <f t="shared" si="142"/>
        <v>3590100</v>
      </c>
      <c r="M412" s="6">
        <v>1600000</v>
      </c>
      <c r="N412" s="6" t="e">
        <f>M412/1000*#REF!</f>
        <v>#REF!</v>
      </c>
      <c r="O412" s="81" t="e">
        <f t="shared" si="132"/>
        <v>#REF!</v>
      </c>
      <c r="P412" s="6">
        <v>1600000</v>
      </c>
      <c r="Q412" s="6"/>
      <c r="R412" s="81">
        <f t="shared" si="133"/>
        <v>1600000</v>
      </c>
      <c r="S412" s="6">
        <v>1600000</v>
      </c>
      <c r="T412" s="6" t="e">
        <f>S412/1000*#REF!</f>
        <v>#REF!</v>
      </c>
      <c r="U412" s="81" t="e">
        <f t="shared" si="134"/>
        <v>#REF!</v>
      </c>
      <c r="V412" s="6">
        <v>1600000</v>
      </c>
      <c r="W412" s="6"/>
      <c r="X412" s="81">
        <f t="shared" si="135"/>
        <v>1600000</v>
      </c>
      <c r="Y412" s="6">
        <v>1600000</v>
      </c>
      <c r="Z412" s="6" t="e">
        <f>Y412/1000*#REF!</f>
        <v>#REF!</v>
      </c>
      <c r="AA412" s="81" t="e">
        <f t="shared" si="136"/>
        <v>#REF!</v>
      </c>
      <c r="AB412" s="6">
        <v>1600000</v>
      </c>
      <c r="AC412" s="6"/>
      <c r="AD412" s="81">
        <f t="shared" si="137"/>
        <v>1600000</v>
      </c>
      <c r="AE412" s="32">
        <v>1520000</v>
      </c>
      <c r="AF412" s="6" t="e">
        <f>AE412/1000*#REF!</f>
        <v>#REF!</v>
      </c>
      <c r="AG412" s="81" t="e">
        <f t="shared" si="138"/>
        <v>#REF!</v>
      </c>
      <c r="AH412" s="32">
        <v>1520000</v>
      </c>
      <c r="AI412" s="6"/>
      <c r="AJ412" s="81">
        <f t="shared" si="139"/>
        <v>1520000</v>
      </c>
      <c r="AK412" s="32">
        <v>1520000</v>
      </c>
      <c r="AL412" s="44" t="s">
        <v>1514</v>
      </c>
      <c r="AM412" s="44"/>
    </row>
    <row r="413" spans="1:39" ht="31.5" x14ac:dyDescent="0.2">
      <c r="A413" s="5">
        <f t="shared" si="140"/>
        <v>392</v>
      </c>
      <c r="B413" s="5">
        <v>201</v>
      </c>
      <c r="C413" s="5">
        <v>396</v>
      </c>
      <c r="D413" s="5" t="s">
        <v>1515</v>
      </c>
      <c r="E413" s="15"/>
      <c r="F413" s="15" t="s">
        <v>1515</v>
      </c>
      <c r="G413" s="45" t="s">
        <v>1516</v>
      </c>
      <c r="H413" s="6">
        <v>3000000</v>
      </c>
      <c r="I413" s="6">
        <v>458091.93</v>
      </c>
      <c r="J413" s="6">
        <v>590000</v>
      </c>
      <c r="K413" s="81">
        <f t="shared" si="141"/>
        <v>3590000</v>
      </c>
      <c r="L413" s="81">
        <f t="shared" si="142"/>
        <v>4048100</v>
      </c>
      <c r="M413" s="6">
        <v>1600000</v>
      </c>
      <c r="N413" s="6" t="e">
        <f>M413/1000*#REF!</f>
        <v>#REF!</v>
      </c>
      <c r="O413" s="81" t="e">
        <f t="shared" si="132"/>
        <v>#REF!</v>
      </c>
      <c r="P413" s="6">
        <v>1600000</v>
      </c>
      <c r="Q413" s="6"/>
      <c r="R413" s="81">
        <f t="shared" si="133"/>
        <v>1600000</v>
      </c>
      <c r="S413" s="6">
        <v>1600000</v>
      </c>
      <c r="T413" s="6" t="e">
        <f>S413/1000*#REF!</f>
        <v>#REF!</v>
      </c>
      <c r="U413" s="81" t="e">
        <f t="shared" si="134"/>
        <v>#REF!</v>
      </c>
      <c r="V413" s="6">
        <v>1600000</v>
      </c>
      <c r="W413" s="6"/>
      <c r="X413" s="81">
        <f t="shared" si="135"/>
        <v>1600000</v>
      </c>
      <c r="Y413" s="6">
        <v>1600000</v>
      </c>
      <c r="Z413" s="6" t="e">
        <f>Y413/1000*#REF!</f>
        <v>#REF!</v>
      </c>
      <c r="AA413" s="81" t="e">
        <f t="shared" si="136"/>
        <v>#REF!</v>
      </c>
      <c r="AB413" s="6">
        <v>1600000</v>
      </c>
      <c r="AC413" s="6"/>
      <c r="AD413" s="81">
        <f t="shared" si="137"/>
        <v>1600000</v>
      </c>
      <c r="AE413" s="32">
        <v>1520000</v>
      </c>
      <c r="AF413" s="6" t="e">
        <f>AE413/1000*#REF!</f>
        <v>#REF!</v>
      </c>
      <c r="AG413" s="81" t="e">
        <f t="shared" si="138"/>
        <v>#REF!</v>
      </c>
      <c r="AH413" s="32">
        <v>1520000</v>
      </c>
      <c r="AI413" s="6"/>
      <c r="AJ413" s="81">
        <f t="shared" si="139"/>
        <v>1520000</v>
      </c>
      <c r="AK413" s="32">
        <v>1520000</v>
      </c>
      <c r="AL413" s="44" t="s">
        <v>1496</v>
      </c>
      <c r="AM413" s="44"/>
    </row>
    <row r="414" spans="1:39" ht="31.5" x14ac:dyDescent="0.2">
      <c r="A414" s="5">
        <f t="shared" si="140"/>
        <v>393</v>
      </c>
      <c r="B414" s="5">
        <v>202</v>
      </c>
      <c r="C414" s="5">
        <v>397</v>
      </c>
      <c r="D414" s="5" t="s">
        <v>1517</v>
      </c>
      <c r="E414" s="15"/>
      <c r="F414" s="15" t="s">
        <v>1517</v>
      </c>
      <c r="G414" s="45" t="s">
        <v>1518</v>
      </c>
      <c r="H414" s="6">
        <v>2500000</v>
      </c>
      <c r="I414" s="6">
        <v>458091.93</v>
      </c>
      <c r="J414" s="6">
        <v>632000</v>
      </c>
      <c r="K414" s="81">
        <f t="shared" si="141"/>
        <v>3132000</v>
      </c>
      <c r="L414" s="81">
        <f t="shared" si="142"/>
        <v>3590100</v>
      </c>
      <c r="M414" s="6">
        <v>1200000</v>
      </c>
      <c r="N414" s="6" t="e">
        <f>M414/1000*#REF!</f>
        <v>#REF!</v>
      </c>
      <c r="O414" s="81" t="e">
        <f t="shared" si="132"/>
        <v>#REF!</v>
      </c>
      <c r="P414" s="6">
        <v>1200000</v>
      </c>
      <c r="Q414" s="6"/>
      <c r="R414" s="81">
        <f t="shared" si="133"/>
        <v>1200000</v>
      </c>
      <c r="S414" s="6">
        <v>1200000</v>
      </c>
      <c r="T414" s="6" t="e">
        <f>S414/1000*#REF!</f>
        <v>#REF!</v>
      </c>
      <c r="U414" s="81" t="e">
        <f t="shared" si="134"/>
        <v>#REF!</v>
      </c>
      <c r="V414" s="6">
        <v>1200000</v>
      </c>
      <c r="W414" s="6"/>
      <c r="X414" s="81">
        <f t="shared" si="135"/>
        <v>1200000</v>
      </c>
      <c r="Y414" s="6">
        <v>1200000</v>
      </c>
      <c r="Z414" s="6" t="e">
        <f>Y414/1000*#REF!</f>
        <v>#REF!</v>
      </c>
      <c r="AA414" s="81" t="e">
        <f t="shared" si="136"/>
        <v>#REF!</v>
      </c>
      <c r="AB414" s="6">
        <v>1200000</v>
      </c>
      <c r="AC414" s="6"/>
      <c r="AD414" s="81">
        <f t="shared" si="137"/>
        <v>1200000</v>
      </c>
      <c r="AE414" s="32">
        <v>1140000</v>
      </c>
      <c r="AF414" s="6" t="e">
        <f>AE414/1000*#REF!</f>
        <v>#REF!</v>
      </c>
      <c r="AG414" s="81" t="e">
        <f t="shared" si="138"/>
        <v>#REF!</v>
      </c>
      <c r="AH414" s="32">
        <v>1140000</v>
      </c>
      <c r="AI414" s="6"/>
      <c r="AJ414" s="81">
        <f t="shared" si="139"/>
        <v>1140000</v>
      </c>
      <c r="AK414" s="32">
        <v>1140000</v>
      </c>
      <c r="AL414" s="44" t="s">
        <v>1496</v>
      </c>
      <c r="AM414" s="54"/>
    </row>
    <row r="415" spans="1:39" ht="60" x14ac:dyDescent="0.2">
      <c r="A415" s="5">
        <f t="shared" si="140"/>
        <v>394</v>
      </c>
      <c r="B415" s="5">
        <v>203</v>
      </c>
      <c r="C415" s="5">
        <v>398</v>
      </c>
      <c r="D415" s="5" t="s">
        <v>1519</v>
      </c>
      <c r="E415" s="15"/>
      <c r="F415" s="15" t="s">
        <v>1519</v>
      </c>
      <c r="G415" s="45" t="s">
        <v>1520</v>
      </c>
      <c r="H415" s="6">
        <v>2000000</v>
      </c>
      <c r="I415" s="6">
        <v>458091.93</v>
      </c>
      <c r="J415" s="6">
        <v>632000</v>
      </c>
      <c r="K415" s="81">
        <f t="shared" si="141"/>
        <v>2632000</v>
      </c>
      <c r="L415" s="81">
        <f t="shared" si="142"/>
        <v>3090100</v>
      </c>
      <c r="M415" s="6">
        <v>10000000</v>
      </c>
      <c r="N415" s="6" t="e">
        <f>M415/1000*#REF!</f>
        <v>#REF!</v>
      </c>
      <c r="O415" s="81" t="e">
        <f t="shared" si="132"/>
        <v>#REF!</v>
      </c>
      <c r="P415" s="6">
        <v>10000000</v>
      </c>
      <c r="Q415" s="6"/>
      <c r="R415" s="81">
        <f t="shared" si="133"/>
        <v>10000000</v>
      </c>
      <c r="S415" s="6">
        <v>10000000</v>
      </c>
      <c r="T415" s="6" t="e">
        <f>S415/1000*#REF!</f>
        <v>#REF!</v>
      </c>
      <c r="U415" s="81" t="e">
        <f t="shared" si="134"/>
        <v>#REF!</v>
      </c>
      <c r="V415" s="6">
        <v>10000000</v>
      </c>
      <c r="W415" s="6"/>
      <c r="X415" s="81">
        <f t="shared" si="135"/>
        <v>10000000</v>
      </c>
      <c r="Y415" s="6">
        <v>10000000</v>
      </c>
      <c r="Z415" s="6" t="e">
        <f>Y415/1000*#REF!</f>
        <v>#REF!</v>
      </c>
      <c r="AA415" s="81" t="e">
        <f t="shared" si="136"/>
        <v>#REF!</v>
      </c>
      <c r="AB415" s="6">
        <v>10000000</v>
      </c>
      <c r="AC415" s="6"/>
      <c r="AD415" s="81">
        <f t="shared" si="137"/>
        <v>10000000</v>
      </c>
      <c r="AE415" s="32">
        <v>9500000</v>
      </c>
      <c r="AF415" s="6" t="e">
        <f>AE415/1000*#REF!</f>
        <v>#REF!</v>
      </c>
      <c r="AG415" s="81" t="e">
        <f t="shared" si="138"/>
        <v>#REF!</v>
      </c>
      <c r="AH415" s="32">
        <v>9500000</v>
      </c>
      <c r="AI415" s="6"/>
      <c r="AJ415" s="81">
        <f t="shared" si="139"/>
        <v>9500000</v>
      </c>
      <c r="AK415" s="32">
        <v>9500000</v>
      </c>
      <c r="AL415" s="44" t="s">
        <v>2711</v>
      </c>
      <c r="AM415" s="44"/>
    </row>
    <row r="416" spans="1:39" ht="90" x14ac:dyDescent="0.2">
      <c r="A416" s="5">
        <f t="shared" si="140"/>
        <v>395</v>
      </c>
      <c r="B416" s="5">
        <v>204</v>
      </c>
      <c r="C416" s="5">
        <v>399</v>
      </c>
      <c r="D416" s="5" t="s">
        <v>1521</v>
      </c>
      <c r="E416" s="15"/>
      <c r="F416" s="15" t="s">
        <v>1521</v>
      </c>
      <c r="G416" s="30" t="s">
        <v>1522</v>
      </c>
      <c r="H416" s="6">
        <v>2200000</v>
      </c>
      <c r="I416" s="6">
        <v>458091.93</v>
      </c>
      <c r="J416" s="6">
        <v>1424000</v>
      </c>
      <c r="K416" s="81">
        <f t="shared" si="141"/>
        <v>3624000</v>
      </c>
      <c r="L416" s="81">
        <f t="shared" si="142"/>
        <v>4082100</v>
      </c>
      <c r="M416" s="6">
        <v>3000000</v>
      </c>
      <c r="N416" s="6" t="e">
        <f>M416/1000*#REF!</f>
        <v>#REF!</v>
      </c>
      <c r="O416" s="81" t="e">
        <f t="shared" si="132"/>
        <v>#REF!</v>
      </c>
      <c r="P416" s="6">
        <v>3000000</v>
      </c>
      <c r="Q416" s="6"/>
      <c r="R416" s="81">
        <f t="shared" si="133"/>
        <v>3000000</v>
      </c>
      <c r="S416" s="6">
        <v>3000000</v>
      </c>
      <c r="T416" s="6" t="e">
        <f>S416/1000*#REF!</f>
        <v>#REF!</v>
      </c>
      <c r="U416" s="81" t="e">
        <f t="shared" si="134"/>
        <v>#REF!</v>
      </c>
      <c r="V416" s="6">
        <v>3000000</v>
      </c>
      <c r="W416" s="6"/>
      <c r="X416" s="81">
        <f t="shared" si="135"/>
        <v>3000000</v>
      </c>
      <c r="Y416" s="6">
        <v>3000000</v>
      </c>
      <c r="Z416" s="6" t="e">
        <f>Y416/1000*#REF!</f>
        <v>#REF!</v>
      </c>
      <c r="AA416" s="81" t="e">
        <f t="shared" si="136"/>
        <v>#REF!</v>
      </c>
      <c r="AB416" s="6">
        <v>3000000</v>
      </c>
      <c r="AC416" s="6"/>
      <c r="AD416" s="81">
        <f t="shared" si="137"/>
        <v>3000000</v>
      </c>
      <c r="AE416" s="32">
        <v>2850000</v>
      </c>
      <c r="AF416" s="6" t="e">
        <f>AE416/1000*#REF!</f>
        <v>#REF!</v>
      </c>
      <c r="AG416" s="81" t="e">
        <f t="shared" si="138"/>
        <v>#REF!</v>
      </c>
      <c r="AH416" s="32">
        <v>2850000</v>
      </c>
      <c r="AI416" s="6"/>
      <c r="AJ416" s="81">
        <f t="shared" si="139"/>
        <v>2850000</v>
      </c>
      <c r="AK416" s="32">
        <v>2850000</v>
      </c>
      <c r="AL416" s="44" t="s">
        <v>2712</v>
      </c>
      <c r="AM416" s="44"/>
    </row>
    <row r="417" spans="1:39" ht="90" x14ac:dyDescent="0.2">
      <c r="A417" s="5">
        <f t="shared" si="140"/>
        <v>396</v>
      </c>
      <c r="B417" s="5">
        <v>205</v>
      </c>
      <c r="C417" s="5">
        <v>400</v>
      </c>
      <c r="D417" s="5" t="s">
        <v>1523</v>
      </c>
      <c r="E417" s="15"/>
      <c r="F417" s="15" t="s">
        <v>1523</v>
      </c>
      <c r="G417" s="45" t="s">
        <v>1524</v>
      </c>
      <c r="H417" s="6">
        <v>2200000</v>
      </c>
      <c r="I417" s="6">
        <v>458091.93</v>
      </c>
      <c r="J417" s="6"/>
      <c r="K417" s="81">
        <f t="shared" si="141"/>
        <v>2200000</v>
      </c>
      <c r="L417" s="81">
        <f t="shared" si="142"/>
        <v>2658100</v>
      </c>
      <c r="M417" s="6">
        <v>1200000</v>
      </c>
      <c r="N417" s="6" t="e">
        <f>M417/1000*#REF!</f>
        <v>#REF!</v>
      </c>
      <c r="O417" s="81" t="e">
        <f t="shared" si="132"/>
        <v>#REF!</v>
      </c>
      <c r="P417" s="6">
        <v>1200000</v>
      </c>
      <c r="Q417" s="6"/>
      <c r="R417" s="81">
        <f t="shared" si="133"/>
        <v>1200000</v>
      </c>
      <c r="S417" s="6">
        <v>1200000</v>
      </c>
      <c r="T417" s="6" t="e">
        <f>S417/1000*#REF!</f>
        <v>#REF!</v>
      </c>
      <c r="U417" s="81" t="e">
        <f t="shared" si="134"/>
        <v>#REF!</v>
      </c>
      <c r="V417" s="6">
        <v>1200000</v>
      </c>
      <c r="W417" s="6"/>
      <c r="X417" s="81">
        <f t="shared" si="135"/>
        <v>1200000</v>
      </c>
      <c r="Y417" s="6">
        <v>1200000</v>
      </c>
      <c r="Z417" s="6" t="e">
        <f>Y417/1000*#REF!</f>
        <v>#REF!</v>
      </c>
      <c r="AA417" s="81" t="e">
        <f t="shared" si="136"/>
        <v>#REF!</v>
      </c>
      <c r="AB417" s="6">
        <v>1200000</v>
      </c>
      <c r="AC417" s="6"/>
      <c r="AD417" s="81">
        <f t="shared" si="137"/>
        <v>1200000</v>
      </c>
      <c r="AE417" s="32">
        <v>1140000</v>
      </c>
      <c r="AF417" s="6" t="e">
        <f>AE417/1000*#REF!</f>
        <v>#REF!</v>
      </c>
      <c r="AG417" s="81" t="e">
        <f t="shared" si="138"/>
        <v>#REF!</v>
      </c>
      <c r="AH417" s="32">
        <v>1140000</v>
      </c>
      <c r="AI417" s="6"/>
      <c r="AJ417" s="81">
        <f t="shared" si="139"/>
        <v>1140000</v>
      </c>
      <c r="AK417" s="32">
        <v>1140000</v>
      </c>
      <c r="AL417" s="44" t="s">
        <v>2713</v>
      </c>
      <c r="AM417" s="44"/>
    </row>
    <row r="418" spans="1:39" ht="31.5" x14ac:dyDescent="0.2">
      <c r="A418" s="5">
        <f t="shared" si="140"/>
        <v>397</v>
      </c>
      <c r="B418" s="5">
        <v>206</v>
      </c>
      <c r="C418" s="5">
        <v>401</v>
      </c>
      <c r="D418" s="5" t="s">
        <v>1525</v>
      </c>
      <c r="E418" s="15"/>
      <c r="F418" s="15" t="s">
        <v>1525</v>
      </c>
      <c r="G418" s="45" t="s">
        <v>1526</v>
      </c>
      <c r="H418" s="6">
        <v>2200000</v>
      </c>
      <c r="I418" s="6">
        <v>916183.86</v>
      </c>
      <c r="J418" s="6">
        <v>1480000</v>
      </c>
      <c r="K418" s="81">
        <f t="shared" si="141"/>
        <v>3680000</v>
      </c>
      <c r="L418" s="81">
        <f t="shared" si="142"/>
        <v>4596200</v>
      </c>
      <c r="M418" s="6">
        <v>3000000</v>
      </c>
      <c r="N418" s="6" t="e">
        <f>M418/1000*#REF!</f>
        <v>#REF!</v>
      </c>
      <c r="O418" s="81" t="e">
        <f t="shared" si="132"/>
        <v>#REF!</v>
      </c>
      <c r="P418" s="6">
        <v>3000000</v>
      </c>
      <c r="Q418" s="6"/>
      <c r="R418" s="81">
        <f t="shared" si="133"/>
        <v>3000000</v>
      </c>
      <c r="S418" s="6">
        <v>3000000</v>
      </c>
      <c r="T418" s="6" t="e">
        <f>S418/1000*#REF!</f>
        <v>#REF!</v>
      </c>
      <c r="U418" s="81" t="e">
        <f t="shared" si="134"/>
        <v>#REF!</v>
      </c>
      <c r="V418" s="6">
        <v>3000000</v>
      </c>
      <c r="W418" s="6"/>
      <c r="X418" s="81">
        <f t="shared" si="135"/>
        <v>3000000</v>
      </c>
      <c r="Y418" s="6">
        <v>3000000</v>
      </c>
      <c r="Z418" s="6" t="e">
        <f>Y418/1000*#REF!</f>
        <v>#REF!</v>
      </c>
      <c r="AA418" s="81" t="e">
        <f t="shared" si="136"/>
        <v>#REF!</v>
      </c>
      <c r="AB418" s="6">
        <v>3000000</v>
      </c>
      <c r="AC418" s="6"/>
      <c r="AD418" s="81">
        <f t="shared" si="137"/>
        <v>3000000</v>
      </c>
      <c r="AE418" s="32">
        <v>2850000</v>
      </c>
      <c r="AF418" s="6" t="e">
        <f>AE418/1000*#REF!</f>
        <v>#REF!</v>
      </c>
      <c r="AG418" s="81" t="e">
        <f t="shared" si="138"/>
        <v>#REF!</v>
      </c>
      <c r="AH418" s="32">
        <v>2850000</v>
      </c>
      <c r="AI418" s="6"/>
      <c r="AJ418" s="81">
        <f t="shared" si="139"/>
        <v>2850000</v>
      </c>
      <c r="AK418" s="32">
        <v>2850000</v>
      </c>
      <c r="AL418" s="44"/>
      <c r="AM418" s="44"/>
    </row>
    <row r="419" spans="1:39" ht="45" x14ac:dyDescent="0.2">
      <c r="A419" s="5">
        <f t="shared" si="140"/>
        <v>398</v>
      </c>
      <c r="B419" s="5">
        <v>207</v>
      </c>
      <c r="C419" s="5">
        <v>402</v>
      </c>
      <c r="D419" s="5" t="s">
        <v>1527</v>
      </c>
      <c r="E419" s="15"/>
      <c r="F419" s="15" t="s">
        <v>1527</v>
      </c>
      <c r="G419" s="45" t="s">
        <v>1528</v>
      </c>
      <c r="H419" s="6">
        <v>3000000</v>
      </c>
      <c r="I419" s="6">
        <v>1221578.48</v>
      </c>
      <c r="J419" s="6">
        <v>1480000</v>
      </c>
      <c r="K419" s="81">
        <f t="shared" si="141"/>
        <v>4480000</v>
      </c>
      <c r="L419" s="81">
        <f t="shared" si="142"/>
        <v>5701600</v>
      </c>
      <c r="M419" s="6">
        <v>2000000</v>
      </c>
      <c r="N419" s="6" t="e">
        <f>M419/1000*#REF!</f>
        <v>#REF!</v>
      </c>
      <c r="O419" s="81" t="e">
        <f t="shared" si="132"/>
        <v>#REF!</v>
      </c>
      <c r="P419" s="6">
        <v>2000000</v>
      </c>
      <c r="Q419" s="6"/>
      <c r="R419" s="81">
        <f t="shared" si="133"/>
        <v>2000000</v>
      </c>
      <c r="S419" s="6">
        <v>2000000</v>
      </c>
      <c r="T419" s="6" t="e">
        <f>S419/1000*#REF!</f>
        <v>#REF!</v>
      </c>
      <c r="U419" s="81" t="e">
        <f t="shared" si="134"/>
        <v>#REF!</v>
      </c>
      <c r="V419" s="6">
        <v>2000000</v>
      </c>
      <c r="W419" s="6"/>
      <c r="X419" s="81">
        <f t="shared" si="135"/>
        <v>2000000</v>
      </c>
      <c r="Y419" s="6">
        <v>2000000</v>
      </c>
      <c r="Z419" s="6" t="e">
        <f>Y419/1000*#REF!</f>
        <v>#REF!</v>
      </c>
      <c r="AA419" s="81" t="e">
        <f t="shared" si="136"/>
        <v>#REF!</v>
      </c>
      <c r="AB419" s="6">
        <v>2000000</v>
      </c>
      <c r="AC419" s="6"/>
      <c r="AD419" s="81">
        <f t="shared" si="137"/>
        <v>2000000</v>
      </c>
      <c r="AE419" s="32">
        <v>1900000</v>
      </c>
      <c r="AF419" s="6" t="e">
        <f>AE419/1000*#REF!</f>
        <v>#REF!</v>
      </c>
      <c r="AG419" s="81" t="e">
        <f t="shared" si="138"/>
        <v>#REF!</v>
      </c>
      <c r="AH419" s="32">
        <v>1900000</v>
      </c>
      <c r="AI419" s="6"/>
      <c r="AJ419" s="81">
        <f t="shared" si="139"/>
        <v>1900000</v>
      </c>
      <c r="AK419" s="32">
        <v>1900000</v>
      </c>
      <c r="AL419" s="44" t="s">
        <v>1529</v>
      </c>
      <c r="AM419" s="44"/>
    </row>
    <row r="420" spans="1:39" ht="31.5" x14ac:dyDescent="0.2">
      <c r="A420" s="5">
        <f t="shared" si="140"/>
        <v>399</v>
      </c>
      <c r="B420" s="5">
        <v>208</v>
      </c>
      <c r="C420" s="5">
        <v>403</v>
      </c>
      <c r="D420" s="5" t="s">
        <v>1530</v>
      </c>
      <c r="E420" s="15"/>
      <c r="F420" s="15" t="s">
        <v>1530</v>
      </c>
      <c r="G420" s="45" t="s">
        <v>1531</v>
      </c>
      <c r="H420" s="6">
        <v>1600000</v>
      </c>
      <c r="I420" s="6">
        <v>518433</v>
      </c>
      <c r="J420" s="6">
        <v>1480000</v>
      </c>
      <c r="K420" s="81">
        <f t="shared" si="141"/>
        <v>3080000</v>
      </c>
      <c r="L420" s="81">
        <f t="shared" si="142"/>
        <v>3598400</v>
      </c>
      <c r="M420" s="6">
        <v>1500000</v>
      </c>
      <c r="N420" s="6" t="e">
        <f>M420/1000*#REF!</f>
        <v>#REF!</v>
      </c>
      <c r="O420" s="81" t="e">
        <f t="shared" si="132"/>
        <v>#REF!</v>
      </c>
      <c r="P420" s="6">
        <v>1500000</v>
      </c>
      <c r="Q420" s="6"/>
      <c r="R420" s="81">
        <f t="shared" si="133"/>
        <v>1500000</v>
      </c>
      <c r="S420" s="6">
        <v>1500000</v>
      </c>
      <c r="T420" s="6" t="e">
        <f>S420/1000*#REF!</f>
        <v>#REF!</v>
      </c>
      <c r="U420" s="81" t="e">
        <f t="shared" si="134"/>
        <v>#REF!</v>
      </c>
      <c r="V420" s="6">
        <v>1500000</v>
      </c>
      <c r="W420" s="6"/>
      <c r="X420" s="81">
        <f t="shared" si="135"/>
        <v>1500000</v>
      </c>
      <c r="Y420" s="6">
        <v>1500000</v>
      </c>
      <c r="Z420" s="6" t="e">
        <f>Y420/1000*#REF!</f>
        <v>#REF!</v>
      </c>
      <c r="AA420" s="81" t="e">
        <f t="shared" si="136"/>
        <v>#REF!</v>
      </c>
      <c r="AB420" s="6">
        <v>1500000</v>
      </c>
      <c r="AC420" s="6"/>
      <c r="AD420" s="81">
        <f t="shared" si="137"/>
        <v>1500000</v>
      </c>
      <c r="AE420" s="32">
        <v>1425000</v>
      </c>
      <c r="AF420" s="6" t="e">
        <f>AE420/1000*#REF!</f>
        <v>#REF!</v>
      </c>
      <c r="AG420" s="81" t="e">
        <f t="shared" si="138"/>
        <v>#REF!</v>
      </c>
      <c r="AH420" s="32">
        <v>1425000</v>
      </c>
      <c r="AI420" s="6"/>
      <c r="AJ420" s="81">
        <f t="shared" si="139"/>
        <v>1425000</v>
      </c>
      <c r="AK420" s="32">
        <v>1425000</v>
      </c>
      <c r="AL420" s="44"/>
      <c r="AM420" s="44"/>
    </row>
    <row r="421" spans="1:39" ht="31.5" x14ac:dyDescent="0.2">
      <c r="A421" s="5">
        <f t="shared" si="140"/>
        <v>400</v>
      </c>
      <c r="B421" s="5">
        <v>209</v>
      </c>
      <c r="C421" s="5">
        <v>404</v>
      </c>
      <c r="D421" s="5" t="s">
        <v>1532</v>
      </c>
      <c r="E421" s="15"/>
      <c r="F421" s="15" t="s">
        <v>1532</v>
      </c>
      <c r="G421" s="45" t="s">
        <v>1533</v>
      </c>
      <c r="H421" s="6">
        <v>1600000</v>
      </c>
      <c r="I421" s="6">
        <v>518433</v>
      </c>
      <c r="J421" s="6">
        <v>1480000</v>
      </c>
      <c r="K421" s="81">
        <f t="shared" si="141"/>
        <v>3080000</v>
      </c>
      <c r="L421" s="81">
        <f t="shared" si="142"/>
        <v>3598400</v>
      </c>
      <c r="M421" s="6">
        <v>2000000</v>
      </c>
      <c r="N421" s="6" t="e">
        <f>M421/1000*#REF!</f>
        <v>#REF!</v>
      </c>
      <c r="O421" s="81" t="e">
        <f t="shared" si="132"/>
        <v>#REF!</v>
      </c>
      <c r="P421" s="6">
        <v>2000000</v>
      </c>
      <c r="Q421" s="6"/>
      <c r="R421" s="81">
        <f t="shared" si="133"/>
        <v>2000000</v>
      </c>
      <c r="S421" s="6">
        <v>2000000</v>
      </c>
      <c r="T421" s="6" t="e">
        <f>S421/1000*#REF!</f>
        <v>#REF!</v>
      </c>
      <c r="U421" s="81" t="e">
        <f t="shared" si="134"/>
        <v>#REF!</v>
      </c>
      <c r="V421" s="6">
        <v>2000000</v>
      </c>
      <c r="W421" s="6"/>
      <c r="X421" s="81">
        <f t="shared" si="135"/>
        <v>2000000</v>
      </c>
      <c r="Y421" s="6">
        <v>2000000</v>
      </c>
      <c r="Z421" s="6" t="e">
        <f>Y421/1000*#REF!</f>
        <v>#REF!</v>
      </c>
      <c r="AA421" s="81" t="e">
        <f t="shared" si="136"/>
        <v>#REF!</v>
      </c>
      <c r="AB421" s="6">
        <v>2000000</v>
      </c>
      <c r="AC421" s="6"/>
      <c r="AD421" s="81">
        <f t="shared" si="137"/>
        <v>2000000</v>
      </c>
      <c r="AE421" s="32">
        <v>1900000</v>
      </c>
      <c r="AF421" s="6" t="e">
        <f>AE421/1000*#REF!</f>
        <v>#REF!</v>
      </c>
      <c r="AG421" s="81" t="e">
        <f t="shared" si="138"/>
        <v>#REF!</v>
      </c>
      <c r="AH421" s="32">
        <v>1900000</v>
      </c>
      <c r="AI421" s="6"/>
      <c r="AJ421" s="81">
        <f t="shared" si="139"/>
        <v>1900000</v>
      </c>
      <c r="AK421" s="32">
        <v>1900000</v>
      </c>
      <c r="AL421" s="44"/>
      <c r="AM421" s="44"/>
    </row>
    <row r="422" spans="1:39" ht="31.5" x14ac:dyDescent="0.2">
      <c r="A422" s="5">
        <f t="shared" si="140"/>
        <v>401</v>
      </c>
      <c r="B422" s="5">
        <v>210</v>
      </c>
      <c r="C422" s="5">
        <v>405</v>
      </c>
      <c r="D422" s="5" t="s">
        <v>1534</v>
      </c>
      <c r="E422" s="15"/>
      <c r="F422" s="15" t="s">
        <v>1534</v>
      </c>
      <c r="G422" s="45" t="s">
        <v>1535</v>
      </c>
      <c r="H422" s="6">
        <v>1200000</v>
      </c>
      <c r="I422" s="6">
        <v>164241.84</v>
      </c>
      <c r="J422" s="6">
        <v>310000</v>
      </c>
      <c r="K422" s="81">
        <f t="shared" si="141"/>
        <v>1510000</v>
      </c>
      <c r="L422" s="81">
        <f t="shared" si="142"/>
        <v>1674200</v>
      </c>
      <c r="M422" s="6">
        <v>1500000</v>
      </c>
      <c r="N422" s="6" t="e">
        <f>M422/1000*#REF!</f>
        <v>#REF!</v>
      </c>
      <c r="O422" s="81" t="e">
        <f t="shared" si="132"/>
        <v>#REF!</v>
      </c>
      <c r="P422" s="6">
        <v>1500000</v>
      </c>
      <c r="Q422" s="6"/>
      <c r="R422" s="81">
        <f t="shared" si="133"/>
        <v>1500000</v>
      </c>
      <c r="S422" s="6">
        <v>1500000</v>
      </c>
      <c r="T422" s="6" t="e">
        <f>S422/1000*#REF!</f>
        <v>#REF!</v>
      </c>
      <c r="U422" s="81" t="e">
        <f t="shared" si="134"/>
        <v>#REF!</v>
      </c>
      <c r="V422" s="6">
        <v>1500000</v>
      </c>
      <c r="W422" s="6"/>
      <c r="X422" s="81">
        <f t="shared" si="135"/>
        <v>1500000</v>
      </c>
      <c r="Y422" s="6">
        <v>1500000</v>
      </c>
      <c r="Z422" s="6" t="e">
        <f>Y422/1000*#REF!</f>
        <v>#REF!</v>
      </c>
      <c r="AA422" s="81" t="e">
        <f t="shared" si="136"/>
        <v>#REF!</v>
      </c>
      <c r="AB422" s="6">
        <v>1500000</v>
      </c>
      <c r="AC422" s="6"/>
      <c r="AD422" s="81">
        <f t="shared" si="137"/>
        <v>1500000</v>
      </c>
      <c r="AE422" s="32">
        <v>1425000</v>
      </c>
      <c r="AF422" s="6" t="e">
        <f>AE422/1000*#REF!</f>
        <v>#REF!</v>
      </c>
      <c r="AG422" s="81" t="e">
        <f t="shared" si="138"/>
        <v>#REF!</v>
      </c>
      <c r="AH422" s="32">
        <v>1425000</v>
      </c>
      <c r="AI422" s="6"/>
      <c r="AJ422" s="81">
        <f t="shared" si="139"/>
        <v>1425000</v>
      </c>
      <c r="AK422" s="32">
        <v>1425000</v>
      </c>
      <c r="AL422" s="44" t="s">
        <v>1329</v>
      </c>
      <c r="AM422" s="44"/>
    </row>
    <row r="423" spans="1:39" x14ac:dyDescent="0.2">
      <c r="A423" s="5">
        <f t="shared" si="140"/>
        <v>402</v>
      </c>
      <c r="B423" s="5">
        <v>211</v>
      </c>
      <c r="C423" s="5">
        <v>406</v>
      </c>
      <c r="D423" s="5" t="s">
        <v>1536</v>
      </c>
      <c r="E423" s="15"/>
      <c r="F423" s="15" t="s">
        <v>1536</v>
      </c>
      <c r="G423" s="45" t="s">
        <v>1537</v>
      </c>
      <c r="H423" s="6">
        <v>10000000</v>
      </c>
      <c r="I423" s="6">
        <v>518433</v>
      </c>
      <c r="J423" s="6">
        <v>1480000</v>
      </c>
      <c r="K423" s="81">
        <f t="shared" si="141"/>
        <v>11480000</v>
      </c>
      <c r="L423" s="81">
        <f t="shared" si="142"/>
        <v>11998400</v>
      </c>
      <c r="M423" s="6"/>
      <c r="N423" s="6"/>
      <c r="O423" s="81"/>
      <c r="P423" s="6"/>
      <c r="Q423" s="6"/>
      <c r="R423" s="81"/>
      <c r="S423" s="6"/>
      <c r="T423" s="6"/>
      <c r="U423" s="81"/>
      <c r="V423" s="6"/>
      <c r="W423" s="6"/>
      <c r="X423" s="81"/>
      <c r="Y423" s="6"/>
      <c r="Z423" s="6"/>
      <c r="AA423" s="81"/>
      <c r="AB423" s="6"/>
      <c r="AC423" s="6"/>
      <c r="AD423" s="81"/>
      <c r="AE423" s="34"/>
      <c r="AF423" s="6"/>
      <c r="AG423" s="81"/>
      <c r="AH423" s="34"/>
      <c r="AI423" s="6"/>
      <c r="AJ423" s="81"/>
      <c r="AK423" s="34"/>
      <c r="AL423" s="44"/>
      <c r="AM423" s="35"/>
    </row>
    <row r="424" spans="1:39" x14ac:dyDescent="0.2">
      <c r="A424" s="5">
        <f t="shared" si="140"/>
        <v>403</v>
      </c>
      <c r="B424" s="5">
        <v>212</v>
      </c>
      <c r="C424" s="5">
        <v>407</v>
      </c>
      <c r="D424" s="5" t="s">
        <v>1538</v>
      </c>
      <c r="E424" s="15"/>
      <c r="F424" s="15" t="s">
        <v>1538</v>
      </c>
      <c r="G424" s="45" t="s">
        <v>1539</v>
      </c>
      <c r="H424" s="6">
        <v>3000000</v>
      </c>
      <c r="I424" s="6">
        <v>1166474.25</v>
      </c>
      <c r="J424" s="6">
        <v>1480000</v>
      </c>
      <c r="K424" s="81">
        <f t="shared" si="141"/>
        <v>4480000</v>
      </c>
      <c r="L424" s="81">
        <f t="shared" si="142"/>
        <v>5646500</v>
      </c>
      <c r="M424" s="6">
        <v>97000</v>
      </c>
      <c r="N424" s="6" t="e">
        <f>M424/1000*#REF!</f>
        <v>#REF!</v>
      </c>
      <c r="O424" s="81" t="e">
        <f t="shared" ref="O424:O446" si="143">SUM(M424:N424)</f>
        <v>#REF!</v>
      </c>
      <c r="P424" s="6">
        <v>97000</v>
      </c>
      <c r="Q424" s="6"/>
      <c r="R424" s="81">
        <f t="shared" ref="R424:R446" si="144">SUM(P424:Q424)</f>
        <v>97000</v>
      </c>
      <c r="S424" s="6">
        <v>97000</v>
      </c>
      <c r="T424" s="6" t="e">
        <f>S424/1000*#REF!</f>
        <v>#REF!</v>
      </c>
      <c r="U424" s="81" t="e">
        <f t="shared" ref="U424:U446" si="145">SUM(S424:T424)</f>
        <v>#REF!</v>
      </c>
      <c r="V424" s="6">
        <v>97000</v>
      </c>
      <c r="W424" s="6"/>
      <c r="X424" s="81">
        <f t="shared" ref="X424:X446" si="146">SUM(V424:W424)</f>
        <v>97000</v>
      </c>
      <c r="Y424" s="6">
        <v>97000</v>
      </c>
      <c r="Z424" s="6" t="e">
        <f>Y424/1000*#REF!</f>
        <v>#REF!</v>
      </c>
      <c r="AA424" s="81" t="e">
        <f t="shared" ref="AA424:AA446" si="147">SUM(Y424:Z424)</f>
        <v>#REF!</v>
      </c>
      <c r="AB424" s="6">
        <v>97000</v>
      </c>
      <c r="AC424" s="6"/>
      <c r="AD424" s="81">
        <f t="shared" ref="AD424:AD446" si="148">SUM(AB424:AC424)</f>
        <v>97000</v>
      </c>
      <c r="AE424" s="6">
        <v>97000</v>
      </c>
      <c r="AF424" s="6" t="e">
        <f>AE424/1000*#REF!</f>
        <v>#REF!</v>
      </c>
      <c r="AG424" s="81" t="e">
        <f t="shared" ref="AG424:AG446" si="149">SUM(AE424:AF424)</f>
        <v>#REF!</v>
      </c>
      <c r="AH424" s="6">
        <v>97000</v>
      </c>
      <c r="AI424" s="6"/>
      <c r="AJ424" s="81">
        <f t="shared" ref="AJ424:AJ446" si="150">SUM(AH424:AI424)</f>
        <v>97000</v>
      </c>
      <c r="AK424" s="6">
        <v>97000</v>
      </c>
      <c r="AL424" s="44"/>
      <c r="AM424" s="35"/>
    </row>
    <row r="425" spans="1:39" ht="63" x14ac:dyDescent="0.2">
      <c r="A425" s="5">
        <f t="shared" si="140"/>
        <v>404</v>
      </c>
      <c r="B425" s="5">
        <v>213</v>
      </c>
      <c r="C425" s="5">
        <v>408</v>
      </c>
      <c r="D425" s="5" t="s">
        <v>1540</v>
      </c>
      <c r="E425" s="15"/>
      <c r="F425" s="15" t="s">
        <v>1540</v>
      </c>
      <c r="G425" s="45" t="s">
        <v>1541</v>
      </c>
      <c r="H425" s="6">
        <v>1200000</v>
      </c>
      <c r="I425" s="6">
        <v>1166474.25</v>
      </c>
      <c r="J425" s="6">
        <v>1480000</v>
      </c>
      <c r="K425" s="81">
        <f t="shared" si="141"/>
        <v>2680000</v>
      </c>
      <c r="L425" s="81">
        <f t="shared" si="142"/>
        <v>3846500</v>
      </c>
      <c r="M425" s="6">
        <v>205000</v>
      </c>
      <c r="N425" s="6" t="e">
        <f>M425/1000*#REF!</f>
        <v>#REF!</v>
      </c>
      <c r="O425" s="81" t="e">
        <f t="shared" si="143"/>
        <v>#REF!</v>
      </c>
      <c r="P425" s="6">
        <v>205000</v>
      </c>
      <c r="Q425" s="6"/>
      <c r="R425" s="81">
        <f t="shared" si="144"/>
        <v>205000</v>
      </c>
      <c r="S425" s="6">
        <v>205000</v>
      </c>
      <c r="T425" s="6" t="e">
        <f>S425/1000*#REF!</f>
        <v>#REF!</v>
      </c>
      <c r="U425" s="81" t="e">
        <f t="shared" si="145"/>
        <v>#REF!</v>
      </c>
      <c r="V425" s="6">
        <v>205000</v>
      </c>
      <c r="W425" s="6"/>
      <c r="X425" s="81">
        <f t="shared" si="146"/>
        <v>205000</v>
      </c>
      <c r="Y425" s="6">
        <v>205000</v>
      </c>
      <c r="Z425" s="6" t="e">
        <f>Y425/1000*#REF!</f>
        <v>#REF!</v>
      </c>
      <c r="AA425" s="81" t="e">
        <f t="shared" si="147"/>
        <v>#REF!</v>
      </c>
      <c r="AB425" s="6">
        <v>205000</v>
      </c>
      <c r="AC425" s="6"/>
      <c r="AD425" s="81">
        <f t="shared" si="148"/>
        <v>205000</v>
      </c>
      <c r="AE425" s="6">
        <v>205000</v>
      </c>
      <c r="AF425" s="6" t="e">
        <f>AE425/1000*#REF!</f>
        <v>#REF!</v>
      </c>
      <c r="AG425" s="81" t="e">
        <f t="shared" si="149"/>
        <v>#REF!</v>
      </c>
      <c r="AH425" s="6">
        <v>205000</v>
      </c>
      <c r="AI425" s="6"/>
      <c r="AJ425" s="81">
        <f t="shared" si="150"/>
        <v>205000</v>
      </c>
      <c r="AK425" s="6">
        <v>205000</v>
      </c>
      <c r="AL425" s="44"/>
      <c r="AM425" s="35"/>
    </row>
    <row r="426" spans="1:39" ht="30" x14ac:dyDescent="0.2">
      <c r="A426" s="5">
        <f t="shared" si="140"/>
        <v>405</v>
      </c>
      <c r="B426" s="5">
        <v>214</v>
      </c>
      <c r="C426" s="5">
        <v>409</v>
      </c>
      <c r="D426" s="5" t="s">
        <v>1542</v>
      </c>
      <c r="E426" s="15"/>
      <c r="F426" s="15" t="s">
        <v>1542</v>
      </c>
      <c r="G426" s="45" t="s">
        <v>1543</v>
      </c>
      <c r="H426" s="6">
        <v>3000000</v>
      </c>
      <c r="I426" s="6">
        <v>777649.5</v>
      </c>
      <c r="J426" s="6">
        <v>632000</v>
      </c>
      <c r="K426" s="81">
        <f t="shared" si="141"/>
        <v>3632000</v>
      </c>
      <c r="L426" s="81">
        <f t="shared" si="142"/>
        <v>4409600</v>
      </c>
      <c r="M426" s="6">
        <v>500000</v>
      </c>
      <c r="N426" s="6" t="e">
        <f>M426/1000*#REF!</f>
        <v>#REF!</v>
      </c>
      <c r="O426" s="81" t="e">
        <f t="shared" si="143"/>
        <v>#REF!</v>
      </c>
      <c r="P426" s="6">
        <v>500000</v>
      </c>
      <c r="Q426" s="6"/>
      <c r="R426" s="81">
        <f t="shared" si="144"/>
        <v>500000</v>
      </c>
      <c r="S426" s="6">
        <v>500000</v>
      </c>
      <c r="T426" s="6" t="e">
        <f>S426/1000*#REF!</f>
        <v>#REF!</v>
      </c>
      <c r="U426" s="81" t="e">
        <f t="shared" si="145"/>
        <v>#REF!</v>
      </c>
      <c r="V426" s="6">
        <v>500000</v>
      </c>
      <c r="W426" s="6"/>
      <c r="X426" s="81">
        <f t="shared" si="146"/>
        <v>500000</v>
      </c>
      <c r="Y426" s="6">
        <v>500000</v>
      </c>
      <c r="Z426" s="6" t="e">
        <f>Y426/1000*#REF!</f>
        <v>#REF!</v>
      </c>
      <c r="AA426" s="81" t="e">
        <f t="shared" si="147"/>
        <v>#REF!</v>
      </c>
      <c r="AB426" s="6">
        <v>500000</v>
      </c>
      <c r="AC426" s="6"/>
      <c r="AD426" s="81">
        <f t="shared" si="148"/>
        <v>500000</v>
      </c>
      <c r="AE426" s="6">
        <v>500000</v>
      </c>
      <c r="AF426" s="6" t="e">
        <f>AE426/1000*#REF!</f>
        <v>#REF!</v>
      </c>
      <c r="AG426" s="81" t="e">
        <f t="shared" si="149"/>
        <v>#REF!</v>
      </c>
      <c r="AH426" s="6">
        <v>500000</v>
      </c>
      <c r="AI426" s="6"/>
      <c r="AJ426" s="81">
        <f t="shared" si="150"/>
        <v>500000</v>
      </c>
      <c r="AK426" s="6">
        <v>500000</v>
      </c>
      <c r="AL426" s="44" t="s">
        <v>1544</v>
      </c>
      <c r="AM426" s="35"/>
    </row>
    <row r="427" spans="1:39" ht="31.5" x14ac:dyDescent="0.2">
      <c r="A427" s="5">
        <f t="shared" si="140"/>
        <v>406</v>
      </c>
      <c r="B427" s="5">
        <v>215</v>
      </c>
      <c r="C427" s="5">
        <v>410</v>
      </c>
      <c r="D427" s="5" t="s">
        <v>1545</v>
      </c>
      <c r="E427" s="15"/>
      <c r="F427" s="15" t="s">
        <v>1545</v>
      </c>
      <c r="G427" s="45" t="s">
        <v>1546</v>
      </c>
      <c r="H427" s="6">
        <v>2000000</v>
      </c>
      <c r="I427" s="6">
        <v>518433</v>
      </c>
      <c r="J427" s="6">
        <v>632000</v>
      </c>
      <c r="K427" s="81">
        <f t="shared" si="141"/>
        <v>2632000</v>
      </c>
      <c r="L427" s="81">
        <f t="shared" si="142"/>
        <v>3150400</v>
      </c>
      <c r="M427" s="6">
        <v>550000</v>
      </c>
      <c r="N427" s="6" t="e">
        <f>M427/1000*#REF!</f>
        <v>#REF!</v>
      </c>
      <c r="O427" s="81" t="e">
        <f t="shared" si="143"/>
        <v>#REF!</v>
      </c>
      <c r="P427" s="6">
        <v>550000</v>
      </c>
      <c r="Q427" s="6"/>
      <c r="R427" s="81">
        <f t="shared" si="144"/>
        <v>550000</v>
      </c>
      <c r="S427" s="6">
        <v>550000</v>
      </c>
      <c r="T427" s="6" t="e">
        <f>S427/1000*#REF!</f>
        <v>#REF!</v>
      </c>
      <c r="U427" s="81" t="e">
        <f t="shared" si="145"/>
        <v>#REF!</v>
      </c>
      <c r="V427" s="6">
        <v>550000</v>
      </c>
      <c r="W427" s="6"/>
      <c r="X427" s="81">
        <f t="shared" si="146"/>
        <v>550000</v>
      </c>
      <c r="Y427" s="6">
        <v>550000</v>
      </c>
      <c r="Z427" s="6" t="e">
        <f>Y427/1000*#REF!</f>
        <v>#REF!</v>
      </c>
      <c r="AA427" s="81" t="e">
        <f t="shared" si="147"/>
        <v>#REF!</v>
      </c>
      <c r="AB427" s="6">
        <v>550000</v>
      </c>
      <c r="AC427" s="6"/>
      <c r="AD427" s="81">
        <f t="shared" si="148"/>
        <v>550000</v>
      </c>
      <c r="AE427" s="6">
        <v>550000</v>
      </c>
      <c r="AF427" s="6" t="e">
        <f>AE427/1000*#REF!</f>
        <v>#REF!</v>
      </c>
      <c r="AG427" s="81" t="e">
        <f t="shared" si="149"/>
        <v>#REF!</v>
      </c>
      <c r="AH427" s="6">
        <v>550000</v>
      </c>
      <c r="AI427" s="6"/>
      <c r="AJ427" s="81">
        <f t="shared" si="150"/>
        <v>550000</v>
      </c>
      <c r="AK427" s="6">
        <v>550000</v>
      </c>
      <c r="AL427" s="44"/>
      <c r="AM427" s="35"/>
    </row>
    <row r="428" spans="1:39" ht="30" x14ac:dyDescent="0.2">
      <c r="A428" s="5">
        <f t="shared" si="140"/>
        <v>407</v>
      </c>
      <c r="B428" s="5">
        <v>216</v>
      </c>
      <c r="C428" s="5">
        <v>411</v>
      </c>
      <c r="D428" s="5" t="s">
        <v>1547</v>
      </c>
      <c r="E428" s="15"/>
      <c r="F428" s="15" t="s">
        <v>1547</v>
      </c>
      <c r="G428" s="45" t="s">
        <v>1548</v>
      </c>
      <c r="H428" s="6">
        <v>1500000</v>
      </c>
      <c r="I428" s="6">
        <v>777649.5</v>
      </c>
      <c r="J428" s="6">
        <v>590000</v>
      </c>
      <c r="K428" s="81">
        <f t="shared" si="141"/>
        <v>2090000</v>
      </c>
      <c r="L428" s="81">
        <f t="shared" si="142"/>
        <v>2867600</v>
      </c>
      <c r="M428" s="6">
        <v>620000</v>
      </c>
      <c r="N428" s="6" t="e">
        <f>M428/1000*#REF!</f>
        <v>#REF!</v>
      </c>
      <c r="O428" s="81" t="e">
        <f t="shared" si="143"/>
        <v>#REF!</v>
      </c>
      <c r="P428" s="6">
        <v>620000</v>
      </c>
      <c r="Q428" s="6"/>
      <c r="R428" s="81">
        <f t="shared" si="144"/>
        <v>620000</v>
      </c>
      <c r="S428" s="6">
        <v>620000</v>
      </c>
      <c r="T428" s="6" t="e">
        <f>S428/1000*#REF!</f>
        <v>#REF!</v>
      </c>
      <c r="U428" s="81" t="e">
        <f t="shared" si="145"/>
        <v>#REF!</v>
      </c>
      <c r="V428" s="6">
        <v>620000</v>
      </c>
      <c r="W428" s="6"/>
      <c r="X428" s="81">
        <f t="shared" si="146"/>
        <v>620000</v>
      </c>
      <c r="Y428" s="6">
        <v>620000</v>
      </c>
      <c r="Z428" s="6" t="e">
        <f>Y428/1000*#REF!</f>
        <v>#REF!</v>
      </c>
      <c r="AA428" s="81" t="e">
        <f t="shared" si="147"/>
        <v>#REF!</v>
      </c>
      <c r="AB428" s="6">
        <v>620000</v>
      </c>
      <c r="AC428" s="6"/>
      <c r="AD428" s="81">
        <f t="shared" si="148"/>
        <v>620000</v>
      </c>
      <c r="AE428" s="6">
        <v>620000</v>
      </c>
      <c r="AF428" s="6" t="e">
        <f>AE428/1000*#REF!</f>
        <v>#REF!</v>
      </c>
      <c r="AG428" s="81" t="e">
        <f t="shared" si="149"/>
        <v>#REF!</v>
      </c>
      <c r="AH428" s="6">
        <v>620000</v>
      </c>
      <c r="AI428" s="6"/>
      <c r="AJ428" s="81">
        <f t="shared" si="150"/>
        <v>620000</v>
      </c>
      <c r="AK428" s="6">
        <v>620000</v>
      </c>
      <c r="AL428" s="44" t="s">
        <v>1544</v>
      </c>
      <c r="AM428" s="35"/>
    </row>
    <row r="429" spans="1:39" x14ac:dyDescent="0.2">
      <c r="A429" s="5">
        <f t="shared" si="140"/>
        <v>408</v>
      </c>
      <c r="B429" s="5">
        <v>217</v>
      </c>
      <c r="C429" s="5">
        <v>412</v>
      </c>
      <c r="D429" s="5" t="s">
        <v>1549</v>
      </c>
      <c r="E429" s="15"/>
      <c r="F429" s="15" t="s">
        <v>1549</v>
      </c>
      <c r="G429" s="45" t="s">
        <v>1550</v>
      </c>
      <c r="H429" s="6">
        <v>2000000</v>
      </c>
      <c r="I429" s="6">
        <v>388824.75</v>
      </c>
      <c r="J429" s="6">
        <v>590000</v>
      </c>
      <c r="K429" s="81">
        <f t="shared" si="141"/>
        <v>2590000</v>
      </c>
      <c r="L429" s="81">
        <f t="shared" si="142"/>
        <v>2978800</v>
      </c>
      <c r="M429" s="6">
        <v>510000</v>
      </c>
      <c r="N429" s="6" t="e">
        <f>M429/1000*#REF!</f>
        <v>#REF!</v>
      </c>
      <c r="O429" s="81" t="e">
        <f t="shared" si="143"/>
        <v>#REF!</v>
      </c>
      <c r="P429" s="6">
        <v>510000</v>
      </c>
      <c r="Q429" s="6"/>
      <c r="R429" s="81">
        <f t="shared" si="144"/>
        <v>510000</v>
      </c>
      <c r="S429" s="6">
        <v>510000</v>
      </c>
      <c r="T429" s="6" t="e">
        <f>S429/1000*#REF!</f>
        <v>#REF!</v>
      </c>
      <c r="U429" s="81" t="e">
        <f t="shared" si="145"/>
        <v>#REF!</v>
      </c>
      <c r="V429" s="6">
        <v>510000</v>
      </c>
      <c r="W429" s="6"/>
      <c r="X429" s="81">
        <f t="shared" si="146"/>
        <v>510000</v>
      </c>
      <c r="Y429" s="6">
        <v>510000</v>
      </c>
      <c r="Z429" s="6" t="e">
        <f>Y429/1000*#REF!</f>
        <v>#REF!</v>
      </c>
      <c r="AA429" s="81" t="e">
        <f t="shared" si="147"/>
        <v>#REF!</v>
      </c>
      <c r="AB429" s="6">
        <v>510000</v>
      </c>
      <c r="AC429" s="6"/>
      <c r="AD429" s="81">
        <f t="shared" si="148"/>
        <v>510000</v>
      </c>
      <c r="AE429" s="6">
        <v>510000</v>
      </c>
      <c r="AF429" s="6" t="e">
        <f>AE429/1000*#REF!</f>
        <v>#REF!</v>
      </c>
      <c r="AG429" s="81" t="e">
        <f t="shared" si="149"/>
        <v>#REF!</v>
      </c>
      <c r="AH429" s="6">
        <v>510000</v>
      </c>
      <c r="AI429" s="6"/>
      <c r="AJ429" s="81">
        <f t="shared" si="150"/>
        <v>510000</v>
      </c>
      <c r="AK429" s="6">
        <v>510000</v>
      </c>
      <c r="AL429" s="44"/>
      <c r="AM429" s="35"/>
    </row>
    <row r="430" spans="1:39" ht="30" x14ac:dyDescent="0.2">
      <c r="A430" s="5">
        <f t="shared" si="140"/>
        <v>409</v>
      </c>
      <c r="B430" s="5">
        <v>218</v>
      </c>
      <c r="C430" s="5">
        <v>413</v>
      </c>
      <c r="D430" s="5" t="s">
        <v>1551</v>
      </c>
      <c r="E430" s="15"/>
      <c r="F430" s="15" t="s">
        <v>1551</v>
      </c>
      <c r="G430" s="45" t="s">
        <v>1552</v>
      </c>
      <c r="H430" s="6">
        <v>1500000</v>
      </c>
      <c r="I430" s="6">
        <v>218989.12</v>
      </c>
      <c r="J430" s="6">
        <v>310000</v>
      </c>
      <c r="K430" s="81">
        <f t="shared" si="141"/>
        <v>1810000</v>
      </c>
      <c r="L430" s="81">
        <f t="shared" si="142"/>
        <v>2029000</v>
      </c>
      <c r="M430" s="6">
        <v>41000</v>
      </c>
      <c r="N430" s="6" t="e">
        <f>M430/1000*#REF!</f>
        <v>#REF!</v>
      </c>
      <c r="O430" s="81" t="e">
        <f t="shared" si="143"/>
        <v>#REF!</v>
      </c>
      <c r="P430" s="6">
        <v>41000</v>
      </c>
      <c r="Q430" s="6"/>
      <c r="R430" s="81">
        <f t="shared" si="144"/>
        <v>41000</v>
      </c>
      <c r="S430" s="6">
        <v>41000</v>
      </c>
      <c r="T430" s="6" t="e">
        <f>S430/1000*#REF!</f>
        <v>#REF!</v>
      </c>
      <c r="U430" s="81" t="e">
        <f t="shared" si="145"/>
        <v>#REF!</v>
      </c>
      <c r="V430" s="6">
        <v>41000</v>
      </c>
      <c r="W430" s="6"/>
      <c r="X430" s="81">
        <f t="shared" si="146"/>
        <v>41000</v>
      </c>
      <c r="Y430" s="6">
        <v>41000</v>
      </c>
      <c r="Z430" s="6" t="e">
        <f>Y430/1000*#REF!</f>
        <v>#REF!</v>
      </c>
      <c r="AA430" s="81" t="e">
        <f t="shared" si="147"/>
        <v>#REF!</v>
      </c>
      <c r="AB430" s="6">
        <v>41000</v>
      </c>
      <c r="AC430" s="6"/>
      <c r="AD430" s="81">
        <f t="shared" si="148"/>
        <v>41000</v>
      </c>
      <c r="AE430" s="6">
        <v>41000</v>
      </c>
      <c r="AF430" s="6" t="e">
        <f>AE430/1000*#REF!</f>
        <v>#REF!</v>
      </c>
      <c r="AG430" s="81" t="e">
        <f t="shared" si="149"/>
        <v>#REF!</v>
      </c>
      <c r="AH430" s="6">
        <v>41000</v>
      </c>
      <c r="AI430" s="6"/>
      <c r="AJ430" s="81">
        <f t="shared" si="150"/>
        <v>41000</v>
      </c>
      <c r="AK430" s="6">
        <v>41000</v>
      </c>
      <c r="AL430" s="44" t="s">
        <v>1544</v>
      </c>
      <c r="AM430" s="35"/>
    </row>
    <row r="431" spans="1:39" x14ac:dyDescent="0.2">
      <c r="A431" s="16" t="s">
        <v>1553</v>
      </c>
      <c r="B431" s="5"/>
      <c r="C431" s="5"/>
      <c r="D431" s="5"/>
      <c r="E431" s="16" t="s">
        <v>1553</v>
      </c>
      <c r="F431" s="16" t="s">
        <v>1253</v>
      </c>
      <c r="G431" s="41" t="s">
        <v>1554</v>
      </c>
      <c r="H431" s="6">
        <v>0</v>
      </c>
      <c r="I431" s="6">
        <v>0</v>
      </c>
      <c r="J431" s="6"/>
      <c r="K431" s="81">
        <f t="shared" si="141"/>
        <v>0</v>
      </c>
      <c r="L431" s="81">
        <f t="shared" si="142"/>
        <v>0</v>
      </c>
      <c r="M431" s="6">
        <v>34000</v>
      </c>
      <c r="N431" s="6" t="e">
        <f>M431/1000*#REF!</f>
        <v>#REF!</v>
      </c>
      <c r="O431" s="81" t="e">
        <f t="shared" si="143"/>
        <v>#REF!</v>
      </c>
      <c r="P431" s="6">
        <v>34000</v>
      </c>
      <c r="Q431" s="6"/>
      <c r="R431" s="81">
        <f t="shared" si="144"/>
        <v>34000</v>
      </c>
      <c r="S431" s="6">
        <v>34000</v>
      </c>
      <c r="T431" s="6" t="e">
        <f>S431/1000*#REF!</f>
        <v>#REF!</v>
      </c>
      <c r="U431" s="81" t="e">
        <f t="shared" si="145"/>
        <v>#REF!</v>
      </c>
      <c r="V431" s="6">
        <v>34000</v>
      </c>
      <c r="W431" s="6"/>
      <c r="X431" s="81">
        <f t="shared" si="146"/>
        <v>34000</v>
      </c>
      <c r="Y431" s="6">
        <v>34000</v>
      </c>
      <c r="Z431" s="6" t="e">
        <f>Y431/1000*#REF!</f>
        <v>#REF!</v>
      </c>
      <c r="AA431" s="81" t="e">
        <f t="shared" si="147"/>
        <v>#REF!</v>
      </c>
      <c r="AB431" s="6">
        <v>34000</v>
      </c>
      <c r="AC431" s="6"/>
      <c r="AD431" s="81">
        <f t="shared" si="148"/>
        <v>34000</v>
      </c>
      <c r="AE431" s="6">
        <v>34000</v>
      </c>
      <c r="AF431" s="6" t="e">
        <f>AE431/1000*#REF!</f>
        <v>#REF!</v>
      </c>
      <c r="AG431" s="81" t="e">
        <f t="shared" si="149"/>
        <v>#REF!</v>
      </c>
      <c r="AH431" s="6">
        <v>34000</v>
      </c>
      <c r="AI431" s="6"/>
      <c r="AJ431" s="81">
        <f t="shared" si="150"/>
        <v>34000</v>
      </c>
      <c r="AK431" s="6">
        <v>34000</v>
      </c>
      <c r="AL431" s="35"/>
      <c r="AM431" s="35"/>
    </row>
    <row r="432" spans="1:39" ht="31.5" x14ac:dyDescent="0.2">
      <c r="A432" s="5">
        <f>A430+1</f>
        <v>410</v>
      </c>
      <c r="B432" s="5">
        <v>219</v>
      </c>
      <c r="C432" s="5">
        <v>414</v>
      </c>
      <c r="D432" s="5" t="s">
        <v>1555</v>
      </c>
      <c r="E432" s="15" t="s">
        <v>1555</v>
      </c>
      <c r="F432" s="15"/>
      <c r="G432" s="30" t="s">
        <v>1556</v>
      </c>
      <c r="H432" s="6">
        <v>105000</v>
      </c>
      <c r="I432" s="6">
        <v>109494.56</v>
      </c>
      <c r="J432" s="6">
        <v>42000</v>
      </c>
      <c r="K432" s="81">
        <f t="shared" si="141"/>
        <v>147000</v>
      </c>
      <c r="L432" s="81">
        <f t="shared" si="142"/>
        <v>256500</v>
      </c>
      <c r="M432" s="6">
        <v>54000</v>
      </c>
      <c r="N432" s="6" t="e">
        <f>M432/1000*#REF!</f>
        <v>#REF!</v>
      </c>
      <c r="O432" s="81" t="e">
        <f t="shared" si="143"/>
        <v>#REF!</v>
      </c>
      <c r="P432" s="6">
        <v>54000</v>
      </c>
      <c r="Q432" s="6"/>
      <c r="R432" s="81">
        <f t="shared" si="144"/>
        <v>54000</v>
      </c>
      <c r="S432" s="6">
        <v>54000</v>
      </c>
      <c r="T432" s="6" t="e">
        <f>S432/1000*#REF!</f>
        <v>#REF!</v>
      </c>
      <c r="U432" s="81" t="e">
        <f t="shared" si="145"/>
        <v>#REF!</v>
      </c>
      <c r="V432" s="6">
        <v>54000</v>
      </c>
      <c r="W432" s="6"/>
      <c r="X432" s="81">
        <f t="shared" si="146"/>
        <v>54000</v>
      </c>
      <c r="Y432" s="6">
        <v>54000</v>
      </c>
      <c r="Z432" s="6" t="e">
        <f>Y432/1000*#REF!</f>
        <v>#REF!</v>
      </c>
      <c r="AA432" s="81" t="e">
        <f t="shared" si="147"/>
        <v>#REF!</v>
      </c>
      <c r="AB432" s="6">
        <v>54000</v>
      </c>
      <c r="AC432" s="6"/>
      <c r="AD432" s="81">
        <f t="shared" si="148"/>
        <v>54000</v>
      </c>
      <c r="AE432" s="6">
        <v>54000</v>
      </c>
      <c r="AF432" s="6" t="e">
        <f>AE432/1000*#REF!</f>
        <v>#REF!</v>
      </c>
      <c r="AG432" s="81" t="e">
        <f t="shared" si="149"/>
        <v>#REF!</v>
      </c>
      <c r="AH432" s="6">
        <v>54000</v>
      </c>
      <c r="AI432" s="6"/>
      <c r="AJ432" s="81">
        <f t="shared" si="150"/>
        <v>54000</v>
      </c>
      <c r="AK432" s="6">
        <v>54000</v>
      </c>
      <c r="AL432" s="35"/>
      <c r="AM432" s="35"/>
    </row>
    <row r="433" spans="1:39" ht="31.5" x14ac:dyDescent="0.2">
      <c r="A433" s="5">
        <f t="shared" ref="A433:A446" si="151">A432+1</f>
        <v>411</v>
      </c>
      <c r="B433" s="5">
        <v>220</v>
      </c>
      <c r="C433" s="5">
        <v>415</v>
      </c>
      <c r="D433" s="5" t="s">
        <v>1557</v>
      </c>
      <c r="E433" s="15" t="s">
        <v>1557</v>
      </c>
      <c r="F433" s="15"/>
      <c r="G433" s="30" t="s">
        <v>1558</v>
      </c>
      <c r="H433" s="6">
        <v>245000</v>
      </c>
      <c r="I433" s="6">
        <v>109494.56</v>
      </c>
      <c r="J433" s="6">
        <v>42000</v>
      </c>
      <c r="K433" s="81">
        <f t="shared" si="141"/>
        <v>287000</v>
      </c>
      <c r="L433" s="81">
        <f t="shared" si="142"/>
        <v>396500</v>
      </c>
      <c r="M433" s="6">
        <v>105000</v>
      </c>
      <c r="N433" s="6" t="e">
        <f>M433/1000*#REF!</f>
        <v>#REF!</v>
      </c>
      <c r="O433" s="81" t="e">
        <f t="shared" si="143"/>
        <v>#REF!</v>
      </c>
      <c r="P433" s="6">
        <v>105000</v>
      </c>
      <c r="Q433" s="6"/>
      <c r="R433" s="81">
        <f t="shared" si="144"/>
        <v>105000</v>
      </c>
      <c r="S433" s="6">
        <v>105000</v>
      </c>
      <c r="T433" s="6" t="e">
        <f>S433/1000*#REF!</f>
        <v>#REF!</v>
      </c>
      <c r="U433" s="81" t="e">
        <f t="shared" si="145"/>
        <v>#REF!</v>
      </c>
      <c r="V433" s="6">
        <v>105000</v>
      </c>
      <c r="W433" s="6"/>
      <c r="X433" s="81">
        <f t="shared" si="146"/>
        <v>105000</v>
      </c>
      <c r="Y433" s="6">
        <v>105000</v>
      </c>
      <c r="Z433" s="6" t="e">
        <f>Y433/1000*#REF!</f>
        <v>#REF!</v>
      </c>
      <c r="AA433" s="81" t="e">
        <f t="shared" si="147"/>
        <v>#REF!</v>
      </c>
      <c r="AB433" s="6">
        <v>105000</v>
      </c>
      <c r="AC433" s="6"/>
      <c r="AD433" s="81">
        <f t="shared" si="148"/>
        <v>105000</v>
      </c>
      <c r="AE433" s="6">
        <v>105000</v>
      </c>
      <c r="AF433" s="6" t="e">
        <f>AE433/1000*#REF!</f>
        <v>#REF!</v>
      </c>
      <c r="AG433" s="81" t="e">
        <f t="shared" si="149"/>
        <v>#REF!</v>
      </c>
      <c r="AH433" s="6">
        <v>105000</v>
      </c>
      <c r="AI433" s="6"/>
      <c r="AJ433" s="81">
        <f t="shared" si="150"/>
        <v>105000</v>
      </c>
      <c r="AK433" s="6">
        <v>105000</v>
      </c>
      <c r="AL433" s="35"/>
      <c r="AM433" s="35"/>
    </row>
    <row r="434" spans="1:39" x14ac:dyDescent="0.2">
      <c r="A434" s="5">
        <f t="shared" si="151"/>
        <v>412</v>
      </c>
      <c r="B434" s="5">
        <v>221</v>
      </c>
      <c r="C434" s="5">
        <v>416</v>
      </c>
      <c r="D434" s="5" t="s">
        <v>1559</v>
      </c>
      <c r="E434" s="15" t="s">
        <v>1559</v>
      </c>
      <c r="F434" s="15"/>
      <c r="G434" s="30" t="s">
        <v>1560</v>
      </c>
      <c r="H434" s="6">
        <v>525000</v>
      </c>
      <c r="I434" s="6">
        <v>237174.80799999999</v>
      </c>
      <c r="J434" s="6">
        <v>42000</v>
      </c>
      <c r="K434" s="81">
        <f t="shared" si="141"/>
        <v>567000</v>
      </c>
      <c r="L434" s="81">
        <f t="shared" si="142"/>
        <v>804200</v>
      </c>
      <c r="M434" s="6">
        <v>198000</v>
      </c>
      <c r="N434" s="6" t="e">
        <f>M434/1000*#REF!</f>
        <v>#REF!</v>
      </c>
      <c r="O434" s="81" t="e">
        <f t="shared" si="143"/>
        <v>#REF!</v>
      </c>
      <c r="P434" s="6">
        <v>198000</v>
      </c>
      <c r="Q434" s="6"/>
      <c r="R434" s="81">
        <f t="shared" si="144"/>
        <v>198000</v>
      </c>
      <c r="S434" s="6">
        <v>198000</v>
      </c>
      <c r="T434" s="6" t="e">
        <f>S434/1000*#REF!</f>
        <v>#REF!</v>
      </c>
      <c r="U434" s="81" t="e">
        <f t="shared" si="145"/>
        <v>#REF!</v>
      </c>
      <c r="V434" s="6">
        <v>198000</v>
      </c>
      <c r="W434" s="6"/>
      <c r="X434" s="81">
        <f t="shared" si="146"/>
        <v>198000</v>
      </c>
      <c r="Y434" s="6">
        <v>198000</v>
      </c>
      <c r="Z434" s="6" t="e">
        <f>Y434/1000*#REF!</f>
        <v>#REF!</v>
      </c>
      <c r="AA434" s="81" t="e">
        <f t="shared" si="147"/>
        <v>#REF!</v>
      </c>
      <c r="AB434" s="6">
        <v>198000</v>
      </c>
      <c r="AC434" s="6"/>
      <c r="AD434" s="81">
        <f t="shared" si="148"/>
        <v>198000</v>
      </c>
      <c r="AE434" s="6">
        <v>198000</v>
      </c>
      <c r="AF434" s="6" t="e">
        <f>AE434/1000*#REF!</f>
        <v>#REF!</v>
      </c>
      <c r="AG434" s="81" t="e">
        <f t="shared" si="149"/>
        <v>#REF!</v>
      </c>
      <c r="AH434" s="6">
        <v>198000</v>
      </c>
      <c r="AI434" s="6"/>
      <c r="AJ434" s="81">
        <f t="shared" si="150"/>
        <v>198000</v>
      </c>
      <c r="AK434" s="6">
        <v>198000</v>
      </c>
      <c r="AL434" s="35"/>
      <c r="AM434" s="35"/>
    </row>
    <row r="435" spans="1:39" x14ac:dyDescent="0.2">
      <c r="A435" s="5">
        <f t="shared" si="151"/>
        <v>413</v>
      </c>
      <c r="B435" s="5">
        <v>222</v>
      </c>
      <c r="C435" s="5">
        <v>417</v>
      </c>
      <c r="D435" s="5" t="s">
        <v>1561</v>
      </c>
      <c r="E435" s="15" t="s">
        <v>1561</v>
      </c>
      <c r="F435" s="15"/>
      <c r="G435" s="45" t="s">
        <v>1562</v>
      </c>
      <c r="H435" s="6">
        <v>580000</v>
      </c>
      <c r="I435" s="6">
        <v>189949.31999999998</v>
      </c>
      <c r="J435" s="6">
        <v>91500</v>
      </c>
      <c r="K435" s="81">
        <f t="shared" si="141"/>
        <v>671500</v>
      </c>
      <c r="L435" s="81">
        <f t="shared" si="142"/>
        <v>861400</v>
      </c>
      <c r="M435" s="6">
        <v>1500000</v>
      </c>
      <c r="N435" s="6" t="e">
        <f>M435/1000*#REF!</f>
        <v>#REF!</v>
      </c>
      <c r="O435" s="81" t="e">
        <f t="shared" si="143"/>
        <v>#REF!</v>
      </c>
      <c r="P435" s="6">
        <v>1500000</v>
      </c>
      <c r="Q435" s="6"/>
      <c r="R435" s="81">
        <f t="shared" si="144"/>
        <v>1500000</v>
      </c>
      <c r="S435" s="6">
        <v>1500000</v>
      </c>
      <c r="T435" s="6" t="e">
        <f>S435/1000*#REF!</f>
        <v>#REF!</v>
      </c>
      <c r="U435" s="81" t="e">
        <f t="shared" si="145"/>
        <v>#REF!</v>
      </c>
      <c r="V435" s="6">
        <v>1500000</v>
      </c>
      <c r="W435" s="6"/>
      <c r="X435" s="81">
        <f t="shared" si="146"/>
        <v>1500000</v>
      </c>
      <c r="Y435" s="6">
        <v>1500000</v>
      </c>
      <c r="Z435" s="6" t="e">
        <f>Y435/1000*#REF!</f>
        <v>#REF!</v>
      </c>
      <c r="AA435" s="81" t="e">
        <f t="shared" si="147"/>
        <v>#REF!</v>
      </c>
      <c r="AB435" s="6">
        <v>1500000</v>
      </c>
      <c r="AC435" s="6"/>
      <c r="AD435" s="81">
        <f t="shared" si="148"/>
        <v>1500000</v>
      </c>
      <c r="AE435" s="6">
        <v>1500000</v>
      </c>
      <c r="AF435" s="6" t="e">
        <f>AE435/1000*#REF!</f>
        <v>#REF!</v>
      </c>
      <c r="AG435" s="81" t="e">
        <f t="shared" si="149"/>
        <v>#REF!</v>
      </c>
      <c r="AH435" s="6">
        <v>1500000</v>
      </c>
      <c r="AI435" s="6"/>
      <c r="AJ435" s="81">
        <f t="shared" si="150"/>
        <v>1500000</v>
      </c>
      <c r="AK435" s="6">
        <v>1500000</v>
      </c>
      <c r="AL435" s="35"/>
      <c r="AM435" s="35"/>
    </row>
    <row r="436" spans="1:39" x14ac:dyDescent="0.2">
      <c r="A436" s="5">
        <f t="shared" si="151"/>
        <v>414</v>
      </c>
      <c r="B436" s="5">
        <v>223</v>
      </c>
      <c r="C436" s="5">
        <v>418</v>
      </c>
      <c r="D436" s="5" t="s">
        <v>1563</v>
      </c>
      <c r="E436" s="15" t="s">
        <v>1563</v>
      </c>
      <c r="F436" s="15"/>
      <c r="G436" s="45" t="s">
        <v>1564</v>
      </c>
      <c r="H436" s="6">
        <v>640000</v>
      </c>
      <c r="I436" s="6">
        <v>379898.63999999996</v>
      </c>
      <c r="J436" s="6">
        <v>91500</v>
      </c>
      <c r="K436" s="81">
        <f t="shared" si="141"/>
        <v>731500</v>
      </c>
      <c r="L436" s="81">
        <f t="shared" si="142"/>
        <v>1111400</v>
      </c>
      <c r="M436" s="6">
        <v>1550000</v>
      </c>
      <c r="N436" s="6" t="e">
        <f>M436/1000*#REF!</f>
        <v>#REF!</v>
      </c>
      <c r="O436" s="81" t="e">
        <f t="shared" si="143"/>
        <v>#REF!</v>
      </c>
      <c r="P436" s="6">
        <v>1550000</v>
      </c>
      <c r="Q436" s="6"/>
      <c r="R436" s="81">
        <f t="shared" si="144"/>
        <v>1550000</v>
      </c>
      <c r="S436" s="6">
        <v>1550000</v>
      </c>
      <c r="T436" s="6" t="e">
        <f>S436/1000*#REF!</f>
        <v>#REF!</v>
      </c>
      <c r="U436" s="81" t="e">
        <f t="shared" si="145"/>
        <v>#REF!</v>
      </c>
      <c r="V436" s="6">
        <v>1550000</v>
      </c>
      <c r="W436" s="6"/>
      <c r="X436" s="81">
        <f t="shared" si="146"/>
        <v>1550000</v>
      </c>
      <c r="Y436" s="6">
        <v>1550000</v>
      </c>
      <c r="Z436" s="6" t="e">
        <f>Y436/1000*#REF!</f>
        <v>#REF!</v>
      </c>
      <c r="AA436" s="81" t="e">
        <f t="shared" si="147"/>
        <v>#REF!</v>
      </c>
      <c r="AB436" s="6">
        <v>1550000</v>
      </c>
      <c r="AC436" s="6"/>
      <c r="AD436" s="81">
        <f t="shared" si="148"/>
        <v>1550000</v>
      </c>
      <c r="AE436" s="6">
        <v>1550000</v>
      </c>
      <c r="AF436" s="6" t="e">
        <f>AE436/1000*#REF!</f>
        <v>#REF!</v>
      </c>
      <c r="AG436" s="81" t="e">
        <f t="shared" si="149"/>
        <v>#REF!</v>
      </c>
      <c r="AH436" s="6">
        <v>1550000</v>
      </c>
      <c r="AI436" s="6"/>
      <c r="AJ436" s="81">
        <f t="shared" si="150"/>
        <v>1550000</v>
      </c>
      <c r="AK436" s="6">
        <v>1240000</v>
      </c>
      <c r="AL436" s="35"/>
      <c r="AM436" s="35"/>
    </row>
    <row r="437" spans="1:39" x14ac:dyDescent="0.2">
      <c r="A437" s="5">
        <f t="shared" si="151"/>
        <v>415</v>
      </c>
      <c r="B437" s="5">
        <v>224</v>
      </c>
      <c r="C437" s="5">
        <v>419</v>
      </c>
      <c r="D437" s="5" t="s">
        <v>1565</v>
      </c>
      <c r="E437" s="15" t="s">
        <v>1565</v>
      </c>
      <c r="F437" s="15"/>
      <c r="G437" s="45" t="s">
        <v>1566</v>
      </c>
      <c r="H437" s="6">
        <v>530000</v>
      </c>
      <c r="I437" s="6">
        <v>253265.75999999998</v>
      </c>
      <c r="J437" s="6">
        <v>91500</v>
      </c>
      <c r="K437" s="81">
        <f t="shared" si="141"/>
        <v>621500</v>
      </c>
      <c r="L437" s="81">
        <f t="shared" si="142"/>
        <v>874800</v>
      </c>
      <c r="M437" s="6">
        <v>134000</v>
      </c>
      <c r="N437" s="6" t="e">
        <f>M437/1000*#REF!</f>
        <v>#REF!</v>
      </c>
      <c r="O437" s="81" t="e">
        <f t="shared" si="143"/>
        <v>#REF!</v>
      </c>
      <c r="P437" s="6">
        <v>134000</v>
      </c>
      <c r="Q437" s="6"/>
      <c r="R437" s="81">
        <f t="shared" si="144"/>
        <v>134000</v>
      </c>
      <c r="S437" s="6">
        <v>134000</v>
      </c>
      <c r="T437" s="6" t="e">
        <f>S437/1000*#REF!</f>
        <v>#REF!</v>
      </c>
      <c r="U437" s="81" t="e">
        <f t="shared" si="145"/>
        <v>#REF!</v>
      </c>
      <c r="V437" s="6">
        <v>134000</v>
      </c>
      <c r="W437" s="6"/>
      <c r="X437" s="81">
        <f t="shared" si="146"/>
        <v>134000</v>
      </c>
      <c r="Y437" s="6">
        <v>134000</v>
      </c>
      <c r="Z437" s="6" t="e">
        <f>Y437/1000*#REF!</f>
        <v>#REF!</v>
      </c>
      <c r="AA437" s="81" t="e">
        <f t="shared" si="147"/>
        <v>#REF!</v>
      </c>
      <c r="AB437" s="6">
        <v>134000</v>
      </c>
      <c r="AC437" s="6"/>
      <c r="AD437" s="81">
        <f t="shared" si="148"/>
        <v>134000</v>
      </c>
      <c r="AE437" s="6">
        <v>134000</v>
      </c>
      <c r="AF437" s="6" t="e">
        <f>AE437/1000*#REF!</f>
        <v>#REF!</v>
      </c>
      <c r="AG437" s="81" t="e">
        <f t="shared" si="149"/>
        <v>#REF!</v>
      </c>
      <c r="AH437" s="6">
        <v>134000</v>
      </c>
      <c r="AI437" s="6"/>
      <c r="AJ437" s="81">
        <f t="shared" si="150"/>
        <v>134000</v>
      </c>
      <c r="AK437" s="6">
        <v>134000</v>
      </c>
      <c r="AL437" s="35"/>
      <c r="AM437" s="35"/>
    </row>
    <row r="438" spans="1:39" x14ac:dyDescent="0.2">
      <c r="A438" s="5">
        <f t="shared" si="151"/>
        <v>416</v>
      </c>
      <c r="B438" s="5">
        <v>225</v>
      </c>
      <c r="C438" s="5">
        <v>420</v>
      </c>
      <c r="D438" s="5" t="s">
        <v>1567</v>
      </c>
      <c r="E438" s="15" t="s">
        <v>1567</v>
      </c>
      <c r="F438" s="15"/>
      <c r="G438" s="30" t="s">
        <v>1568</v>
      </c>
      <c r="H438" s="6">
        <v>50000</v>
      </c>
      <c r="I438" s="6">
        <v>8640.5499999999993</v>
      </c>
      <c r="J438" s="6"/>
      <c r="K438" s="81">
        <f t="shared" si="141"/>
        <v>50000</v>
      </c>
      <c r="L438" s="81">
        <f t="shared" si="142"/>
        <v>58600</v>
      </c>
      <c r="M438" s="6">
        <v>409000</v>
      </c>
      <c r="N438" s="6" t="e">
        <f>M438/1000*#REF!</f>
        <v>#REF!</v>
      </c>
      <c r="O438" s="81" t="e">
        <f t="shared" si="143"/>
        <v>#REF!</v>
      </c>
      <c r="P438" s="6">
        <v>409000</v>
      </c>
      <c r="Q438" s="6"/>
      <c r="R438" s="81">
        <f t="shared" si="144"/>
        <v>409000</v>
      </c>
      <c r="S438" s="6">
        <v>387000</v>
      </c>
      <c r="T438" s="6" t="e">
        <f>S438/1000*#REF!</f>
        <v>#REF!</v>
      </c>
      <c r="U438" s="81" t="e">
        <f t="shared" si="145"/>
        <v>#REF!</v>
      </c>
      <c r="V438" s="6">
        <v>387000</v>
      </c>
      <c r="W438" s="6"/>
      <c r="X438" s="81">
        <f t="shared" si="146"/>
        <v>387000</v>
      </c>
      <c r="Y438" s="6">
        <v>366000</v>
      </c>
      <c r="Z438" s="6" t="e">
        <f>Y438/1000*#REF!</f>
        <v>#REF!</v>
      </c>
      <c r="AA438" s="81" t="e">
        <f t="shared" si="147"/>
        <v>#REF!</v>
      </c>
      <c r="AB438" s="6">
        <v>366000</v>
      </c>
      <c r="AC438" s="6"/>
      <c r="AD438" s="81">
        <f t="shared" si="148"/>
        <v>366000</v>
      </c>
      <c r="AE438" s="6">
        <v>344000</v>
      </c>
      <c r="AF438" s="6" t="e">
        <f>AE438/1000*#REF!</f>
        <v>#REF!</v>
      </c>
      <c r="AG438" s="81" t="e">
        <f t="shared" si="149"/>
        <v>#REF!</v>
      </c>
      <c r="AH438" s="6">
        <v>344000</v>
      </c>
      <c r="AI438" s="6"/>
      <c r="AJ438" s="81">
        <f t="shared" si="150"/>
        <v>344000</v>
      </c>
      <c r="AK438" s="6">
        <v>344000</v>
      </c>
      <c r="AL438" s="35"/>
      <c r="AM438" s="35"/>
    </row>
    <row r="439" spans="1:39" x14ac:dyDescent="0.2">
      <c r="A439" s="5">
        <f t="shared" si="151"/>
        <v>417</v>
      </c>
      <c r="B439" s="5">
        <v>226</v>
      </c>
      <c r="C439" s="5">
        <v>421</v>
      </c>
      <c r="D439" s="5" t="s">
        <v>1569</v>
      </c>
      <c r="E439" s="15" t="s">
        <v>1569</v>
      </c>
      <c r="F439" s="15"/>
      <c r="G439" s="30" t="s">
        <v>1570</v>
      </c>
      <c r="H439" s="6">
        <v>37000</v>
      </c>
      <c r="I439" s="6">
        <v>8640.5499999999993</v>
      </c>
      <c r="J439" s="6"/>
      <c r="K439" s="81">
        <f t="shared" si="141"/>
        <v>37000</v>
      </c>
      <c r="L439" s="81">
        <f t="shared" si="142"/>
        <v>45600</v>
      </c>
      <c r="M439" s="6">
        <v>5000</v>
      </c>
      <c r="N439" s="6" t="e">
        <f>M439/1000*#REF!</f>
        <v>#REF!</v>
      </c>
      <c r="O439" s="81" t="e">
        <f t="shared" si="143"/>
        <v>#REF!</v>
      </c>
      <c r="P439" s="6">
        <v>5000</v>
      </c>
      <c r="Q439" s="6"/>
      <c r="R439" s="81">
        <f t="shared" si="144"/>
        <v>5000</v>
      </c>
      <c r="S439" s="6">
        <v>5000</v>
      </c>
      <c r="T439" s="6" t="e">
        <f>S439/1000*#REF!</f>
        <v>#REF!</v>
      </c>
      <c r="U439" s="81" t="e">
        <f t="shared" si="145"/>
        <v>#REF!</v>
      </c>
      <c r="V439" s="6">
        <v>5000</v>
      </c>
      <c r="W439" s="6"/>
      <c r="X439" s="81">
        <f t="shared" si="146"/>
        <v>5000</v>
      </c>
      <c r="Y439" s="6">
        <v>5000</v>
      </c>
      <c r="Z439" s="6" t="e">
        <f>Y439/1000*#REF!</f>
        <v>#REF!</v>
      </c>
      <c r="AA439" s="81" t="e">
        <f t="shared" si="147"/>
        <v>#REF!</v>
      </c>
      <c r="AB439" s="6">
        <v>5000</v>
      </c>
      <c r="AC439" s="6"/>
      <c r="AD439" s="81">
        <f t="shared" si="148"/>
        <v>5000</v>
      </c>
      <c r="AE439" s="32">
        <v>5000</v>
      </c>
      <c r="AF439" s="6" t="e">
        <f>AE439/1000*#REF!</f>
        <v>#REF!</v>
      </c>
      <c r="AG439" s="81" t="e">
        <f t="shared" si="149"/>
        <v>#REF!</v>
      </c>
      <c r="AH439" s="32">
        <v>5000</v>
      </c>
      <c r="AI439" s="6"/>
      <c r="AJ439" s="81">
        <f t="shared" si="150"/>
        <v>5000</v>
      </c>
      <c r="AK439" s="32">
        <v>5000</v>
      </c>
      <c r="AL439" s="35"/>
      <c r="AM439" s="35"/>
    </row>
    <row r="440" spans="1:39" ht="31.5" x14ac:dyDescent="0.2">
      <c r="A440" s="5">
        <f t="shared" si="151"/>
        <v>418</v>
      </c>
      <c r="B440" s="5">
        <v>227</v>
      </c>
      <c r="C440" s="5">
        <v>422</v>
      </c>
      <c r="D440" s="5" t="s">
        <v>1571</v>
      </c>
      <c r="E440" s="15" t="s">
        <v>1571</v>
      </c>
      <c r="F440" s="15"/>
      <c r="G440" s="30" t="s">
        <v>1572</v>
      </c>
      <c r="H440" s="6">
        <v>60000</v>
      </c>
      <c r="I440" s="6">
        <v>66291.81</v>
      </c>
      <c r="J440" s="6">
        <v>42000</v>
      </c>
      <c r="K440" s="81">
        <f t="shared" si="141"/>
        <v>102000</v>
      </c>
      <c r="L440" s="81">
        <f t="shared" si="142"/>
        <v>168300</v>
      </c>
      <c r="M440" s="6">
        <v>80000</v>
      </c>
      <c r="N440" s="6" t="e">
        <f>M440/1000*#REF!</f>
        <v>#REF!</v>
      </c>
      <c r="O440" s="81" t="e">
        <f t="shared" si="143"/>
        <v>#REF!</v>
      </c>
      <c r="P440" s="6">
        <v>80000</v>
      </c>
      <c r="Q440" s="6"/>
      <c r="R440" s="81">
        <f t="shared" si="144"/>
        <v>80000</v>
      </c>
      <c r="S440" s="6">
        <v>80000</v>
      </c>
      <c r="T440" s="6" t="e">
        <f>S440/1000*#REF!</f>
        <v>#REF!</v>
      </c>
      <c r="U440" s="81" t="e">
        <f t="shared" si="145"/>
        <v>#REF!</v>
      </c>
      <c r="V440" s="6">
        <v>80000</v>
      </c>
      <c r="W440" s="6"/>
      <c r="X440" s="81">
        <f t="shared" si="146"/>
        <v>80000</v>
      </c>
      <c r="Y440" s="6">
        <v>80000</v>
      </c>
      <c r="Z440" s="6" t="e">
        <f>Y440/1000*#REF!</f>
        <v>#REF!</v>
      </c>
      <c r="AA440" s="81" t="e">
        <f t="shared" si="147"/>
        <v>#REF!</v>
      </c>
      <c r="AB440" s="6">
        <v>80000</v>
      </c>
      <c r="AC440" s="6"/>
      <c r="AD440" s="81">
        <f t="shared" si="148"/>
        <v>80000</v>
      </c>
      <c r="AE440" s="32">
        <v>76000</v>
      </c>
      <c r="AF440" s="6" t="e">
        <f>AE440/1000*#REF!</f>
        <v>#REF!</v>
      </c>
      <c r="AG440" s="81" t="e">
        <f t="shared" si="149"/>
        <v>#REF!</v>
      </c>
      <c r="AH440" s="32">
        <v>76000</v>
      </c>
      <c r="AI440" s="6"/>
      <c r="AJ440" s="81">
        <f t="shared" si="150"/>
        <v>76000</v>
      </c>
      <c r="AK440" s="32">
        <v>76000</v>
      </c>
      <c r="AL440" s="35"/>
      <c r="AM440" s="35"/>
    </row>
    <row r="441" spans="1:39" x14ac:dyDescent="0.2">
      <c r="A441" s="5">
        <f t="shared" si="151"/>
        <v>419</v>
      </c>
      <c r="B441" s="5">
        <v>228</v>
      </c>
      <c r="C441" s="5">
        <v>423</v>
      </c>
      <c r="D441" s="5" t="s">
        <v>1573</v>
      </c>
      <c r="E441" s="15" t="s">
        <v>1573</v>
      </c>
      <c r="F441" s="15"/>
      <c r="G441" s="30" t="s">
        <v>1574</v>
      </c>
      <c r="H441" s="6">
        <v>120000</v>
      </c>
      <c r="I441" s="6">
        <v>66291.81</v>
      </c>
      <c r="J441" s="6">
        <v>42000</v>
      </c>
      <c r="K441" s="81">
        <f t="shared" si="141"/>
        <v>162000</v>
      </c>
      <c r="L441" s="81">
        <f t="shared" si="142"/>
        <v>228300</v>
      </c>
      <c r="M441" s="6">
        <v>350000</v>
      </c>
      <c r="N441" s="6" t="e">
        <f>M441/1000*#REF!</f>
        <v>#REF!</v>
      </c>
      <c r="O441" s="81" t="e">
        <f t="shared" si="143"/>
        <v>#REF!</v>
      </c>
      <c r="P441" s="6">
        <v>350000</v>
      </c>
      <c r="Q441" s="6"/>
      <c r="R441" s="81">
        <f t="shared" si="144"/>
        <v>350000</v>
      </c>
      <c r="S441" s="6">
        <v>350000</v>
      </c>
      <c r="T441" s="6" t="e">
        <f>S441/1000*#REF!</f>
        <v>#REF!</v>
      </c>
      <c r="U441" s="81" t="e">
        <f t="shared" si="145"/>
        <v>#REF!</v>
      </c>
      <c r="V441" s="6">
        <v>350000</v>
      </c>
      <c r="W441" s="6"/>
      <c r="X441" s="81">
        <f t="shared" si="146"/>
        <v>350000</v>
      </c>
      <c r="Y441" s="6">
        <v>350000</v>
      </c>
      <c r="Z441" s="6" t="e">
        <f>Y441/1000*#REF!</f>
        <v>#REF!</v>
      </c>
      <c r="AA441" s="81" t="e">
        <f t="shared" si="147"/>
        <v>#REF!</v>
      </c>
      <c r="AB441" s="6">
        <v>350000</v>
      </c>
      <c r="AC441" s="6"/>
      <c r="AD441" s="81">
        <f t="shared" si="148"/>
        <v>350000</v>
      </c>
      <c r="AE441" s="32">
        <v>332000</v>
      </c>
      <c r="AF441" s="6" t="e">
        <f>AE441/1000*#REF!</f>
        <v>#REF!</v>
      </c>
      <c r="AG441" s="81" t="e">
        <f t="shared" si="149"/>
        <v>#REF!</v>
      </c>
      <c r="AH441" s="32">
        <v>332000</v>
      </c>
      <c r="AI441" s="6"/>
      <c r="AJ441" s="81">
        <f t="shared" si="150"/>
        <v>332000</v>
      </c>
      <c r="AK441" s="32">
        <v>332000</v>
      </c>
      <c r="AL441" s="35"/>
      <c r="AM441" s="35"/>
    </row>
    <row r="442" spans="1:39" ht="31.5" x14ac:dyDescent="0.2">
      <c r="A442" s="5">
        <f t="shared" si="151"/>
        <v>420</v>
      </c>
      <c r="B442" s="5">
        <v>229</v>
      </c>
      <c r="C442" s="5">
        <v>424</v>
      </c>
      <c r="D442" s="5" t="s">
        <v>1575</v>
      </c>
      <c r="E442" s="15" t="s">
        <v>1575</v>
      </c>
      <c r="F442" s="15"/>
      <c r="G442" s="30" t="s">
        <v>1576</v>
      </c>
      <c r="H442" s="6">
        <v>215000</v>
      </c>
      <c r="I442" s="6">
        <v>86405.5</v>
      </c>
      <c r="J442" s="6">
        <v>91500</v>
      </c>
      <c r="K442" s="81">
        <f t="shared" si="141"/>
        <v>306500</v>
      </c>
      <c r="L442" s="81">
        <f t="shared" si="142"/>
        <v>392900</v>
      </c>
      <c r="M442" s="6">
        <v>70000</v>
      </c>
      <c r="N442" s="6" t="e">
        <f>M442/1000*#REF!</f>
        <v>#REF!</v>
      </c>
      <c r="O442" s="81" t="e">
        <f t="shared" si="143"/>
        <v>#REF!</v>
      </c>
      <c r="P442" s="6">
        <v>70000</v>
      </c>
      <c r="Q442" s="6"/>
      <c r="R442" s="81">
        <f t="shared" si="144"/>
        <v>70000</v>
      </c>
      <c r="S442" s="6">
        <v>70000</v>
      </c>
      <c r="T442" s="6" t="e">
        <f>S442/1000*#REF!</f>
        <v>#REF!</v>
      </c>
      <c r="U442" s="81" t="e">
        <f t="shared" si="145"/>
        <v>#REF!</v>
      </c>
      <c r="V442" s="6">
        <v>70000</v>
      </c>
      <c r="W442" s="6"/>
      <c r="X442" s="81">
        <f t="shared" si="146"/>
        <v>70000</v>
      </c>
      <c r="Y442" s="6">
        <v>70000</v>
      </c>
      <c r="Z442" s="6" t="e">
        <f>Y442/1000*#REF!</f>
        <v>#REF!</v>
      </c>
      <c r="AA442" s="81" t="e">
        <f t="shared" si="147"/>
        <v>#REF!</v>
      </c>
      <c r="AB442" s="6">
        <v>70000</v>
      </c>
      <c r="AC442" s="6"/>
      <c r="AD442" s="81">
        <f t="shared" si="148"/>
        <v>70000</v>
      </c>
      <c r="AE442" s="32">
        <v>66000</v>
      </c>
      <c r="AF442" s="6" t="e">
        <f>AE442/1000*#REF!</f>
        <v>#REF!</v>
      </c>
      <c r="AG442" s="81" t="e">
        <f t="shared" si="149"/>
        <v>#REF!</v>
      </c>
      <c r="AH442" s="32">
        <v>66000</v>
      </c>
      <c r="AI442" s="6"/>
      <c r="AJ442" s="81">
        <f t="shared" si="150"/>
        <v>66000</v>
      </c>
      <c r="AK442" s="32">
        <v>66000</v>
      </c>
      <c r="AL442" s="35"/>
      <c r="AM442" s="35"/>
    </row>
    <row r="443" spans="1:39" x14ac:dyDescent="0.2">
      <c r="A443" s="5">
        <f t="shared" si="151"/>
        <v>421</v>
      </c>
      <c r="B443" s="5">
        <v>230</v>
      </c>
      <c r="C443" s="5">
        <v>425</v>
      </c>
      <c r="D443" s="5" t="s">
        <v>1577</v>
      </c>
      <c r="E443" s="15" t="s">
        <v>1577</v>
      </c>
      <c r="F443" s="15"/>
      <c r="G443" s="45" t="s">
        <v>1578</v>
      </c>
      <c r="H443" s="6">
        <v>1550000</v>
      </c>
      <c r="I443" s="6">
        <v>345622</v>
      </c>
      <c r="J443" s="6">
        <v>304000</v>
      </c>
      <c r="K443" s="81">
        <f t="shared" si="141"/>
        <v>1854000</v>
      </c>
      <c r="L443" s="81">
        <f t="shared" si="142"/>
        <v>2199600</v>
      </c>
      <c r="M443" s="6">
        <v>200000</v>
      </c>
      <c r="N443" s="6" t="e">
        <f>M443/1000*#REF!</f>
        <v>#REF!</v>
      </c>
      <c r="O443" s="81" t="e">
        <f t="shared" si="143"/>
        <v>#REF!</v>
      </c>
      <c r="P443" s="6">
        <v>200000</v>
      </c>
      <c r="Q443" s="6"/>
      <c r="R443" s="81">
        <f t="shared" si="144"/>
        <v>200000</v>
      </c>
      <c r="S443" s="6">
        <v>200000</v>
      </c>
      <c r="T443" s="6" t="e">
        <f>S443/1000*#REF!</f>
        <v>#REF!</v>
      </c>
      <c r="U443" s="81" t="e">
        <f t="shared" si="145"/>
        <v>#REF!</v>
      </c>
      <c r="V443" s="6">
        <v>200000</v>
      </c>
      <c r="W443" s="6"/>
      <c r="X443" s="81">
        <f t="shared" si="146"/>
        <v>200000</v>
      </c>
      <c r="Y443" s="6">
        <v>200000</v>
      </c>
      <c r="Z443" s="6" t="e">
        <f>Y443/1000*#REF!</f>
        <v>#REF!</v>
      </c>
      <c r="AA443" s="81" t="e">
        <f t="shared" si="147"/>
        <v>#REF!</v>
      </c>
      <c r="AB443" s="6">
        <v>200000</v>
      </c>
      <c r="AC443" s="6"/>
      <c r="AD443" s="81">
        <f t="shared" si="148"/>
        <v>200000</v>
      </c>
      <c r="AE443" s="32">
        <v>190000</v>
      </c>
      <c r="AF443" s="6" t="e">
        <f>AE443/1000*#REF!</f>
        <v>#REF!</v>
      </c>
      <c r="AG443" s="81" t="e">
        <f t="shared" si="149"/>
        <v>#REF!</v>
      </c>
      <c r="AH443" s="32">
        <v>190000</v>
      </c>
      <c r="AI443" s="6"/>
      <c r="AJ443" s="81">
        <f t="shared" si="150"/>
        <v>190000</v>
      </c>
      <c r="AK443" s="32">
        <v>190000</v>
      </c>
      <c r="AL443" s="35"/>
      <c r="AM443" s="35"/>
    </row>
    <row r="444" spans="1:39" x14ac:dyDescent="0.2">
      <c r="A444" s="5">
        <f t="shared" si="151"/>
        <v>422</v>
      </c>
      <c r="B444" s="5">
        <v>231</v>
      </c>
      <c r="C444" s="5">
        <v>426</v>
      </c>
      <c r="D444" s="5" t="s">
        <v>1579</v>
      </c>
      <c r="E444" s="15" t="s">
        <v>1579</v>
      </c>
      <c r="F444" s="15"/>
      <c r="G444" s="45" t="s">
        <v>1580</v>
      </c>
      <c r="H444" s="6">
        <v>1600000</v>
      </c>
      <c r="I444" s="6">
        <v>532595.94999999995</v>
      </c>
      <c r="J444" s="6">
        <v>1380000</v>
      </c>
      <c r="K444" s="81">
        <f t="shared" si="141"/>
        <v>2980000</v>
      </c>
      <c r="L444" s="81">
        <f t="shared" si="142"/>
        <v>3512600</v>
      </c>
      <c r="M444" s="6">
        <v>80000</v>
      </c>
      <c r="N444" s="6" t="e">
        <f>M444/1000*#REF!</f>
        <v>#REF!</v>
      </c>
      <c r="O444" s="81" t="e">
        <f t="shared" si="143"/>
        <v>#REF!</v>
      </c>
      <c r="P444" s="6">
        <v>80000</v>
      </c>
      <c r="Q444" s="6"/>
      <c r="R444" s="81">
        <f t="shared" si="144"/>
        <v>80000</v>
      </c>
      <c r="S444" s="6">
        <v>80000</v>
      </c>
      <c r="T444" s="6" t="e">
        <f>S444/1000*#REF!</f>
        <v>#REF!</v>
      </c>
      <c r="U444" s="81" t="e">
        <f t="shared" si="145"/>
        <v>#REF!</v>
      </c>
      <c r="V444" s="6">
        <v>80000</v>
      </c>
      <c r="W444" s="6"/>
      <c r="X444" s="81">
        <f t="shared" si="146"/>
        <v>80000</v>
      </c>
      <c r="Y444" s="6">
        <v>80000</v>
      </c>
      <c r="Z444" s="6" t="e">
        <f>Y444/1000*#REF!</f>
        <v>#REF!</v>
      </c>
      <c r="AA444" s="81" t="e">
        <f t="shared" si="147"/>
        <v>#REF!</v>
      </c>
      <c r="AB444" s="6">
        <v>80000</v>
      </c>
      <c r="AC444" s="6"/>
      <c r="AD444" s="81">
        <f t="shared" si="148"/>
        <v>80000</v>
      </c>
      <c r="AE444" s="32">
        <v>76000</v>
      </c>
      <c r="AF444" s="6" t="e">
        <f>AE444/1000*#REF!</f>
        <v>#REF!</v>
      </c>
      <c r="AG444" s="81" t="e">
        <f t="shared" si="149"/>
        <v>#REF!</v>
      </c>
      <c r="AH444" s="32">
        <v>76000</v>
      </c>
      <c r="AI444" s="6"/>
      <c r="AJ444" s="81">
        <f t="shared" si="150"/>
        <v>76000</v>
      </c>
      <c r="AK444" s="32">
        <v>76000</v>
      </c>
      <c r="AL444" s="35"/>
      <c r="AM444" s="35"/>
    </row>
    <row r="445" spans="1:39" x14ac:dyDescent="0.2">
      <c r="A445" s="5">
        <f t="shared" si="151"/>
        <v>423</v>
      </c>
      <c r="B445" s="5">
        <v>232</v>
      </c>
      <c r="C445" s="5">
        <v>427</v>
      </c>
      <c r="D445" s="5" t="s">
        <v>1581</v>
      </c>
      <c r="E445" s="15" t="s">
        <v>1581</v>
      </c>
      <c r="F445" s="15"/>
      <c r="G445" s="30" t="s">
        <v>1582</v>
      </c>
      <c r="H445" s="6">
        <v>155000</v>
      </c>
      <c r="I445" s="6">
        <v>86405.5</v>
      </c>
      <c r="J445" s="6"/>
      <c r="K445" s="81">
        <f t="shared" si="141"/>
        <v>155000</v>
      </c>
      <c r="L445" s="81">
        <f t="shared" si="142"/>
        <v>241400</v>
      </c>
      <c r="M445" s="6">
        <v>12000</v>
      </c>
      <c r="N445" s="6" t="e">
        <f>M445/1000*#REF!</f>
        <v>#REF!</v>
      </c>
      <c r="O445" s="81" t="e">
        <f t="shared" si="143"/>
        <v>#REF!</v>
      </c>
      <c r="P445" s="6">
        <v>12000</v>
      </c>
      <c r="Q445" s="6"/>
      <c r="R445" s="81">
        <f t="shared" si="144"/>
        <v>12000</v>
      </c>
      <c r="S445" s="6">
        <v>12000</v>
      </c>
      <c r="T445" s="6" t="e">
        <f>S445/1000*#REF!</f>
        <v>#REF!</v>
      </c>
      <c r="U445" s="81" t="e">
        <f t="shared" si="145"/>
        <v>#REF!</v>
      </c>
      <c r="V445" s="6">
        <v>12000</v>
      </c>
      <c r="W445" s="6"/>
      <c r="X445" s="81">
        <f t="shared" si="146"/>
        <v>12000</v>
      </c>
      <c r="Y445" s="6">
        <v>12000</v>
      </c>
      <c r="Z445" s="6" t="e">
        <f>Y445/1000*#REF!</f>
        <v>#REF!</v>
      </c>
      <c r="AA445" s="81" t="e">
        <f t="shared" si="147"/>
        <v>#REF!</v>
      </c>
      <c r="AB445" s="6">
        <v>12000</v>
      </c>
      <c r="AC445" s="6"/>
      <c r="AD445" s="81">
        <f t="shared" si="148"/>
        <v>12000</v>
      </c>
      <c r="AE445" s="32">
        <v>11000</v>
      </c>
      <c r="AF445" s="6" t="e">
        <f>AE445/1000*#REF!</f>
        <v>#REF!</v>
      </c>
      <c r="AG445" s="81" t="e">
        <f t="shared" si="149"/>
        <v>#REF!</v>
      </c>
      <c r="AH445" s="32">
        <v>11000</v>
      </c>
      <c r="AI445" s="6"/>
      <c r="AJ445" s="81">
        <f t="shared" si="150"/>
        <v>11000</v>
      </c>
      <c r="AK445" s="32">
        <v>11000</v>
      </c>
      <c r="AL445" s="35"/>
      <c r="AM445" s="35"/>
    </row>
    <row r="446" spans="1:39" ht="31.5" x14ac:dyDescent="0.2">
      <c r="A446" s="5">
        <f t="shared" si="151"/>
        <v>424</v>
      </c>
      <c r="B446" s="5">
        <v>233</v>
      </c>
      <c r="C446" s="5">
        <v>428</v>
      </c>
      <c r="D446" s="5" t="s">
        <v>1583</v>
      </c>
      <c r="E446" s="15" t="s">
        <v>1583</v>
      </c>
      <c r="F446" s="15"/>
      <c r="G446" s="30" t="s">
        <v>1584</v>
      </c>
      <c r="H446" s="6">
        <v>430000</v>
      </c>
      <c r="I446" s="6">
        <v>129608.25</v>
      </c>
      <c r="J446" s="6"/>
      <c r="K446" s="81">
        <f t="shared" si="141"/>
        <v>430000</v>
      </c>
      <c r="L446" s="81">
        <f t="shared" si="142"/>
        <v>559600</v>
      </c>
      <c r="M446" s="6">
        <v>25000</v>
      </c>
      <c r="N446" s="6" t="e">
        <f>M446/1000*#REF!</f>
        <v>#REF!</v>
      </c>
      <c r="O446" s="81" t="e">
        <f t="shared" si="143"/>
        <v>#REF!</v>
      </c>
      <c r="P446" s="6">
        <v>25000</v>
      </c>
      <c r="Q446" s="6"/>
      <c r="R446" s="81">
        <f t="shared" si="144"/>
        <v>25000</v>
      </c>
      <c r="S446" s="6">
        <v>25000</v>
      </c>
      <c r="T446" s="6" t="e">
        <f>S446/1000*#REF!</f>
        <v>#REF!</v>
      </c>
      <c r="U446" s="81" t="e">
        <f t="shared" si="145"/>
        <v>#REF!</v>
      </c>
      <c r="V446" s="6">
        <v>25000</v>
      </c>
      <c r="W446" s="6"/>
      <c r="X446" s="81">
        <f t="shared" si="146"/>
        <v>25000</v>
      </c>
      <c r="Y446" s="6">
        <v>25000</v>
      </c>
      <c r="Z446" s="6" t="e">
        <f>Y446/1000*#REF!</f>
        <v>#REF!</v>
      </c>
      <c r="AA446" s="81" t="e">
        <f t="shared" si="147"/>
        <v>#REF!</v>
      </c>
      <c r="AB446" s="6">
        <v>25000</v>
      </c>
      <c r="AC446" s="6"/>
      <c r="AD446" s="81">
        <f t="shared" si="148"/>
        <v>25000</v>
      </c>
      <c r="AE446" s="32">
        <v>23000</v>
      </c>
      <c r="AF446" s="6" t="e">
        <f>AE446/1000*#REF!</f>
        <v>#REF!</v>
      </c>
      <c r="AG446" s="81" t="e">
        <f t="shared" si="149"/>
        <v>#REF!</v>
      </c>
      <c r="AH446" s="32">
        <v>23000</v>
      </c>
      <c r="AI446" s="6"/>
      <c r="AJ446" s="81">
        <f t="shared" si="150"/>
        <v>23000</v>
      </c>
      <c r="AK446" s="32">
        <v>23000</v>
      </c>
      <c r="AL446" s="35"/>
      <c r="AM446" s="35"/>
    </row>
    <row r="447" spans="1:39" x14ac:dyDescent="0.2">
      <c r="A447" s="5"/>
      <c r="B447" s="5"/>
      <c r="C447" s="5">
        <v>0</v>
      </c>
      <c r="D447" s="5"/>
      <c r="E447" s="16" t="s">
        <v>0</v>
      </c>
      <c r="F447" s="16" t="s">
        <v>1252</v>
      </c>
      <c r="G447" s="41" t="s">
        <v>1</v>
      </c>
      <c r="H447" s="6">
        <v>0</v>
      </c>
      <c r="I447" s="6">
        <v>0</v>
      </c>
      <c r="J447" s="6"/>
      <c r="K447" s="81">
        <f t="shared" si="141"/>
        <v>0</v>
      </c>
      <c r="L447" s="81">
        <f t="shared" si="142"/>
        <v>0</v>
      </c>
      <c r="M447" s="6">
        <v>30000</v>
      </c>
      <c r="N447" s="6" t="e">
        <f>M447/1000*#REF!</f>
        <v>#REF!</v>
      </c>
      <c r="O447" s="81" t="e">
        <f t="shared" ref="O447:O503" si="152">SUM(M447:N447)</f>
        <v>#REF!</v>
      </c>
      <c r="P447" s="6">
        <v>30000</v>
      </c>
      <c r="Q447" s="6"/>
      <c r="R447" s="81">
        <f t="shared" ref="R447:R503" si="153">SUM(P447:Q447)</f>
        <v>30000</v>
      </c>
      <c r="S447" s="6">
        <v>30000</v>
      </c>
      <c r="T447" s="6" t="e">
        <f>S447/1000*#REF!</f>
        <v>#REF!</v>
      </c>
      <c r="U447" s="81" t="e">
        <f t="shared" ref="U447:U503" si="154">SUM(S447:T447)</f>
        <v>#REF!</v>
      </c>
      <c r="V447" s="6">
        <v>30000</v>
      </c>
      <c r="W447" s="6"/>
      <c r="X447" s="81">
        <f t="shared" ref="X447:X503" si="155">SUM(V447:W447)</f>
        <v>30000</v>
      </c>
      <c r="Y447" s="6">
        <v>30000</v>
      </c>
      <c r="Z447" s="6" t="e">
        <f>Y447/1000*#REF!</f>
        <v>#REF!</v>
      </c>
      <c r="AA447" s="81" t="e">
        <f t="shared" ref="AA447:AA503" si="156">SUM(Y447:Z447)</f>
        <v>#REF!</v>
      </c>
      <c r="AB447" s="6">
        <v>30000</v>
      </c>
      <c r="AC447" s="6"/>
      <c r="AD447" s="81">
        <f t="shared" ref="AD447:AD503" si="157">SUM(AB447:AC447)</f>
        <v>30000</v>
      </c>
      <c r="AE447" s="6">
        <v>30000</v>
      </c>
      <c r="AF447" s="6" t="e">
        <f>AE447/1000*#REF!</f>
        <v>#REF!</v>
      </c>
      <c r="AG447" s="81" t="e">
        <f t="shared" ref="AG447:AG503" si="158">SUM(AE447:AF447)</f>
        <v>#REF!</v>
      </c>
      <c r="AH447" s="6">
        <v>30000</v>
      </c>
      <c r="AI447" s="6"/>
      <c r="AJ447" s="81">
        <f t="shared" ref="AJ447:AJ503" si="159">SUM(AH447:AI447)</f>
        <v>30000</v>
      </c>
      <c r="AK447" s="6">
        <v>30000</v>
      </c>
      <c r="AL447" s="35"/>
      <c r="AM447" s="48"/>
    </row>
    <row r="448" spans="1:39" x14ac:dyDescent="0.2">
      <c r="A448" s="5">
        <f>A446+1</f>
        <v>425</v>
      </c>
      <c r="B448" s="5">
        <v>261</v>
      </c>
      <c r="C448" s="5">
        <v>456</v>
      </c>
      <c r="D448" s="5" t="s">
        <v>2</v>
      </c>
      <c r="E448" s="15" t="s">
        <v>2</v>
      </c>
      <c r="F448" s="15"/>
      <c r="G448" s="30" t="s">
        <v>3</v>
      </c>
      <c r="H448" s="6">
        <v>16000</v>
      </c>
      <c r="I448" s="6">
        <v>8045.4760000000006</v>
      </c>
      <c r="J448" s="6"/>
      <c r="K448" s="81">
        <f t="shared" si="141"/>
        <v>16000</v>
      </c>
      <c r="L448" s="81">
        <f t="shared" si="142"/>
        <v>24000</v>
      </c>
      <c r="M448" s="6">
        <v>50000</v>
      </c>
      <c r="N448" s="6" t="e">
        <f>M448/1000*#REF!</f>
        <v>#REF!</v>
      </c>
      <c r="O448" s="81" t="e">
        <f t="shared" si="152"/>
        <v>#REF!</v>
      </c>
      <c r="P448" s="6">
        <v>50000</v>
      </c>
      <c r="Q448" s="6"/>
      <c r="R448" s="81">
        <f t="shared" si="153"/>
        <v>50000</v>
      </c>
      <c r="S448" s="6">
        <v>50000</v>
      </c>
      <c r="T448" s="6" t="e">
        <f>S448/1000*#REF!</f>
        <v>#REF!</v>
      </c>
      <c r="U448" s="81" t="e">
        <f t="shared" si="154"/>
        <v>#REF!</v>
      </c>
      <c r="V448" s="6">
        <v>50000</v>
      </c>
      <c r="W448" s="6"/>
      <c r="X448" s="81">
        <f t="shared" si="155"/>
        <v>50000</v>
      </c>
      <c r="Y448" s="6">
        <v>50000</v>
      </c>
      <c r="Z448" s="6" t="e">
        <f>Y448/1000*#REF!</f>
        <v>#REF!</v>
      </c>
      <c r="AA448" s="81" t="e">
        <f t="shared" si="156"/>
        <v>#REF!</v>
      </c>
      <c r="AB448" s="6">
        <v>50000</v>
      </c>
      <c r="AC448" s="6"/>
      <c r="AD448" s="81">
        <f t="shared" si="157"/>
        <v>50000</v>
      </c>
      <c r="AE448" s="6">
        <v>50000</v>
      </c>
      <c r="AF448" s="6" t="e">
        <f>AE448/1000*#REF!</f>
        <v>#REF!</v>
      </c>
      <c r="AG448" s="81" t="e">
        <f t="shared" si="158"/>
        <v>#REF!</v>
      </c>
      <c r="AH448" s="6">
        <v>50000</v>
      </c>
      <c r="AI448" s="6"/>
      <c r="AJ448" s="81">
        <f t="shared" si="159"/>
        <v>50000</v>
      </c>
      <c r="AK448" s="6">
        <v>50000</v>
      </c>
      <c r="AL448" s="48"/>
      <c r="AM448" s="48"/>
    </row>
    <row r="449" spans="1:39" x14ac:dyDescent="0.2">
      <c r="A449" s="5">
        <f t="shared" ref="A449:A512" si="160">A448+1</f>
        <v>426</v>
      </c>
      <c r="B449" s="5">
        <v>262</v>
      </c>
      <c r="C449" s="5">
        <v>457</v>
      </c>
      <c r="D449" s="5" t="s">
        <v>4</v>
      </c>
      <c r="E449" s="15" t="s">
        <v>4</v>
      </c>
      <c r="F449" s="15"/>
      <c r="G449" s="30" t="s">
        <v>5</v>
      </c>
      <c r="H449" s="6">
        <v>15000</v>
      </c>
      <c r="I449" s="6">
        <v>8045.4760000000006</v>
      </c>
      <c r="J449" s="6">
        <v>18500</v>
      </c>
      <c r="K449" s="81">
        <f t="shared" si="141"/>
        <v>33500</v>
      </c>
      <c r="L449" s="81">
        <f t="shared" si="142"/>
        <v>41500</v>
      </c>
      <c r="M449" s="6">
        <v>38000</v>
      </c>
      <c r="N449" s="6" t="e">
        <f>M449/1000*#REF!</f>
        <v>#REF!</v>
      </c>
      <c r="O449" s="81" t="e">
        <f t="shared" si="152"/>
        <v>#REF!</v>
      </c>
      <c r="P449" s="6">
        <v>38000</v>
      </c>
      <c r="Q449" s="6"/>
      <c r="R449" s="81">
        <f t="shared" si="153"/>
        <v>38000</v>
      </c>
      <c r="S449" s="6">
        <v>38000</v>
      </c>
      <c r="T449" s="6" t="e">
        <f>S449/1000*#REF!</f>
        <v>#REF!</v>
      </c>
      <c r="U449" s="81" t="e">
        <f t="shared" si="154"/>
        <v>#REF!</v>
      </c>
      <c r="V449" s="6">
        <v>38000</v>
      </c>
      <c r="W449" s="6"/>
      <c r="X449" s="81">
        <f t="shared" si="155"/>
        <v>38000</v>
      </c>
      <c r="Y449" s="6">
        <v>38000</v>
      </c>
      <c r="Z449" s="6" t="e">
        <f>Y449/1000*#REF!</f>
        <v>#REF!</v>
      </c>
      <c r="AA449" s="81" t="e">
        <f t="shared" si="156"/>
        <v>#REF!</v>
      </c>
      <c r="AB449" s="6">
        <v>38000</v>
      </c>
      <c r="AC449" s="6"/>
      <c r="AD449" s="81">
        <f t="shared" si="157"/>
        <v>38000</v>
      </c>
      <c r="AE449" s="6">
        <v>38000</v>
      </c>
      <c r="AF449" s="6" t="e">
        <f>AE449/1000*#REF!</f>
        <v>#REF!</v>
      </c>
      <c r="AG449" s="81" t="e">
        <f t="shared" si="158"/>
        <v>#REF!</v>
      </c>
      <c r="AH449" s="6">
        <v>38000</v>
      </c>
      <c r="AI449" s="6"/>
      <c r="AJ449" s="81">
        <f t="shared" si="159"/>
        <v>38000</v>
      </c>
      <c r="AK449" s="6">
        <v>38000</v>
      </c>
      <c r="AL449" s="48"/>
      <c r="AM449" s="48"/>
    </row>
    <row r="450" spans="1:39" x14ac:dyDescent="0.2">
      <c r="A450" s="5">
        <f t="shared" si="160"/>
        <v>427</v>
      </c>
      <c r="B450" s="5">
        <v>263</v>
      </c>
      <c r="C450" s="5">
        <v>458</v>
      </c>
      <c r="D450" s="5" t="s">
        <v>6</v>
      </c>
      <c r="E450" s="15" t="s">
        <v>6</v>
      </c>
      <c r="F450" s="15"/>
      <c r="G450" s="30" t="s">
        <v>7</v>
      </c>
      <c r="H450" s="6">
        <v>14000</v>
      </c>
      <c r="I450" s="6">
        <v>8045.4760000000006</v>
      </c>
      <c r="J450" s="6">
        <v>50000</v>
      </c>
      <c r="K450" s="81">
        <f t="shared" si="141"/>
        <v>64000</v>
      </c>
      <c r="L450" s="81">
        <f t="shared" si="142"/>
        <v>72000</v>
      </c>
      <c r="M450" s="6">
        <v>24000</v>
      </c>
      <c r="N450" s="6" t="e">
        <f>M450/1000*#REF!</f>
        <v>#REF!</v>
      </c>
      <c r="O450" s="81" t="e">
        <f t="shared" si="152"/>
        <v>#REF!</v>
      </c>
      <c r="P450" s="6">
        <v>24000</v>
      </c>
      <c r="Q450" s="6"/>
      <c r="R450" s="81">
        <f t="shared" si="153"/>
        <v>24000</v>
      </c>
      <c r="S450" s="6">
        <v>24000</v>
      </c>
      <c r="T450" s="6" t="e">
        <f>S450/1000*#REF!</f>
        <v>#REF!</v>
      </c>
      <c r="U450" s="81" t="e">
        <f t="shared" si="154"/>
        <v>#REF!</v>
      </c>
      <c r="V450" s="6">
        <v>24000</v>
      </c>
      <c r="W450" s="6"/>
      <c r="X450" s="81">
        <f t="shared" si="155"/>
        <v>24000</v>
      </c>
      <c r="Y450" s="6">
        <v>24000</v>
      </c>
      <c r="Z450" s="6" t="e">
        <f>Y450/1000*#REF!</f>
        <v>#REF!</v>
      </c>
      <c r="AA450" s="81" t="e">
        <f t="shared" si="156"/>
        <v>#REF!</v>
      </c>
      <c r="AB450" s="6">
        <v>24000</v>
      </c>
      <c r="AC450" s="6"/>
      <c r="AD450" s="81">
        <f t="shared" si="157"/>
        <v>24000</v>
      </c>
      <c r="AE450" s="6">
        <v>24000</v>
      </c>
      <c r="AF450" s="6" t="e">
        <f>AE450/1000*#REF!</f>
        <v>#REF!</v>
      </c>
      <c r="AG450" s="81" t="e">
        <f t="shared" si="158"/>
        <v>#REF!</v>
      </c>
      <c r="AH450" s="6">
        <v>24000</v>
      </c>
      <c r="AI450" s="6"/>
      <c r="AJ450" s="81">
        <f t="shared" si="159"/>
        <v>24000</v>
      </c>
      <c r="AK450" s="6">
        <v>24000</v>
      </c>
      <c r="AL450" s="48"/>
      <c r="AM450" s="48"/>
    </row>
    <row r="451" spans="1:39" x14ac:dyDescent="0.2">
      <c r="A451" s="5">
        <f t="shared" si="160"/>
        <v>428</v>
      </c>
      <c r="B451" s="5">
        <v>264</v>
      </c>
      <c r="C451" s="5">
        <v>459</v>
      </c>
      <c r="D451" s="5" t="s">
        <v>8</v>
      </c>
      <c r="E451" s="15" t="s">
        <v>8</v>
      </c>
      <c r="F451" s="15"/>
      <c r="G451" s="30" t="s">
        <v>9</v>
      </c>
      <c r="H451" s="6">
        <v>11000</v>
      </c>
      <c r="I451" s="6">
        <v>8045.4760000000006</v>
      </c>
      <c r="J451" s="6"/>
      <c r="K451" s="81">
        <f t="shared" si="141"/>
        <v>11000</v>
      </c>
      <c r="L451" s="81">
        <f t="shared" si="142"/>
        <v>19000</v>
      </c>
      <c r="M451" s="6">
        <v>25000</v>
      </c>
      <c r="N451" s="6" t="e">
        <f>M451/1000*#REF!</f>
        <v>#REF!</v>
      </c>
      <c r="O451" s="81" t="e">
        <f t="shared" si="152"/>
        <v>#REF!</v>
      </c>
      <c r="P451" s="6">
        <v>25000</v>
      </c>
      <c r="Q451" s="6"/>
      <c r="R451" s="81">
        <f t="shared" si="153"/>
        <v>25000</v>
      </c>
      <c r="S451" s="6">
        <v>25000</v>
      </c>
      <c r="T451" s="6" t="e">
        <f>S451/1000*#REF!</f>
        <v>#REF!</v>
      </c>
      <c r="U451" s="81" t="e">
        <f t="shared" si="154"/>
        <v>#REF!</v>
      </c>
      <c r="V451" s="6">
        <v>25000</v>
      </c>
      <c r="W451" s="6"/>
      <c r="X451" s="81">
        <f t="shared" si="155"/>
        <v>25000</v>
      </c>
      <c r="Y451" s="6">
        <v>25000</v>
      </c>
      <c r="Z451" s="6" t="e">
        <f>Y451/1000*#REF!</f>
        <v>#REF!</v>
      </c>
      <c r="AA451" s="81" t="e">
        <f t="shared" si="156"/>
        <v>#REF!</v>
      </c>
      <c r="AB451" s="6">
        <v>25000</v>
      </c>
      <c r="AC451" s="6"/>
      <c r="AD451" s="81">
        <f t="shared" si="157"/>
        <v>25000</v>
      </c>
      <c r="AE451" s="6">
        <v>25000</v>
      </c>
      <c r="AF451" s="6" t="e">
        <f>AE451/1000*#REF!</f>
        <v>#REF!</v>
      </c>
      <c r="AG451" s="81" t="e">
        <f t="shared" si="158"/>
        <v>#REF!</v>
      </c>
      <c r="AH451" s="6">
        <v>25000</v>
      </c>
      <c r="AI451" s="6"/>
      <c r="AJ451" s="81">
        <f t="shared" si="159"/>
        <v>25000</v>
      </c>
      <c r="AK451" s="6">
        <v>25000</v>
      </c>
      <c r="AL451" s="48"/>
      <c r="AM451" s="48"/>
    </row>
    <row r="452" spans="1:39" ht="30" x14ac:dyDescent="0.2">
      <c r="A452" s="5">
        <f t="shared" si="160"/>
        <v>429</v>
      </c>
      <c r="B452" s="5">
        <v>265</v>
      </c>
      <c r="C452" s="5">
        <v>460</v>
      </c>
      <c r="D452" s="5" t="s">
        <v>10</v>
      </c>
      <c r="E452" s="15" t="s">
        <v>10</v>
      </c>
      <c r="F452" s="15"/>
      <c r="G452" s="30" t="s">
        <v>11</v>
      </c>
      <c r="H452" s="6">
        <v>22000</v>
      </c>
      <c r="I452" s="6">
        <v>9235.6239999999998</v>
      </c>
      <c r="J452" s="6">
        <v>26000</v>
      </c>
      <c r="K452" s="81">
        <f t="shared" si="141"/>
        <v>48000</v>
      </c>
      <c r="L452" s="81">
        <f t="shared" si="142"/>
        <v>57200</v>
      </c>
      <c r="M452" s="6">
        <v>181000</v>
      </c>
      <c r="N452" s="6" t="e">
        <f>M452/1000*#REF!</f>
        <v>#REF!</v>
      </c>
      <c r="O452" s="81" t="e">
        <f t="shared" si="152"/>
        <v>#REF!</v>
      </c>
      <c r="P452" s="6">
        <v>181000</v>
      </c>
      <c r="Q452" s="6"/>
      <c r="R452" s="81">
        <f t="shared" si="153"/>
        <v>181000</v>
      </c>
      <c r="S452" s="6">
        <v>181000</v>
      </c>
      <c r="T452" s="6" t="e">
        <f>S452/1000*#REF!</f>
        <v>#REF!</v>
      </c>
      <c r="U452" s="81" t="e">
        <f t="shared" si="154"/>
        <v>#REF!</v>
      </c>
      <c r="V452" s="6">
        <v>181000</v>
      </c>
      <c r="W452" s="6"/>
      <c r="X452" s="81">
        <f t="shared" si="155"/>
        <v>181000</v>
      </c>
      <c r="Y452" s="6">
        <v>181000</v>
      </c>
      <c r="Z452" s="6" t="e">
        <f>Y452/1000*#REF!</f>
        <v>#REF!</v>
      </c>
      <c r="AA452" s="81" t="e">
        <f t="shared" si="156"/>
        <v>#REF!</v>
      </c>
      <c r="AB452" s="6">
        <v>181000</v>
      </c>
      <c r="AC452" s="6"/>
      <c r="AD452" s="81">
        <f t="shared" si="157"/>
        <v>181000</v>
      </c>
      <c r="AE452" s="6">
        <v>181000</v>
      </c>
      <c r="AF452" s="6" t="e">
        <f>AE452/1000*#REF!</f>
        <v>#REF!</v>
      </c>
      <c r="AG452" s="81" t="e">
        <f t="shared" si="158"/>
        <v>#REF!</v>
      </c>
      <c r="AH452" s="6">
        <v>181000</v>
      </c>
      <c r="AI452" s="6"/>
      <c r="AJ452" s="81">
        <f t="shared" si="159"/>
        <v>181000</v>
      </c>
      <c r="AK452" s="6">
        <v>181000</v>
      </c>
      <c r="AL452" s="48" t="s">
        <v>2816</v>
      </c>
      <c r="AM452" s="48"/>
    </row>
    <row r="453" spans="1:39" x14ac:dyDescent="0.2">
      <c r="A453" s="5">
        <f t="shared" si="160"/>
        <v>430</v>
      </c>
      <c r="B453" s="5">
        <v>266</v>
      </c>
      <c r="C453" s="5">
        <v>461</v>
      </c>
      <c r="D453" s="5" t="s">
        <v>12</v>
      </c>
      <c r="E453" s="15" t="s">
        <v>12</v>
      </c>
      <c r="F453" s="15"/>
      <c r="G453" s="30" t="s">
        <v>13</v>
      </c>
      <c r="H453" s="6">
        <v>18000</v>
      </c>
      <c r="I453" s="6">
        <v>9235.6239999999998</v>
      </c>
      <c r="J453" s="6">
        <v>26000</v>
      </c>
      <c r="K453" s="81">
        <f t="shared" si="141"/>
        <v>44000</v>
      </c>
      <c r="L453" s="81">
        <f t="shared" si="142"/>
        <v>53200</v>
      </c>
      <c r="M453" s="6">
        <v>536000</v>
      </c>
      <c r="N453" s="6" t="e">
        <f>M453/1000*#REF!</f>
        <v>#REF!</v>
      </c>
      <c r="O453" s="81" t="e">
        <f t="shared" si="152"/>
        <v>#REF!</v>
      </c>
      <c r="P453" s="6">
        <v>536000</v>
      </c>
      <c r="Q453" s="6"/>
      <c r="R453" s="81">
        <f t="shared" si="153"/>
        <v>536000</v>
      </c>
      <c r="S453" s="6">
        <v>507000</v>
      </c>
      <c r="T453" s="6" t="e">
        <f>S453/1000*#REF!</f>
        <v>#REF!</v>
      </c>
      <c r="U453" s="81" t="e">
        <f t="shared" si="154"/>
        <v>#REF!</v>
      </c>
      <c r="V453" s="6">
        <v>507000</v>
      </c>
      <c r="W453" s="6"/>
      <c r="X453" s="81">
        <f t="shared" si="155"/>
        <v>507000</v>
      </c>
      <c r="Y453" s="6">
        <v>479000</v>
      </c>
      <c r="Z453" s="6" t="e">
        <f>Y453/1000*#REF!</f>
        <v>#REF!</v>
      </c>
      <c r="AA453" s="81" t="e">
        <f t="shared" si="156"/>
        <v>#REF!</v>
      </c>
      <c r="AB453" s="6">
        <v>479000</v>
      </c>
      <c r="AC453" s="6"/>
      <c r="AD453" s="81">
        <f t="shared" si="157"/>
        <v>479000</v>
      </c>
      <c r="AE453" s="6">
        <v>451000</v>
      </c>
      <c r="AF453" s="6" t="e">
        <f>AE453/1000*#REF!</f>
        <v>#REF!</v>
      </c>
      <c r="AG453" s="81" t="e">
        <f t="shared" si="158"/>
        <v>#REF!</v>
      </c>
      <c r="AH453" s="6">
        <v>451000</v>
      </c>
      <c r="AI453" s="6"/>
      <c r="AJ453" s="81">
        <f t="shared" si="159"/>
        <v>451000</v>
      </c>
      <c r="AK453" s="6">
        <v>451000</v>
      </c>
      <c r="AL453" s="35" t="s">
        <v>14</v>
      </c>
      <c r="AM453" s="35"/>
    </row>
    <row r="454" spans="1:39" x14ac:dyDescent="0.2">
      <c r="A454" s="5">
        <f t="shared" si="160"/>
        <v>431</v>
      </c>
      <c r="B454" s="5">
        <v>267</v>
      </c>
      <c r="C454" s="5">
        <v>462</v>
      </c>
      <c r="D454" s="5" t="s">
        <v>15</v>
      </c>
      <c r="E454" s="15" t="s">
        <v>15</v>
      </c>
      <c r="F454" s="15"/>
      <c r="G454" s="30" t="s">
        <v>16</v>
      </c>
      <c r="H454" s="6">
        <v>18000</v>
      </c>
      <c r="I454" s="6">
        <v>9235.6239999999998</v>
      </c>
      <c r="J454" s="6">
        <v>26000</v>
      </c>
      <c r="K454" s="81">
        <f t="shared" si="141"/>
        <v>44000</v>
      </c>
      <c r="L454" s="81">
        <f t="shared" si="142"/>
        <v>53200</v>
      </c>
      <c r="M454" s="6">
        <v>293000</v>
      </c>
      <c r="N454" s="6" t="e">
        <f>M454/1000*#REF!</f>
        <v>#REF!</v>
      </c>
      <c r="O454" s="81" t="e">
        <f t="shared" si="152"/>
        <v>#REF!</v>
      </c>
      <c r="P454" s="6">
        <v>293000</v>
      </c>
      <c r="Q454" s="6"/>
      <c r="R454" s="81">
        <f t="shared" si="153"/>
        <v>293000</v>
      </c>
      <c r="S454" s="6">
        <v>293000</v>
      </c>
      <c r="T454" s="6" t="e">
        <f>S454/1000*#REF!</f>
        <v>#REF!</v>
      </c>
      <c r="U454" s="81" t="e">
        <f t="shared" si="154"/>
        <v>#REF!</v>
      </c>
      <c r="V454" s="6">
        <v>293000</v>
      </c>
      <c r="W454" s="6"/>
      <c r="X454" s="81">
        <f t="shared" si="155"/>
        <v>293000</v>
      </c>
      <c r="Y454" s="6">
        <v>293000</v>
      </c>
      <c r="Z454" s="6" t="e">
        <f>Y454/1000*#REF!</f>
        <v>#REF!</v>
      </c>
      <c r="AA454" s="81" t="e">
        <f t="shared" si="156"/>
        <v>#REF!</v>
      </c>
      <c r="AB454" s="6">
        <v>293000</v>
      </c>
      <c r="AC454" s="6"/>
      <c r="AD454" s="81">
        <f t="shared" si="157"/>
        <v>293000</v>
      </c>
      <c r="AE454" s="6">
        <v>293000</v>
      </c>
      <c r="AF454" s="6" t="e">
        <f>AE454/1000*#REF!</f>
        <v>#REF!</v>
      </c>
      <c r="AG454" s="81" t="e">
        <f t="shared" si="158"/>
        <v>#REF!</v>
      </c>
      <c r="AH454" s="6">
        <v>293000</v>
      </c>
      <c r="AI454" s="6"/>
      <c r="AJ454" s="81">
        <f t="shared" si="159"/>
        <v>293000</v>
      </c>
      <c r="AK454" s="6">
        <v>293000</v>
      </c>
      <c r="AL454" s="35" t="s">
        <v>14</v>
      </c>
      <c r="AM454" s="48"/>
    </row>
    <row r="455" spans="1:39" ht="30" x14ac:dyDescent="0.2">
      <c r="A455" s="5">
        <f t="shared" si="160"/>
        <v>432</v>
      </c>
      <c r="B455" s="5">
        <v>268</v>
      </c>
      <c r="C455" s="5">
        <v>463</v>
      </c>
      <c r="D455" s="5" t="s">
        <v>17</v>
      </c>
      <c r="E455" s="15" t="s">
        <v>17</v>
      </c>
      <c r="F455" s="15"/>
      <c r="G455" s="30" t="s">
        <v>18</v>
      </c>
      <c r="H455" s="6">
        <v>34000</v>
      </c>
      <c r="I455" s="6">
        <v>8045.4760000000006</v>
      </c>
      <c r="J455" s="6">
        <v>26000</v>
      </c>
      <c r="K455" s="81">
        <f t="shared" si="141"/>
        <v>60000</v>
      </c>
      <c r="L455" s="81">
        <f t="shared" si="142"/>
        <v>68000</v>
      </c>
      <c r="M455" s="6">
        <v>397000</v>
      </c>
      <c r="N455" s="6" t="e">
        <f>M455/1000*#REF!</f>
        <v>#REF!</v>
      </c>
      <c r="O455" s="81" t="e">
        <f t="shared" si="152"/>
        <v>#REF!</v>
      </c>
      <c r="P455" s="6">
        <v>397000</v>
      </c>
      <c r="Q455" s="6"/>
      <c r="R455" s="81">
        <f t="shared" si="153"/>
        <v>397000</v>
      </c>
      <c r="S455" s="6">
        <v>376000</v>
      </c>
      <c r="T455" s="6" t="e">
        <f>S455/1000*#REF!</f>
        <v>#REF!</v>
      </c>
      <c r="U455" s="81" t="e">
        <f t="shared" si="154"/>
        <v>#REF!</v>
      </c>
      <c r="V455" s="6">
        <v>376000</v>
      </c>
      <c r="W455" s="6"/>
      <c r="X455" s="81">
        <f t="shared" si="155"/>
        <v>376000</v>
      </c>
      <c r="Y455" s="6">
        <v>355000</v>
      </c>
      <c r="Z455" s="6" t="e">
        <f>Y455/1000*#REF!</f>
        <v>#REF!</v>
      </c>
      <c r="AA455" s="81" t="e">
        <f t="shared" si="156"/>
        <v>#REF!</v>
      </c>
      <c r="AB455" s="6">
        <v>355000</v>
      </c>
      <c r="AC455" s="6"/>
      <c r="AD455" s="81">
        <f t="shared" si="157"/>
        <v>355000</v>
      </c>
      <c r="AE455" s="6">
        <v>334000</v>
      </c>
      <c r="AF455" s="6" t="e">
        <f>AE455/1000*#REF!</f>
        <v>#REF!</v>
      </c>
      <c r="AG455" s="81" t="e">
        <f t="shared" si="158"/>
        <v>#REF!</v>
      </c>
      <c r="AH455" s="6">
        <v>334000</v>
      </c>
      <c r="AI455" s="6"/>
      <c r="AJ455" s="81">
        <f t="shared" si="159"/>
        <v>334000</v>
      </c>
      <c r="AK455" s="6">
        <v>334000</v>
      </c>
      <c r="AL455" s="48" t="s">
        <v>2816</v>
      </c>
      <c r="AM455" s="19"/>
    </row>
    <row r="456" spans="1:39" ht="30" x14ac:dyDescent="0.2">
      <c r="A456" s="5">
        <f t="shared" si="160"/>
        <v>433</v>
      </c>
      <c r="B456" s="5">
        <v>269</v>
      </c>
      <c r="C456" s="5">
        <v>464</v>
      </c>
      <c r="D456" s="5" t="s">
        <v>19</v>
      </c>
      <c r="E456" s="15" t="s">
        <v>19</v>
      </c>
      <c r="F456" s="15"/>
      <c r="G456" s="30" t="s">
        <v>20</v>
      </c>
      <c r="H456" s="6">
        <v>58000</v>
      </c>
      <c r="I456" s="6">
        <v>8045.4760000000006</v>
      </c>
      <c r="J456" s="6">
        <v>26000</v>
      </c>
      <c r="K456" s="81">
        <f t="shared" si="141"/>
        <v>84000</v>
      </c>
      <c r="L456" s="81">
        <f t="shared" si="142"/>
        <v>92000</v>
      </c>
      <c r="M456" s="6">
        <v>650000</v>
      </c>
      <c r="N456" s="6" t="e">
        <f>M456/1000*#REF!</f>
        <v>#REF!</v>
      </c>
      <c r="O456" s="81" t="e">
        <f t="shared" si="152"/>
        <v>#REF!</v>
      </c>
      <c r="P456" s="6">
        <v>650000</v>
      </c>
      <c r="Q456" s="6"/>
      <c r="R456" s="81">
        <f t="shared" si="153"/>
        <v>650000</v>
      </c>
      <c r="S456" s="6">
        <v>625000</v>
      </c>
      <c r="T456" s="6" t="e">
        <f>S456/1000*#REF!</f>
        <v>#REF!</v>
      </c>
      <c r="U456" s="81" t="e">
        <f t="shared" si="154"/>
        <v>#REF!</v>
      </c>
      <c r="V456" s="6">
        <v>625000</v>
      </c>
      <c r="W456" s="6"/>
      <c r="X456" s="81">
        <f t="shared" si="155"/>
        <v>625000</v>
      </c>
      <c r="Y456" s="6">
        <v>600000</v>
      </c>
      <c r="Z456" s="6" t="e">
        <f>Y456/1000*#REF!</f>
        <v>#REF!</v>
      </c>
      <c r="AA456" s="81" t="e">
        <f t="shared" si="156"/>
        <v>#REF!</v>
      </c>
      <c r="AB456" s="6">
        <v>600000</v>
      </c>
      <c r="AC456" s="6"/>
      <c r="AD456" s="81">
        <f t="shared" si="157"/>
        <v>600000</v>
      </c>
      <c r="AE456" s="6">
        <v>580000</v>
      </c>
      <c r="AF456" s="6" t="e">
        <f>AE456/1000*#REF!</f>
        <v>#REF!</v>
      </c>
      <c r="AG456" s="81" t="e">
        <f t="shared" si="158"/>
        <v>#REF!</v>
      </c>
      <c r="AH456" s="6">
        <v>580000</v>
      </c>
      <c r="AI456" s="6"/>
      <c r="AJ456" s="81">
        <f t="shared" si="159"/>
        <v>580000</v>
      </c>
      <c r="AK456" s="6"/>
      <c r="AL456" s="48" t="s">
        <v>2816</v>
      </c>
      <c r="AM456" s="19"/>
    </row>
    <row r="457" spans="1:39" ht="30" x14ac:dyDescent="0.2">
      <c r="A457" s="5">
        <f t="shared" si="160"/>
        <v>434</v>
      </c>
      <c r="B457" s="5">
        <v>270</v>
      </c>
      <c r="C457" s="5">
        <v>465</v>
      </c>
      <c r="D457" s="5" t="s">
        <v>21</v>
      </c>
      <c r="E457" s="15" t="s">
        <v>21</v>
      </c>
      <c r="F457" s="15"/>
      <c r="G457" s="30" t="s">
        <v>22</v>
      </c>
      <c r="H457" s="6">
        <v>44000</v>
      </c>
      <c r="I457" s="6">
        <v>17281.099999999999</v>
      </c>
      <c r="J457" s="6">
        <v>26000</v>
      </c>
      <c r="K457" s="81">
        <f t="shared" si="141"/>
        <v>70000</v>
      </c>
      <c r="L457" s="81">
        <f t="shared" si="142"/>
        <v>87300</v>
      </c>
      <c r="M457" s="6">
        <v>722000</v>
      </c>
      <c r="N457" s="6" t="e">
        <f>M457/1000*#REF!</f>
        <v>#REF!</v>
      </c>
      <c r="O457" s="81" t="e">
        <f t="shared" si="152"/>
        <v>#REF!</v>
      </c>
      <c r="P457" s="6">
        <v>722000</v>
      </c>
      <c r="Q457" s="6"/>
      <c r="R457" s="81">
        <f t="shared" si="153"/>
        <v>722000</v>
      </c>
      <c r="S457" s="6">
        <v>684000</v>
      </c>
      <c r="T457" s="6" t="e">
        <f>S457/1000*#REF!</f>
        <v>#REF!</v>
      </c>
      <c r="U457" s="81" t="e">
        <f t="shared" si="154"/>
        <v>#REF!</v>
      </c>
      <c r="V457" s="6">
        <v>684000</v>
      </c>
      <c r="W457" s="6"/>
      <c r="X457" s="81">
        <f t="shared" si="155"/>
        <v>684000</v>
      </c>
      <c r="Y457" s="6">
        <v>646000</v>
      </c>
      <c r="Z457" s="6" t="e">
        <f>Y457/1000*#REF!</f>
        <v>#REF!</v>
      </c>
      <c r="AA457" s="81" t="e">
        <f t="shared" si="156"/>
        <v>#REF!</v>
      </c>
      <c r="AB457" s="6">
        <v>646000</v>
      </c>
      <c r="AC457" s="6"/>
      <c r="AD457" s="81">
        <f t="shared" si="157"/>
        <v>646000</v>
      </c>
      <c r="AE457" s="6">
        <v>608000</v>
      </c>
      <c r="AF457" s="6" t="e">
        <f>AE457/1000*#REF!</f>
        <v>#REF!</v>
      </c>
      <c r="AG457" s="81" t="e">
        <f t="shared" si="158"/>
        <v>#REF!</v>
      </c>
      <c r="AH457" s="6">
        <v>608000</v>
      </c>
      <c r="AI457" s="6"/>
      <c r="AJ457" s="81">
        <f t="shared" si="159"/>
        <v>608000</v>
      </c>
      <c r="AK457" s="6">
        <v>608000</v>
      </c>
      <c r="AL457" s="48" t="s">
        <v>2816</v>
      </c>
      <c r="AM457" s="19"/>
    </row>
    <row r="458" spans="1:39" ht="30" x14ac:dyDescent="0.2">
      <c r="A458" s="5">
        <f t="shared" si="160"/>
        <v>435</v>
      </c>
      <c r="B458" s="5">
        <v>271</v>
      </c>
      <c r="C458" s="5">
        <v>466</v>
      </c>
      <c r="D458" s="5" t="s">
        <v>23</v>
      </c>
      <c r="E458" s="15" t="s">
        <v>23</v>
      </c>
      <c r="F458" s="15"/>
      <c r="G458" s="30" t="s">
        <v>24</v>
      </c>
      <c r="H458" s="6">
        <v>26000</v>
      </c>
      <c r="I458" s="6">
        <v>17281.099999999999</v>
      </c>
      <c r="J458" s="6">
        <v>26000</v>
      </c>
      <c r="K458" s="81">
        <f t="shared" si="141"/>
        <v>52000</v>
      </c>
      <c r="L458" s="81">
        <f t="shared" si="142"/>
        <v>69300</v>
      </c>
      <c r="M458" s="6">
        <v>504000</v>
      </c>
      <c r="N458" s="6" t="e">
        <f>M458/1000*#REF!</f>
        <v>#REF!</v>
      </c>
      <c r="O458" s="81" t="e">
        <f t="shared" si="152"/>
        <v>#REF!</v>
      </c>
      <c r="P458" s="6">
        <v>504000</v>
      </c>
      <c r="Q458" s="6"/>
      <c r="R458" s="81">
        <f t="shared" si="153"/>
        <v>504000</v>
      </c>
      <c r="S458" s="6">
        <v>504000</v>
      </c>
      <c r="T458" s="6" t="e">
        <f>S458/1000*#REF!</f>
        <v>#REF!</v>
      </c>
      <c r="U458" s="81" t="e">
        <f t="shared" si="154"/>
        <v>#REF!</v>
      </c>
      <c r="V458" s="6">
        <v>504000</v>
      </c>
      <c r="W458" s="6"/>
      <c r="X458" s="81">
        <f t="shared" si="155"/>
        <v>504000</v>
      </c>
      <c r="Y458" s="6">
        <v>504000</v>
      </c>
      <c r="Z458" s="6" t="e">
        <f>Y458/1000*#REF!</f>
        <v>#REF!</v>
      </c>
      <c r="AA458" s="81" t="e">
        <f t="shared" si="156"/>
        <v>#REF!</v>
      </c>
      <c r="AB458" s="6">
        <v>504000</v>
      </c>
      <c r="AC458" s="6"/>
      <c r="AD458" s="81">
        <f t="shared" si="157"/>
        <v>504000</v>
      </c>
      <c r="AE458" s="6">
        <v>504000</v>
      </c>
      <c r="AF458" s="6" t="e">
        <f>AE458/1000*#REF!</f>
        <v>#REF!</v>
      </c>
      <c r="AG458" s="81" t="e">
        <f t="shared" si="158"/>
        <v>#REF!</v>
      </c>
      <c r="AH458" s="6">
        <v>504000</v>
      </c>
      <c r="AI458" s="6"/>
      <c r="AJ458" s="81">
        <f t="shared" si="159"/>
        <v>504000</v>
      </c>
      <c r="AK458" s="6">
        <v>504000</v>
      </c>
      <c r="AL458" s="48" t="s">
        <v>2816</v>
      </c>
      <c r="AM458" s="19"/>
    </row>
    <row r="459" spans="1:39" ht="31.5" x14ac:dyDescent="0.2">
      <c r="A459" s="5">
        <f t="shared" si="160"/>
        <v>436</v>
      </c>
      <c r="B459" s="5">
        <v>272</v>
      </c>
      <c r="C459" s="5">
        <v>467</v>
      </c>
      <c r="D459" s="5" t="s">
        <v>25</v>
      </c>
      <c r="E459" s="15" t="s">
        <v>25</v>
      </c>
      <c r="F459" s="15"/>
      <c r="G459" s="30" t="s">
        <v>26</v>
      </c>
      <c r="H459" s="6">
        <v>26000</v>
      </c>
      <c r="I459" s="6">
        <v>17281.099999999999</v>
      </c>
      <c r="J459" s="6">
        <v>91500</v>
      </c>
      <c r="K459" s="81">
        <f t="shared" si="141"/>
        <v>117500</v>
      </c>
      <c r="L459" s="81">
        <f t="shared" si="142"/>
        <v>134800</v>
      </c>
      <c r="M459" s="6">
        <v>1026000</v>
      </c>
      <c r="N459" s="6" t="e">
        <f>M459/1000*#REF!</f>
        <v>#REF!</v>
      </c>
      <c r="O459" s="81" t="e">
        <f t="shared" si="152"/>
        <v>#REF!</v>
      </c>
      <c r="P459" s="6">
        <v>1026000</v>
      </c>
      <c r="Q459" s="6"/>
      <c r="R459" s="81">
        <f t="shared" si="153"/>
        <v>1026000</v>
      </c>
      <c r="S459" s="6">
        <v>1026000</v>
      </c>
      <c r="T459" s="6" t="e">
        <f>S459/1000*#REF!</f>
        <v>#REF!</v>
      </c>
      <c r="U459" s="81" t="e">
        <f t="shared" si="154"/>
        <v>#REF!</v>
      </c>
      <c r="V459" s="6">
        <v>1026000</v>
      </c>
      <c r="W459" s="6"/>
      <c r="X459" s="81">
        <f t="shared" si="155"/>
        <v>1026000</v>
      </c>
      <c r="Y459" s="6">
        <v>1026000</v>
      </c>
      <c r="Z459" s="6" t="e">
        <f>Y459/1000*#REF!</f>
        <v>#REF!</v>
      </c>
      <c r="AA459" s="81" t="e">
        <f t="shared" si="156"/>
        <v>#REF!</v>
      </c>
      <c r="AB459" s="6">
        <v>1026000</v>
      </c>
      <c r="AC459" s="6"/>
      <c r="AD459" s="81">
        <f t="shared" si="157"/>
        <v>1026000</v>
      </c>
      <c r="AE459" s="6">
        <v>1026000</v>
      </c>
      <c r="AF459" s="6" t="e">
        <f>AE459/1000*#REF!</f>
        <v>#REF!</v>
      </c>
      <c r="AG459" s="81" t="e">
        <f t="shared" si="158"/>
        <v>#REF!</v>
      </c>
      <c r="AH459" s="6">
        <v>1026000</v>
      </c>
      <c r="AI459" s="6"/>
      <c r="AJ459" s="81">
        <f t="shared" si="159"/>
        <v>1026000</v>
      </c>
      <c r="AK459" s="6">
        <v>1026000</v>
      </c>
      <c r="AL459" s="48"/>
      <c r="AM459" s="19"/>
    </row>
    <row r="460" spans="1:39" ht="31.5" x14ac:dyDescent="0.2">
      <c r="A460" s="5">
        <f t="shared" si="160"/>
        <v>437</v>
      </c>
      <c r="B460" s="5">
        <v>273</v>
      </c>
      <c r="C460" s="5">
        <v>468</v>
      </c>
      <c r="D460" s="5" t="s">
        <v>27</v>
      </c>
      <c r="E460" s="15" t="s">
        <v>27</v>
      </c>
      <c r="F460" s="15"/>
      <c r="G460" s="30" t="s">
        <v>28</v>
      </c>
      <c r="H460" s="6">
        <v>220000</v>
      </c>
      <c r="I460" s="6">
        <v>21601.375</v>
      </c>
      <c r="J460" s="6">
        <v>50000</v>
      </c>
      <c r="K460" s="81">
        <f t="shared" si="141"/>
        <v>270000</v>
      </c>
      <c r="L460" s="81">
        <f t="shared" si="142"/>
        <v>291600</v>
      </c>
      <c r="M460" s="6">
        <v>445000</v>
      </c>
      <c r="N460" s="6" t="e">
        <f>M460/1000*#REF!</f>
        <v>#REF!</v>
      </c>
      <c r="O460" s="81" t="e">
        <f t="shared" si="152"/>
        <v>#REF!</v>
      </c>
      <c r="P460" s="6">
        <v>445000</v>
      </c>
      <c r="Q460" s="6"/>
      <c r="R460" s="81">
        <f t="shared" si="153"/>
        <v>445000</v>
      </c>
      <c r="S460" s="6">
        <v>422000</v>
      </c>
      <c r="T460" s="6" t="e">
        <f>S460/1000*#REF!</f>
        <v>#REF!</v>
      </c>
      <c r="U460" s="81" t="e">
        <f t="shared" si="154"/>
        <v>#REF!</v>
      </c>
      <c r="V460" s="6">
        <v>422000</v>
      </c>
      <c r="W460" s="6"/>
      <c r="X460" s="81">
        <f t="shared" si="155"/>
        <v>422000</v>
      </c>
      <c r="Y460" s="6">
        <v>398000</v>
      </c>
      <c r="Z460" s="6" t="e">
        <f>Y460/1000*#REF!</f>
        <v>#REF!</v>
      </c>
      <c r="AA460" s="81" t="e">
        <f t="shared" si="156"/>
        <v>#REF!</v>
      </c>
      <c r="AB460" s="6">
        <v>398000</v>
      </c>
      <c r="AC460" s="6"/>
      <c r="AD460" s="81">
        <f t="shared" si="157"/>
        <v>398000</v>
      </c>
      <c r="AE460" s="6">
        <v>375000</v>
      </c>
      <c r="AF460" s="6" t="e">
        <f>AE460/1000*#REF!</f>
        <v>#REF!</v>
      </c>
      <c r="AG460" s="81" t="e">
        <f t="shared" si="158"/>
        <v>#REF!</v>
      </c>
      <c r="AH460" s="6">
        <v>375000</v>
      </c>
      <c r="AI460" s="6"/>
      <c r="AJ460" s="81">
        <f t="shared" si="159"/>
        <v>375000</v>
      </c>
      <c r="AK460" s="6">
        <v>375000</v>
      </c>
      <c r="AL460" s="48"/>
      <c r="AM460" s="48"/>
    </row>
    <row r="461" spans="1:39" ht="31.5" x14ac:dyDescent="0.2">
      <c r="A461" s="5">
        <f t="shared" si="160"/>
        <v>438</v>
      </c>
      <c r="B461" s="5">
        <v>274</v>
      </c>
      <c r="C461" s="5">
        <v>469</v>
      </c>
      <c r="D461" s="5" t="s">
        <v>29</v>
      </c>
      <c r="E461" s="15" t="s">
        <v>29</v>
      </c>
      <c r="F461" s="15"/>
      <c r="G461" s="30" t="s">
        <v>30</v>
      </c>
      <c r="H461" s="6">
        <v>665000</v>
      </c>
      <c r="I461" s="6">
        <v>66291.81</v>
      </c>
      <c r="J461" s="6">
        <v>182500</v>
      </c>
      <c r="K461" s="81">
        <f t="shared" si="141"/>
        <v>847500</v>
      </c>
      <c r="L461" s="81">
        <f t="shared" si="142"/>
        <v>913800</v>
      </c>
      <c r="M461" s="6">
        <v>980000</v>
      </c>
      <c r="N461" s="6" t="e">
        <f>M461/1000*#REF!</f>
        <v>#REF!</v>
      </c>
      <c r="O461" s="81" t="e">
        <f t="shared" si="152"/>
        <v>#REF!</v>
      </c>
      <c r="P461" s="6">
        <v>980000</v>
      </c>
      <c r="Q461" s="6"/>
      <c r="R461" s="81">
        <f t="shared" si="153"/>
        <v>980000</v>
      </c>
      <c r="S461" s="6">
        <v>929000</v>
      </c>
      <c r="T461" s="6" t="e">
        <f>S461/1000*#REF!</f>
        <v>#REF!</v>
      </c>
      <c r="U461" s="81" t="e">
        <f t="shared" si="154"/>
        <v>#REF!</v>
      </c>
      <c r="V461" s="6">
        <v>929000</v>
      </c>
      <c r="W461" s="6"/>
      <c r="X461" s="81">
        <f t="shared" si="155"/>
        <v>929000</v>
      </c>
      <c r="Y461" s="6">
        <v>877000</v>
      </c>
      <c r="Z461" s="6" t="e">
        <f>Y461/1000*#REF!</f>
        <v>#REF!</v>
      </c>
      <c r="AA461" s="81" t="e">
        <f t="shared" si="156"/>
        <v>#REF!</v>
      </c>
      <c r="AB461" s="6">
        <v>877000</v>
      </c>
      <c r="AC461" s="6"/>
      <c r="AD461" s="81">
        <f t="shared" si="157"/>
        <v>877000</v>
      </c>
      <c r="AE461" s="6">
        <v>825000</v>
      </c>
      <c r="AF461" s="6" t="e">
        <f>AE461/1000*#REF!</f>
        <v>#REF!</v>
      </c>
      <c r="AG461" s="81" t="e">
        <f t="shared" si="158"/>
        <v>#REF!</v>
      </c>
      <c r="AH461" s="6">
        <v>825000</v>
      </c>
      <c r="AI461" s="6"/>
      <c r="AJ461" s="81">
        <f t="shared" si="159"/>
        <v>825000</v>
      </c>
      <c r="AK461" s="6">
        <v>825000</v>
      </c>
      <c r="AL461" s="35" t="s">
        <v>1309</v>
      </c>
      <c r="AM461" s="44"/>
    </row>
    <row r="462" spans="1:39" ht="60" x14ac:dyDescent="0.2">
      <c r="A462" s="5">
        <f t="shared" si="160"/>
        <v>439</v>
      </c>
      <c r="B462" s="5">
        <v>275</v>
      </c>
      <c r="C462" s="5">
        <v>470</v>
      </c>
      <c r="D462" s="5" t="s">
        <v>31</v>
      </c>
      <c r="E462" s="15" t="s">
        <v>31</v>
      </c>
      <c r="F462" s="15"/>
      <c r="G462" s="30" t="s">
        <v>32</v>
      </c>
      <c r="H462" s="6">
        <v>350000</v>
      </c>
      <c r="I462" s="6">
        <v>66291.81</v>
      </c>
      <c r="J462" s="6">
        <v>182500</v>
      </c>
      <c r="K462" s="81">
        <f t="shared" si="141"/>
        <v>532500</v>
      </c>
      <c r="L462" s="81">
        <f t="shared" si="142"/>
        <v>598800</v>
      </c>
      <c r="M462" s="6">
        <v>527000</v>
      </c>
      <c r="N462" s="6" t="e">
        <f>M462/1000*#REF!</f>
        <v>#REF!</v>
      </c>
      <c r="O462" s="81" t="e">
        <f t="shared" si="152"/>
        <v>#REF!</v>
      </c>
      <c r="P462" s="6">
        <v>527000</v>
      </c>
      <c r="Q462" s="6"/>
      <c r="R462" s="81">
        <f t="shared" si="153"/>
        <v>527000</v>
      </c>
      <c r="S462" s="6">
        <v>500000</v>
      </c>
      <c r="T462" s="6" t="e">
        <f>S462/1000*#REF!</f>
        <v>#REF!</v>
      </c>
      <c r="U462" s="81" t="e">
        <f t="shared" si="154"/>
        <v>#REF!</v>
      </c>
      <c r="V462" s="6">
        <v>500000</v>
      </c>
      <c r="W462" s="6"/>
      <c r="X462" s="81">
        <f t="shared" si="155"/>
        <v>500000</v>
      </c>
      <c r="Y462" s="6">
        <v>472000</v>
      </c>
      <c r="Z462" s="6" t="e">
        <f>Y462/1000*#REF!</f>
        <v>#REF!</v>
      </c>
      <c r="AA462" s="81" t="e">
        <f t="shared" si="156"/>
        <v>#REF!</v>
      </c>
      <c r="AB462" s="6">
        <v>472000</v>
      </c>
      <c r="AC462" s="6"/>
      <c r="AD462" s="81">
        <f t="shared" si="157"/>
        <v>472000</v>
      </c>
      <c r="AE462" s="6">
        <v>444000</v>
      </c>
      <c r="AF462" s="6" t="e">
        <f>AE462/1000*#REF!</f>
        <v>#REF!</v>
      </c>
      <c r="AG462" s="81" t="e">
        <f t="shared" si="158"/>
        <v>#REF!</v>
      </c>
      <c r="AH462" s="6">
        <v>444000</v>
      </c>
      <c r="AI462" s="6"/>
      <c r="AJ462" s="81">
        <f t="shared" si="159"/>
        <v>444000</v>
      </c>
      <c r="AK462" s="6">
        <v>444000</v>
      </c>
      <c r="AL462" s="48" t="s">
        <v>1310</v>
      </c>
      <c r="AM462" s="44"/>
    </row>
    <row r="463" spans="1:39" x14ac:dyDescent="0.2">
      <c r="A463" s="5">
        <f t="shared" si="160"/>
        <v>440</v>
      </c>
      <c r="B463" s="5">
        <v>276</v>
      </c>
      <c r="C463" s="5">
        <v>471</v>
      </c>
      <c r="D463" s="5" t="s">
        <v>33</v>
      </c>
      <c r="E463" s="15" t="s">
        <v>33</v>
      </c>
      <c r="F463" s="15"/>
      <c r="G463" s="30" t="s">
        <v>34</v>
      </c>
      <c r="H463" s="6">
        <v>505000</v>
      </c>
      <c r="I463" s="6">
        <v>59662.629000000001</v>
      </c>
      <c r="J463" s="6">
        <v>182500</v>
      </c>
      <c r="K463" s="81">
        <f t="shared" si="141"/>
        <v>687500</v>
      </c>
      <c r="L463" s="81">
        <f t="shared" si="142"/>
        <v>747200</v>
      </c>
      <c r="M463" s="6">
        <v>585000</v>
      </c>
      <c r="N463" s="6" t="e">
        <f>M463/1000*#REF!</f>
        <v>#REF!</v>
      </c>
      <c r="O463" s="81" t="e">
        <f t="shared" si="152"/>
        <v>#REF!</v>
      </c>
      <c r="P463" s="6">
        <v>585000</v>
      </c>
      <c r="Q463" s="6"/>
      <c r="R463" s="81">
        <f t="shared" si="153"/>
        <v>585000</v>
      </c>
      <c r="S463" s="6">
        <v>554000</v>
      </c>
      <c r="T463" s="6" t="e">
        <f>S463/1000*#REF!</f>
        <v>#REF!</v>
      </c>
      <c r="U463" s="81" t="e">
        <f t="shared" si="154"/>
        <v>#REF!</v>
      </c>
      <c r="V463" s="6">
        <v>554000</v>
      </c>
      <c r="W463" s="6"/>
      <c r="X463" s="81">
        <f t="shared" si="155"/>
        <v>554000</v>
      </c>
      <c r="Y463" s="6">
        <v>524000</v>
      </c>
      <c r="Z463" s="6" t="e">
        <f>Y463/1000*#REF!</f>
        <v>#REF!</v>
      </c>
      <c r="AA463" s="81" t="e">
        <f t="shared" si="156"/>
        <v>#REF!</v>
      </c>
      <c r="AB463" s="6">
        <v>524000</v>
      </c>
      <c r="AC463" s="6"/>
      <c r="AD463" s="81">
        <f t="shared" si="157"/>
        <v>524000</v>
      </c>
      <c r="AE463" s="6">
        <v>493000</v>
      </c>
      <c r="AF463" s="6" t="e">
        <f>AE463/1000*#REF!</f>
        <v>#REF!</v>
      </c>
      <c r="AG463" s="81" t="e">
        <f t="shared" si="158"/>
        <v>#REF!</v>
      </c>
      <c r="AH463" s="6">
        <v>493000</v>
      </c>
      <c r="AI463" s="6"/>
      <c r="AJ463" s="81">
        <f t="shared" si="159"/>
        <v>493000</v>
      </c>
      <c r="AK463" s="6">
        <v>493000</v>
      </c>
      <c r="AL463" s="19"/>
      <c r="AM463" s="44"/>
    </row>
    <row r="464" spans="1:39" x14ac:dyDescent="0.2">
      <c r="A464" s="5">
        <f t="shared" si="160"/>
        <v>441</v>
      </c>
      <c r="B464" s="5">
        <v>277</v>
      </c>
      <c r="C464" s="5">
        <v>472</v>
      </c>
      <c r="D464" s="5" t="s">
        <v>35</v>
      </c>
      <c r="E464" s="15" t="s">
        <v>35</v>
      </c>
      <c r="F464" s="15"/>
      <c r="G464" s="30" t="s">
        <v>36</v>
      </c>
      <c r="H464" s="6">
        <v>675000</v>
      </c>
      <c r="I464" s="6">
        <v>99437.714999999997</v>
      </c>
      <c r="J464" s="6">
        <v>182500</v>
      </c>
      <c r="K464" s="81">
        <f t="shared" si="141"/>
        <v>857500</v>
      </c>
      <c r="L464" s="81">
        <f t="shared" si="142"/>
        <v>956900</v>
      </c>
      <c r="M464" s="6">
        <v>1000000</v>
      </c>
      <c r="N464" s="6" t="e">
        <f>M464/1000*#REF!</f>
        <v>#REF!</v>
      </c>
      <c r="O464" s="81" t="e">
        <f t="shared" si="152"/>
        <v>#REF!</v>
      </c>
      <c r="P464" s="6">
        <v>1000000</v>
      </c>
      <c r="Q464" s="6"/>
      <c r="R464" s="81">
        <f t="shared" si="153"/>
        <v>1000000</v>
      </c>
      <c r="S464" s="6">
        <v>948000</v>
      </c>
      <c r="T464" s="6" t="e">
        <f>S464/1000*#REF!</f>
        <v>#REF!</v>
      </c>
      <c r="U464" s="81" t="e">
        <f t="shared" si="154"/>
        <v>#REF!</v>
      </c>
      <c r="V464" s="6">
        <v>948000</v>
      </c>
      <c r="W464" s="6"/>
      <c r="X464" s="81">
        <f t="shared" si="155"/>
        <v>948000</v>
      </c>
      <c r="Y464" s="6">
        <v>895000</v>
      </c>
      <c r="Z464" s="6" t="e">
        <f>Y464/1000*#REF!</f>
        <v>#REF!</v>
      </c>
      <c r="AA464" s="81" t="e">
        <f t="shared" si="156"/>
        <v>#REF!</v>
      </c>
      <c r="AB464" s="6">
        <v>895000</v>
      </c>
      <c r="AC464" s="6"/>
      <c r="AD464" s="81">
        <f t="shared" si="157"/>
        <v>895000</v>
      </c>
      <c r="AE464" s="6">
        <v>842000</v>
      </c>
      <c r="AF464" s="6" t="e">
        <f>AE464/1000*#REF!</f>
        <v>#REF!</v>
      </c>
      <c r="AG464" s="81" t="e">
        <f t="shared" si="158"/>
        <v>#REF!</v>
      </c>
      <c r="AH464" s="6">
        <v>842000</v>
      </c>
      <c r="AI464" s="6"/>
      <c r="AJ464" s="81">
        <f t="shared" si="159"/>
        <v>842000</v>
      </c>
      <c r="AK464" s="6">
        <v>842000</v>
      </c>
      <c r="AL464" s="19"/>
      <c r="AM464" s="35"/>
    </row>
    <row r="465" spans="1:39" x14ac:dyDescent="0.2">
      <c r="A465" s="5">
        <f t="shared" si="160"/>
        <v>442</v>
      </c>
      <c r="B465" s="5">
        <v>278</v>
      </c>
      <c r="C465" s="5">
        <v>473</v>
      </c>
      <c r="D465" s="5" t="s">
        <v>37</v>
      </c>
      <c r="E465" s="15" t="s">
        <v>37</v>
      </c>
      <c r="F465" s="15"/>
      <c r="G465" s="30" t="s">
        <v>38</v>
      </c>
      <c r="H465" s="6">
        <v>790000</v>
      </c>
      <c r="I465" s="6">
        <v>132583.62</v>
      </c>
      <c r="J465" s="6">
        <v>182500</v>
      </c>
      <c r="K465" s="81">
        <f t="shared" si="141"/>
        <v>972500</v>
      </c>
      <c r="L465" s="81">
        <f t="shared" si="142"/>
        <v>1105100</v>
      </c>
      <c r="M465" s="6">
        <v>795000</v>
      </c>
      <c r="N465" s="6" t="e">
        <f>M465/1000*#REF!</f>
        <v>#REF!</v>
      </c>
      <c r="O465" s="81" t="e">
        <f t="shared" si="152"/>
        <v>#REF!</v>
      </c>
      <c r="P465" s="6">
        <v>795000</v>
      </c>
      <c r="Q465" s="6"/>
      <c r="R465" s="81">
        <f t="shared" si="153"/>
        <v>795000</v>
      </c>
      <c r="S465" s="6">
        <v>753000</v>
      </c>
      <c r="T465" s="6" t="e">
        <f>S465/1000*#REF!</f>
        <v>#REF!</v>
      </c>
      <c r="U465" s="81" t="e">
        <f t="shared" si="154"/>
        <v>#REF!</v>
      </c>
      <c r="V465" s="6">
        <v>753000</v>
      </c>
      <c r="W465" s="6"/>
      <c r="X465" s="81">
        <f t="shared" si="155"/>
        <v>753000</v>
      </c>
      <c r="Y465" s="6">
        <v>711000</v>
      </c>
      <c r="Z465" s="6" t="e">
        <f>Y465/1000*#REF!</f>
        <v>#REF!</v>
      </c>
      <c r="AA465" s="81" t="e">
        <f t="shared" si="156"/>
        <v>#REF!</v>
      </c>
      <c r="AB465" s="6">
        <v>711000</v>
      </c>
      <c r="AC465" s="6"/>
      <c r="AD465" s="81">
        <f t="shared" si="157"/>
        <v>711000</v>
      </c>
      <c r="AE465" s="6">
        <v>670000</v>
      </c>
      <c r="AF465" s="6" t="e">
        <f>AE465/1000*#REF!</f>
        <v>#REF!</v>
      </c>
      <c r="AG465" s="81" t="e">
        <f t="shared" si="158"/>
        <v>#REF!</v>
      </c>
      <c r="AH465" s="6">
        <v>670000</v>
      </c>
      <c r="AI465" s="6"/>
      <c r="AJ465" s="81">
        <f t="shared" si="159"/>
        <v>670000</v>
      </c>
      <c r="AK465" s="6">
        <v>670000</v>
      </c>
      <c r="AL465" s="19"/>
      <c r="AM465" s="44"/>
    </row>
    <row r="466" spans="1:39" ht="31.5" x14ac:dyDescent="0.2">
      <c r="A466" s="5">
        <f t="shared" si="160"/>
        <v>443</v>
      </c>
      <c r="B466" s="5">
        <v>279</v>
      </c>
      <c r="C466" s="5">
        <v>474</v>
      </c>
      <c r="D466" s="5" t="s">
        <v>39</v>
      </c>
      <c r="E466" s="15" t="s">
        <v>39</v>
      </c>
      <c r="F466" s="15"/>
      <c r="G466" s="30" t="s">
        <v>40</v>
      </c>
      <c r="H466" s="6">
        <v>615000</v>
      </c>
      <c r="I466" s="6">
        <v>66291.81</v>
      </c>
      <c r="J466" s="6">
        <v>182500</v>
      </c>
      <c r="K466" s="81">
        <f t="shared" si="141"/>
        <v>797500</v>
      </c>
      <c r="L466" s="81">
        <f t="shared" si="142"/>
        <v>863800</v>
      </c>
      <c r="M466" s="6">
        <v>950000</v>
      </c>
      <c r="N466" s="6" t="e">
        <f>M466/1000*#REF!</f>
        <v>#REF!</v>
      </c>
      <c r="O466" s="81" t="e">
        <f t="shared" si="152"/>
        <v>#REF!</v>
      </c>
      <c r="P466" s="6">
        <v>950000</v>
      </c>
      <c r="Q466" s="6"/>
      <c r="R466" s="81">
        <f t="shared" si="153"/>
        <v>950000</v>
      </c>
      <c r="S466" s="6">
        <v>900000</v>
      </c>
      <c r="T466" s="6" t="e">
        <f>S466/1000*#REF!</f>
        <v>#REF!</v>
      </c>
      <c r="U466" s="81" t="e">
        <f t="shared" si="154"/>
        <v>#REF!</v>
      </c>
      <c r="V466" s="6">
        <v>900000</v>
      </c>
      <c r="W466" s="6"/>
      <c r="X466" s="81">
        <f t="shared" si="155"/>
        <v>900000</v>
      </c>
      <c r="Y466" s="6">
        <v>850000</v>
      </c>
      <c r="Z466" s="6" t="e">
        <f>Y466/1000*#REF!</f>
        <v>#REF!</v>
      </c>
      <c r="AA466" s="81" t="e">
        <f t="shared" si="156"/>
        <v>#REF!</v>
      </c>
      <c r="AB466" s="6">
        <v>850000</v>
      </c>
      <c r="AC466" s="6"/>
      <c r="AD466" s="81">
        <f t="shared" si="157"/>
        <v>850000</v>
      </c>
      <c r="AE466" s="6">
        <v>800000</v>
      </c>
      <c r="AF466" s="6" t="e">
        <f>AE466/1000*#REF!</f>
        <v>#REF!</v>
      </c>
      <c r="AG466" s="81" t="e">
        <f t="shared" si="158"/>
        <v>#REF!</v>
      </c>
      <c r="AH466" s="6">
        <v>800000</v>
      </c>
      <c r="AI466" s="6"/>
      <c r="AJ466" s="81">
        <f t="shared" si="159"/>
        <v>800000</v>
      </c>
      <c r="AK466" s="6">
        <v>800000</v>
      </c>
      <c r="AL466" s="19"/>
      <c r="AM466" s="44"/>
    </row>
    <row r="467" spans="1:39" ht="31.5" x14ac:dyDescent="0.2">
      <c r="A467" s="5">
        <f t="shared" si="160"/>
        <v>444</v>
      </c>
      <c r="B467" s="5">
        <v>280</v>
      </c>
      <c r="C467" s="5">
        <v>475</v>
      </c>
      <c r="D467" s="5" t="s">
        <v>41</v>
      </c>
      <c r="E467" s="15" t="s">
        <v>41</v>
      </c>
      <c r="F467" s="15"/>
      <c r="G467" s="30" t="s">
        <v>42</v>
      </c>
      <c r="H467" s="6">
        <v>1150000</v>
      </c>
      <c r="I467" s="6">
        <v>109494.56</v>
      </c>
      <c r="J467" s="6">
        <v>182500</v>
      </c>
      <c r="K467" s="81">
        <f t="shared" si="141"/>
        <v>1332500</v>
      </c>
      <c r="L467" s="81">
        <f t="shared" si="142"/>
        <v>1442000</v>
      </c>
      <c r="M467" s="6">
        <v>983000</v>
      </c>
      <c r="N467" s="6" t="e">
        <f>M467/1000*#REF!</f>
        <v>#REF!</v>
      </c>
      <c r="O467" s="81" t="e">
        <f t="shared" si="152"/>
        <v>#REF!</v>
      </c>
      <c r="P467" s="6">
        <v>983000</v>
      </c>
      <c r="Q467" s="6"/>
      <c r="R467" s="81">
        <f t="shared" si="153"/>
        <v>983000</v>
      </c>
      <c r="S467" s="6">
        <v>931000</v>
      </c>
      <c r="T467" s="6" t="e">
        <f>S467/1000*#REF!</f>
        <v>#REF!</v>
      </c>
      <c r="U467" s="81" t="e">
        <f t="shared" si="154"/>
        <v>#REF!</v>
      </c>
      <c r="V467" s="6">
        <v>931000</v>
      </c>
      <c r="W467" s="6"/>
      <c r="X467" s="81">
        <f t="shared" si="155"/>
        <v>931000</v>
      </c>
      <c r="Y467" s="6">
        <v>880000</v>
      </c>
      <c r="Z467" s="6" t="e">
        <f>Y467/1000*#REF!</f>
        <v>#REF!</v>
      </c>
      <c r="AA467" s="81" t="e">
        <f t="shared" si="156"/>
        <v>#REF!</v>
      </c>
      <c r="AB467" s="6">
        <v>880000</v>
      </c>
      <c r="AC467" s="6"/>
      <c r="AD467" s="81">
        <f t="shared" si="157"/>
        <v>880000</v>
      </c>
      <c r="AE467" s="6">
        <v>828000</v>
      </c>
      <c r="AF467" s="6" t="e">
        <f>AE467/1000*#REF!</f>
        <v>#REF!</v>
      </c>
      <c r="AG467" s="81" t="e">
        <f t="shared" si="158"/>
        <v>#REF!</v>
      </c>
      <c r="AH467" s="6">
        <v>828000</v>
      </c>
      <c r="AI467" s="6"/>
      <c r="AJ467" s="81">
        <f t="shared" si="159"/>
        <v>828000</v>
      </c>
      <c r="AK467" s="6">
        <v>828000</v>
      </c>
      <c r="AL467" s="19"/>
      <c r="AM467" s="44"/>
    </row>
    <row r="468" spans="1:39" ht="31.5" x14ac:dyDescent="0.2">
      <c r="A468" s="5">
        <f t="shared" si="160"/>
        <v>445</v>
      </c>
      <c r="B468" s="5">
        <v>281</v>
      </c>
      <c r="C468" s="5">
        <v>476</v>
      </c>
      <c r="D468" s="5" t="s">
        <v>43</v>
      </c>
      <c r="E468" s="15" t="s">
        <v>43</v>
      </c>
      <c r="F468" s="15"/>
      <c r="G468" s="30" t="s">
        <v>44</v>
      </c>
      <c r="H468" s="6">
        <v>535000</v>
      </c>
      <c r="I468" s="6">
        <v>66291.81</v>
      </c>
      <c r="J468" s="6">
        <v>120000</v>
      </c>
      <c r="K468" s="81">
        <f t="shared" si="141"/>
        <v>655000</v>
      </c>
      <c r="L468" s="81">
        <f t="shared" si="142"/>
        <v>721300</v>
      </c>
      <c r="M468" s="6">
        <v>1085000</v>
      </c>
      <c r="N468" s="6" t="e">
        <f>M468/1000*#REF!</f>
        <v>#REF!</v>
      </c>
      <c r="O468" s="81" t="e">
        <f t="shared" si="152"/>
        <v>#REF!</v>
      </c>
      <c r="P468" s="6">
        <v>1085000</v>
      </c>
      <c r="Q468" s="6"/>
      <c r="R468" s="81">
        <f t="shared" si="153"/>
        <v>1085000</v>
      </c>
      <c r="S468" s="6">
        <v>1028000</v>
      </c>
      <c r="T468" s="6" t="e">
        <f>S468/1000*#REF!</f>
        <v>#REF!</v>
      </c>
      <c r="U468" s="81" t="e">
        <f t="shared" si="154"/>
        <v>#REF!</v>
      </c>
      <c r="V468" s="6">
        <v>1028000</v>
      </c>
      <c r="W468" s="6"/>
      <c r="X468" s="81">
        <f t="shared" si="155"/>
        <v>1028000</v>
      </c>
      <c r="Y468" s="6">
        <v>971000</v>
      </c>
      <c r="Z468" s="6" t="e">
        <f>Y468/1000*#REF!</f>
        <v>#REF!</v>
      </c>
      <c r="AA468" s="81" t="e">
        <f t="shared" si="156"/>
        <v>#REF!</v>
      </c>
      <c r="AB468" s="6">
        <v>971000</v>
      </c>
      <c r="AC468" s="6"/>
      <c r="AD468" s="81">
        <f t="shared" si="157"/>
        <v>971000</v>
      </c>
      <c r="AE468" s="6">
        <v>914000</v>
      </c>
      <c r="AF468" s="6" t="e">
        <f>AE468/1000*#REF!</f>
        <v>#REF!</v>
      </c>
      <c r="AG468" s="81" t="e">
        <f t="shared" si="158"/>
        <v>#REF!</v>
      </c>
      <c r="AH468" s="6">
        <v>914000</v>
      </c>
      <c r="AI468" s="6"/>
      <c r="AJ468" s="81">
        <f t="shared" si="159"/>
        <v>914000</v>
      </c>
      <c r="AK468" s="6">
        <v>914000</v>
      </c>
      <c r="AL468" s="48"/>
      <c r="AM468" s="44"/>
    </row>
    <row r="469" spans="1:39" ht="31.5" x14ac:dyDescent="0.2">
      <c r="A469" s="5">
        <f t="shared" si="160"/>
        <v>446</v>
      </c>
      <c r="B469" s="5">
        <v>282</v>
      </c>
      <c r="C469" s="5">
        <v>477</v>
      </c>
      <c r="D469" s="5" t="s">
        <v>45</v>
      </c>
      <c r="E469" s="15" t="s">
        <v>45</v>
      </c>
      <c r="F469" s="15"/>
      <c r="G469" s="30" t="s">
        <v>46</v>
      </c>
      <c r="H469" s="6">
        <v>1050000</v>
      </c>
      <c r="I469" s="6">
        <v>164241.84</v>
      </c>
      <c r="J469" s="6">
        <v>120000</v>
      </c>
      <c r="K469" s="81">
        <f t="shared" si="141"/>
        <v>1170000</v>
      </c>
      <c r="L469" s="81">
        <f t="shared" si="142"/>
        <v>1334200</v>
      </c>
      <c r="M469" s="6">
        <v>5000</v>
      </c>
      <c r="N469" s="6" t="e">
        <f>M469/1000*#REF!</f>
        <v>#REF!</v>
      </c>
      <c r="O469" s="81" t="e">
        <f t="shared" si="152"/>
        <v>#REF!</v>
      </c>
      <c r="P469" s="6">
        <v>5000</v>
      </c>
      <c r="Q469" s="6"/>
      <c r="R469" s="81">
        <f t="shared" si="153"/>
        <v>5000</v>
      </c>
      <c r="S469" s="6">
        <v>5000</v>
      </c>
      <c r="T469" s="6" t="e">
        <f>S469/1000*#REF!</f>
        <v>#REF!</v>
      </c>
      <c r="U469" s="81" t="e">
        <f t="shared" si="154"/>
        <v>#REF!</v>
      </c>
      <c r="V469" s="6">
        <v>5000</v>
      </c>
      <c r="W469" s="6"/>
      <c r="X469" s="81">
        <f t="shared" si="155"/>
        <v>5000</v>
      </c>
      <c r="Y469" s="6">
        <v>5000</v>
      </c>
      <c r="Z469" s="6" t="e">
        <f>Y469/1000*#REF!</f>
        <v>#REF!</v>
      </c>
      <c r="AA469" s="81" t="e">
        <f t="shared" si="156"/>
        <v>#REF!</v>
      </c>
      <c r="AB469" s="6">
        <v>5000</v>
      </c>
      <c r="AC469" s="6"/>
      <c r="AD469" s="81">
        <f t="shared" si="157"/>
        <v>5000</v>
      </c>
      <c r="AE469" s="32">
        <v>5000</v>
      </c>
      <c r="AF469" s="6" t="e">
        <f>AE469/1000*#REF!</f>
        <v>#REF!</v>
      </c>
      <c r="AG469" s="81" t="e">
        <f t="shared" si="158"/>
        <v>#REF!</v>
      </c>
      <c r="AH469" s="32">
        <v>5000</v>
      </c>
      <c r="AI469" s="6"/>
      <c r="AJ469" s="81">
        <f t="shared" si="159"/>
        <v>5000</v>
      </c>
      <c r="AK469" s="32">
        <v>5000</v>
      </c>
      <c r="AL469" s="44"/>
      <c r="AM469" s="44"/>
    </row>
    <row r="470" spans="1:39" ht="31.5" x14ac:dyDescent="0.2">
      <c r="A470" s="5">
        <f t="shared" si="160"/>
        <v>447</v>
      </c>
      <c r="B470" s="5">
        <v>283</v>
      </c>
      <c r="C470" s="5">
        <v>478</v>
      </c>
      <c r="D470" s="5" t="s">
        <v>47</v>
      </c>
      <c r="E470" s="15" t="s">
        <v>47</v>
      </c>
      <c r="F470" s="15"/>
      <c r="G470" s="30" t="s">
        <v>48</v>
      </c>
      <c r="H470" s="6">
        <v>600000</v>
      </c>
      <c r="I470" s="6">
        <v>164241.84</v>
      </c>
      <c r="J470" s="6">
        <v>91500</v>
      </c>
      <c r="K470" s="81">
        <f t="shared" si="141"/>
        <v>691500</v>
      </c>
      <c r="L470" s="81">
        <f t="shared" si="142"/>
        <v>855700</v>
      </c>
      <c r="M470" s="6">
        <v>40000</v>
      </c>
      <c r="N470" s="6" t="e">
        <f>M470/1000*#REF!</f>
        <v>#REF!</v>
      </c>
      <c r="O470" s="81" t="e">
        <f t="shared" si="152"/>
        <v>#REF!</v>
      </c>
      <c r="P470" s="6">
        <v>40000</v>
      </c>
      <c r="Q470" s="6"/>
      <c r="R470" s="81">
        <f t="shared" si="153"/>
        <v>40000</v>
      </c>
      <c r="S470" s="6">
        <v>40000</v>
      </c>
      <c r="T470" s="6" t="e">
        <f>S470/1000*#REF!</f>
        <v>#REF!</v>
      </c>
      <c r="U470" s="81" t="e">
        <f t="shared" si="154"/>
        <v>#REF!</v>
      </c>
      <c r="V470" s="6">
        <v>40000</v>
      </c>
      <c r="W470" s="6"/>
      <c r="X470" s="81">
        <f t="shared" si="155"/>
        <v>40000</v>
      </c>
      <c r="Y470" s="6">
        <v>40000</v>
      </c>
      <c r="Z470" s="6" t="e">
        <f>Y470/1000*#REF!</f>
        <v>#REF!</v>
      </c>
      <c r="AA470" s="81" t="e">
        <f t="shared" si="156"/>
        <v>#REF!</v>
      </c>
      <c r="AB470" s="6">
        <v>40000</v>
      </c>
      <c r="AC470" s="6"/>
      <c r="AD470" s="81">
        <f t="shared" si="157"/>
        <v>40000</v>
      </c>
      <c r="AE470" s="32">
        <v>38000</v>
      </c>
      <c r="AF470" s="6" t="e">
        <f>AE470/1000*#REF!</f>
        <v>#REF!</v>
      </c>
      <c r="AG470" s="81" t="e">
        <f t="shared" si="158"/>
        <v>#REF!</v>
      </c>
      <c r="AH470" s="32">
        <v>38000</v>
      </c>
      <c r="AI470" s="6"/>
      <c r="AJ470" s="81">
        <f t="shared" si="159"/>
        <v>38000</v>
      </c>
      <c r="AK470" s="32">
        <v>38000</v>
      </c>
      <c r="AL470" s="44"/>
      <c r="AM470" s="44"/>
    </row>
    <row r="471" spans="1:39" ht="31.5" x14ac:dyDescent="0.2">
      <c r="A471" s="5">
        <f t="shared" si="160"/>
        <v>448</v>
      </c>
      <c r="B471" s="5">
        <v>284</v>
      </c>
      <c r="C471" s="5">
        <v>479</v>
      </c>
      <c r="D471" s="5" t="s">
        <v>49</v>
      </c>
      <c r="E471" s="15" t="s">
        <v>49</v>
      </c>
      <c r="F471" s="15"/>
      <c r="G471" s="30" t="s">
        <v>50</v>
      </c>
      <c r="H471" s="6">
        <v>720000</v>
      </c>
      <c r="I471" s="6">
        <v>164241.84</v>
      </c>
      <c r="J471" s="6">
        <v>50000</v>
      </c>
      <c r="K471" s="81">
        <f t="shared" si="141"/>
        <v>770000</v>
      </c>
      <c r="L471" s="81">
        <f t="shared" si="142"/>
        <v>934200</v>
      </c>
      <c r="M471" s="6">
        <v>35000</v>
      </c>
      <c r="N471" s="6" t="e">
        <f>M471/1000*#REF!</f>
        <v>#REF!</v>
      </c>
      <c r="O471" s="81" t="e">
        <f t="shared" si="152"/>
        <v>#REF!</v>
      </c>
      <c r="P471" s="6">
        <v>35000</v>
      </c>
      <c r="Q471" s="6"/>
      <c r="R471" s="81">
        <f t="shared" si="153"/>
        <v>35000</v>
      </c>
      <c r="S471" s="6">
        <v>35000</v>
      </c>
      <c r="T471" s="6" t="e">
        <f>S471/1000*#REF!</f>
        <v>#REF!</v>
      </c>
      <c r="U471" s="81" t="e">
        <f t="shared" si="154"/>
        <v>#REF!</v>
      </c>
      <c r="V471" s="6">
        <v>35000</v>
      </c>
      <c r="W471" s="6"/>
      <c r="X471" s="81">
        <f t="shared" si="155"/>
        <v>35000</v>
      </c>
      <c r="Y471" s="6">
        <v>35000</v>
      </c>
      <c r="Z471" s="6" t="e">
        <f>Y471/1000*#REF!</f>
        <v>#REF!</v>
      </c>
      <c r="AA471" s="81" t="e">
        <f t="shared" si="156"/>
        <v>#REF!</v>
      </c>
      <c r="AB471" s="6">
        <v>35000</v>
      </c>
      <c r="AC471" s="6"/>
      <c r="AD471" s="81">
        <f t="shared" si="157"/>
        <v>35000</v>
      </c>
      <c r="AE471" s="32">
        <v>33000</v>
      </c>
      <c r="AF471" s="6" t="e">
        <f>AE471/1000*#REF!</f>
        <v>#REF!</v>
      </c>
      <c r="AG471" s="81" t="e">
        <f t="shared" si="158"/>
        <v>#REF!</v>
      </c>
      <c r="AH471" s="32">
        <v>33000</v>
      </c>
      <c r="AI471" s="6"/>
      <c r="AJ471" s="81">
        <f t="shared" si="159"/>
        <v>33000</v>
      </c>
      <c r="AK471" s="32">
        <v>33000</v>
      </c>
      <c r="AL471" s="44"/>
      <c r="AM471" s="44"/>
    </row>
    <row r="472" spans="1:39" ht="31.5" x14ac:dyDescent="0.2">
      <c r="A472" s="5">
        <f t="shared" si="160"/>
        <v>449</v>
      </c>
      <c r="B472" s="5">
        <v>285</v>
      </c>
      <c r="C472" s="5">
        <v>480</v>
      </c>
      <c r="D472" s="5" t="s">
        <v>51</v>
      </c>
      <c r="E472" s="15" t="s">
        <v>51</v>
      </c>
      <c r="F472" s="15"/>
      <c r="G472" s="30" t="s">
        <v>52</v>
      </c>
      <c r="H472" s="6">
        <v>1180000</v>
      </c>
      <c r="I472" s="6">
        <v>164241.84</v>
      </c>
      <c r="J472" s="6">
        <v>182500</v>
      </c>
      <c r="K472" s="81">
        <f t="shared" si="141"/>
        <v>1362500</v>
      </c>
      <c r="L472" s="81">
        <f t="shared" si="142"/>
        <v>1526700</v>
      </c>
      <c r="M472" s="6">
        <v>20000</v>
      </c>
      <c r="N472" s="6" t="e">
        <f>M472/1000*#REF!</f>
        <v>#REF!</v>
      </c>
      <c r="O472" s="81" t="e">
        <f t="shared" si="152"/>
        <v>#REF!</v>
      </c>
      <c r="P472" s="6">
        <v>20000</v>
      </c>
      <c r="Q472" s="6"/>
      <c r="R472" s="81">
        <f t="shared" si="153"/>
        <v>20000</v>
      </c>
      <c r="S472" s="6">
        <v>20000</v>
      </c>
      <c r="T472" s="6" t="e">
        <f>S472/1000*#REF!</f>
        <v>#REF!</v>
      </c>
      <c r="U472" s="81" t="e">
        <f t="shared" si="154"/>
        <v>#REF!</v>
      </c>
      <c r="V472" s="6">
        <v>20000</v>
      </c>
      <c r="W472" s="6"/>
      <c r="X472" s="81">
        <f t="shared" si="155"/>
        <v>20000</v>
      </c>
      <c r="Y472" s="6">
        <v>20000</v>
      </c>
      <c r="Z472" s="6" t="e">
        <f>Y472/1000*#REF!</f>
        <v>#REF!</v>
      </c>
      <c r="AA472" s="81" t="e">
        <f t="shared" si="156"/>
        <v>#REF!</v>
      </c>
      <c r="AB472" s="6">
        <v>20000</v>
      </c>
      <c r="AC472" s="6"/>
      <c r="AD472" s="81">
        <f t="shared" si="157"/>
        <v>20000</v>
      </c>
      <c r="AE472" s="32">
        <v>19000</v>
      </c>
      <c r="AF472" s="6" t="e">
        <f>AE472/1000*#REF!</f>
        <v>#REF!</v>
      </c>
      <c r="AG472" s="81" t="e">
        <f t="shared" si="158"/>
        <v>#REF!</v>
      </c>
      <c r="AH472" s="32">
        <v>19000</v>
      </c>
      <c r="AI472" s="6"/>
      <c r="AJ472" s="81">
        <f t="shared" si="159"/>
        <v>19000</v>
      </c>
      <c r="AK472" s="32">
        <v>19000</v>
      </c>
      <c r="AL472" s="35" t="s">
        <v>53</v>
      </c>
      <c r="AM472" s="44"/>
    </row>
    <row r="473" spans="1:39" x14ac:dyDescent="0.2">
      <c r="A473" s="5">
        <f t="shared" si="160"/>
        <v>450</v>
      </c>
      <c r="B473" s="5">
        <v>286</v>
      </c>
      <c r="C473" s="5">
        <v>481</v>
      </c>
      <c r="D473" s="5" t="s">
        <v>54</v>
      </c>
      <c r="E473" s="15" t="s">
        <v>54</v>
      </c>
      <c r="F473" s="15"/>
      <c r="G473" s="30" t="s">
        <v>55</v>
      </c>
      <c r="H473" s="6">
        <v>870000</v>
      </c>
      <c r="I473" s="6">
        <v>164241.84</v>
      </c>
      <c r="J473" s="6">
        <v>182500</v>
      </c>
      <c r="K473" s="81">
        <f t="shared" si="141"/>
        <v>1052500</v>
      </c>
      <c r="L473" s="81">
        <f t="shared" si="142"/>
        <v>1216700</v>
      </c>
      <c r="M473" s="6">
        <v>35000</v>
      </c>
      <c r="N473" s="6" t="e">
        <f>M473/1000*#REF!</f>
        <v>#REF!</v>
      </c>
      <c r="O473" s="81" t="e">
        <f t="shared" si="152"/>
        <v>#REF!</v>
      </c>
      <c r="P473" s="6">
        <v>35000</v>
      </c>
      <c r="Q473" s="6"/>
      <c r="R473" s="81">
        <f t="shared" si="153"/>
        <v>35000</v>
      </c>
      <c r="S473" s="6">
        <v>35000</v>
      </c>
      <c r="T473" s="6" t="e">
        <f>S473/1000*#REF!</f>
        <v>#REF!</v>
      </c>
      <c r="U473" s="81" t="e">
        <f t="shared" si="154"/>
        <v>#REF!</v>
      </c>
      <c r="V473" s="6">
        <v>35000</v>
      </c>
      <c r="W473" s="6"/>
      <c r="X473" s="81">
        <f t="shared" si="155"/>
        <v>35000</v>
      </c>
      <c r="Y473" s="6">
        <v>35000</v>
      </c>
      <c r="Z473" s="6" t="e">
        <f>Y473/1000*#REF!</f>
        <v>#REF!</v>
      </c>
      <c r="AA473" s="81" t="e">
        <f t="shared" si="156"/>
        <v>#REF!</v>
      </c>
      <c r="AB473" s="6">
        <v>35000</v>
      </c>
      <c r="AC473" s="6"/>
      <c r="AD473" s="81">
        <f t="shared" si="157"/>
        <v>35000</v>
      </c>
      <c r="AE473" s="32">
        <v>33000</v>
      </c>
      <c r="AF473" s="6" t="e">
        <f>AE473/1000*#REF!</f>
        <v>#REF!</v>
      </c>
      <c r="AG473" s="81" t="e">
        <f t="shared" si="158"/>
        <v>#REF!</v>
      </c>
      <c r="AH473" s="32">
        <v>33000</v>
      </c>
      <c r="AI473" s="6"/>
      <c r="AJ473" s="81">
        <f t="shared" si="159"/>
        <v>33000</v>
      </c>
      <c r="AK473" s="32">
        <v>33000</v>
      </c>
      <c r="AL473" s="44"/>
      <c r="AM473" s="44"/>
    </row>
    <row r="474" spans="1:39" x14ac:dyDescent="0.2">
      <c r="A474" s="5">
        <f t="shared" si="160"/>
        <v>451</v>
      </c>
      <c r="B474" s="5">
        <v>287</v>
      </c>
      <c r="C474" s="5">
        <v>482</v>
      </c>
      <c r="D474" s="5" t="s">
        <v>56</v>
      </c>
      <c r="E474" s="15" t="s">
        <v>56</v>
      </c>
      <c r="F474" s="15"/>
      <c r="G474" s="30" t="s">
        <v>57</v>
      </c>
      <c r="H474" s="6">
        <v>1000000</v>
      </c>
      <c r="I474" s="6">
        <v>164241.84</v>
      </c>
      <c r="J474" s="6">
        <v>182500</v>
      </c>
      <c r="K474" s="81">
        <f t="shared" ref="K474:K537" si="161">H474+J474</f>
        <v>1182500</v>
      </c>
      <c r="L474" s="81">
        <f t="shared" ref="L474:L537" si="162">ROUND((SUM(H474:J474)),-2)</f>
        <v>1346700</v>
      </c>
      <c r="M474" s="6">
        <v>15000</v>
      </c>
      <c r="N474" s="6" t="e">
        <f>M474/1000*#REF!</f>
        <v>#REF!</v>
      </c>
      <c r="O474" s="81" t="e">
        <f t="shared" si="152"/>
        <v>#REF!</v>
      </c>
      <c r="P474" s="6">
        <v>15000</v>
      </c>
      <c r="Q474" s="6"/>
      <c r="R474" s="81">
        <f t="shared" si="153"/>
        <v>15000</v>
      </c>
      <c r="S474" s="6">
        <v>15000</v>
      </c>
      <c r="T474" s="6" t="e">
        <f>S474/1000*#REF!</f>
        <v>#REF!</v>
      </c>
      <c r="U474" s="81" t="e">
        <f t="shared" si="154"/>
        <v>#REF!</v>
      </c>
      <c r="V474" s="6">
        <v>15000</v>
      </c>
      <c r="W474" s="6"/>
      <c r="X474" s="81">
        <f t="shared" si="155"/>
        <v>15000</v>
      </c>
      <c r="Y474" s="6">
        <v>15000</v>
      </c>
      <c r="Z474" s="6" t="e">
        <f>Y474/1000*#REF!</f>
        <v>#REF!</v>
      </c>
      <c r="AA474" s="81" t="e">
        <f t="shared" si="156"/>
        <v>#REF!</v>
      </c>
      <c r="AB474" s="6">
        <v>15000</v>
      </c>
      <c r="AC474" s="6"/>
      <c r="AD474" s="81">
        <f t="shared" si="157"/>
        <v>15000</v>
      </c>
      <c r="AE474" s="32">
        <v>14000</v>
      </c>
      <c r="AF474" s="6" t="e">
        <f>AE474/1000*#REF!</f>
        <v>#REF!</v>
      </c>
      <c r="AG474" s="81" t="e">
        <f t="shared" si="158"/>
        <v>#REF!</v>
      </c>
      <c r="AH474" s="32">
        <v>14000</v>
      </c>
      <c r="AI474" s="6"/>
      <c r="AJ474" s="81">
        <f t="shared" si="159"/>
        <v>14000</v>
      </c>
      <c r="AK474" s="32">
        <v>14000</v>
      </c>
      <c r="AL474" s="44"/>
      <c r="AM474" s="44"/>
    </row>
    <row r="475" spans="1:39" x14ac:dyDescent="0.2">
      <c r="A475" s="5">
        <f t="shared" si="160"/>
        <v>452</v>
      </c>
      <c r="B475" s="5">
        <v>288</v>
      </c>
      <c r="C475" s="5">
        <v>483</v>
      </c>
      <c r="D475" s="5" t="s">
        <v>58</v>
      </c>
      <c r="E475" s="15" t="s">
        <v>58</v>
      </c>
      <c r="F475" s="15"/>
      <c r="G475" s="30" t="s">
        <v>59</v>
      </c>
      <c r="H475" s="6">
        <v>1160000</v>
      </c>
      <c r="I475" s="6">
        <v>218989.12</v>
      </c>
      <c r="J475" s="6">
        <v>182500</v>
      </c>
      <c r="K475" s="81">
        <f t="shared" si="161"/>
        <v>1342500</v>
      </c>
      <c r="L475" s="81">
        <f t="shared" si="162"/>
        <v>1561500</v>
      </c>
      <c r="M475" s="6">
        <v>40000</v>
      </c>
      <c r="N475" s="6" t="e">
        <f>M475/1000*#REF!</f>
        <v>#REF!</v>
      </c>
      <c r="O475" s="81" t="e">
        <f t="shared" si="152"/>
        <v>#REF!</v>
      </c>
      <c r="P475" s="6">
        <v>40000</v>
      </c>
      <c r="Q475" s="6"/>
      <c r="R475" s="81">
        <f t="shared" si="153"/>
        <v>40000</v>
      </c>
      <c r="S475" s="6">
        <v>40000</v>
      </c>
      <c r="T475" s="6" t="e">
        <f>S475/1000*#REF!</f>
        <v>#REF!</v>
      </c>
      <c r="U475" s="81" t="e">
        <f t="shared" si="154"/>
        <v>#REF!</v>
      </c>
      <c r="V475" s="6">
        <v>40000</v>
      </c>
      <c r="W475" s="6"/>
      <c r="X475" s="81">
        <f t="shared" si="155"/>
        <v>40000</v>
      </c>
      <c r="Y475" s="6">
        <v>40000</v>
      </c>
      <c r="Z475" s="6" t="e">
        <f>Y475/1000*#REF!</f>
        <v>#REF!</v>
      </c>
      <c r="AA475" s="81" t="e">
        <f t="shared" si="156"/>
        <v>#REF!</v>
      </c>
      <c r="AB475" s="6">
        <v>40000</v>
      </c>
      <c r="AC475" s="6"/>
      <c r="AD475" s="81">
        <f t="shared" si="157"/>
        <v>40000</v>
      </c>
      <c r="AE475" s="32">
        <v>38000</v>
      </c>
      <c r="AF475" s="6" t="e">
        <f>AE475/1000*#REF!</f>
        <v>#REF!</v>
      </c>
      <c r="AG475" s="81" t="e">
        <f t="shared" si="158"/>
        <v>#REF!</v>
      </c>
      <c r="AH475" s="32">
        <v>38000</v>
      </c>
      <c r="AI475" s="6"/>
      <c r="AJ475" s="81">
        <f t="shared" si="159"/>
        <v>38000</v>
      </c>
      <c r="AK475" s="32">
        <v>38000</v>
      </c>
      <c r="AL475" s="44"/>
      <c r="AM475" s="44"/>
    </row>
    <row r="476" spans="1:39" x14ac:dyDescent="0.2">
      <c r="A476" s="5">
        <f t="shared" si="160"/>
        <v>453</v>
      </c>
      <c r="B476" s="5">
        <v>289</v>
      </c>
      <c r="C476" s="5">
        <v>484</v>
      </c>
      <c r="D476" s="5" t="s">
        <v>60</v>
      </c>
      <c r="E476" s="15" t="s">
        <v>60</v>
      </c>
      <c r="F476" s="15"/>
      <c r="G476" s="30" t="s">
        <v>61</v>
      </c>
      <c r="H476" s="6">
        <v>1280000</v>
      </c>
      <c r="I476" s="6">
        <v>218989.12</v>
      </c>
      <c r="J476" s="6">
        <v>182500</v>
      </c>
      <c r="K476" s="81">
        <f t="shared" si="161"/>
        <v>1462500</v>
      </c>
      <c r="L476" s="81">
        <f t="shared" si="162"/>
        <v>1681500</v>
      </c>
      <c r="M476" s="6">
        <v>10000</v>
      </c>
      <c r="N476" s="6" t="e">
        <f>M476/1000*#REF!</f>
        <v>#REF!</v>
      </c>
      <c r="O476" s="81" t="e">
        <f t="shared" si="152"/>
        <v>#REF!</v>
      </c>
      <c r="P476" s="6">
        <v>10000</v>
      </c>
      <c r="Q476" s="6"/>
      <c r="R476" s="81">
        <f t="shared" si="153"/>
        <v>10000</v>
      </c>
      <c r="S476" s="6">
        <v>10000</v>
      </c>
      <c r="T476" s="6" t="e">
        <f>S476/1000*#REF!</f>
        <v>#REF!</v>
      </c>
      <c r="U476" s="81" t="e">
        <f t="shared" si="154"/>
        <v>#REF!</v>
      </c>
      <c r="V476" s="6">
        <v>10000</v>
      </c>
      <c r="W476" s="6"/>
      <c r="X476" s="81">
        <f t="shared" si="155"/>
        <v>10000</v>
      </c>
      <c r="Y476" s="6">
        <v>10000</v>
      </c>
      <c r="Z476" s="6" t="e">
        <f>Y476/1000*#REF!</f>
        <v>#REF!</v>
      </c>
      <c r="AA476" s="81" t="e">
        <f t="shared" si="156"/>
        <v>#REF!</v>
      </c>
      <c r="AB476" s="6">
        <v>10000</v>
      </c>
      <c r="AC476" s="6"/>
      <c r="AD476" s="81">
        <f t="shared" si="157"/>
        <v>10000</v>
      </c>
      <c r="AE476" s="32">
        <v>9000</v>
      </c>
      <c r="AF476" s="6" t="e">
        <f>AE476/1000*#REF!</f>
        <v>#REF!</v>
      </c>
      <c r="AG476" s="81" t="e">
        <f t="shared" si="158"/>
        <v>#REF!</v>
      </c>
      <c r="AH476" s="32">
        <v>9000</v>
      </c>
      <c r="AI476" s="6"/>
      <c r="AJ476" s="81">
        <f t="shared" si="159"/>
        <v>9000</v>
      </c>
      <c r="AK476" s="32">
        <v>9000</v>
      </c>
      <c r="AL476" s="44"/>
      <c r="AM476" s="44"/>
    </row>
    <row r="477" spans="1:39" x14ac:dyDescent="0.2">
      <c r="A477" s="5">
        <f t="shared" si="160"/>
        <v>454</v>
      </c>
      <c r="B477" s="5">
        <v>290</v>
      </c>
      <c r="C477" s="5">
        <v>485</v>
      </c>
      <c r="D477" s="5" t="s">
        <v>62</v>
      </c>
      <c r="E477" s="15"/>
      <c r="F477" s="15" t="s">
        <v>62</v>
      </c>
      <c r="G477" s="45" t="s">
        <v>63</v>
      </c>
      <c r="H477" s="6">
        <v>5000</v>
      </c>
      <c r="I477" s="6">
        <v>8045.4760000000006</v>
      </c>
      <c r="J477" s="6"/>
      <c r="K477" s="81">
        <f t="shared" si="161"/>
        <v>5000</v>
      </c>
      <c r="L477" s="81">
        <f t="shared" si="162"/>
        <v>13000</v>
      </c>
      <c r="M477" s="6">
        <v>10000</v>
      </c>
      <c r="N477" s="6" t="e">
        <f>M477/1000*#REF!</f>
        <v>#REF!</v>
      </c>
      <c r="O477" s="81" t="e">
        <f t="shared" si="152"/>
        <v>#REF!</v>
      </c>
      <c r="P477" s="6">
        <v>10000</v>
      </c>
      <c r="Q477" s="6"/>
      <c r="R477" s="81">
        <f t="shared" si="153"/>
        <v>10000</v>
      </c>
      <c r="S477" s="6">
        <v>10000</v>
      </c>
      <c r="T477" s="6" t="e">
        <f>S477/1000*#REF!</f>
        <v>#REF!</v>
      </c>
      <c r="U477" s="81" t="e">
        <f t="shared" si="154"/>
        <v>#REF!</v>
      </c>
      <c r="V477" s="6">
        <v>10000</v>
      </c>
      <c r="W477" s="6"/>
      <c r="X477" s="81">
        <f t="shared" si="155"/>
        <v>10000</v>
      </c>
      <c r="Y477" s="6">
        <v>10000</v>
      </c>
      <c r="Z477" s="6" t="e">
        <f>Y477/1000*#REF!</f>
        <v>#REF!</v>
      </c>
      <c r="AA477" s="81" t="e">
        <f t="shared" si="156"/>
        <v>#REF!</v>
      </c>
      <c r="AB477" s="6">
        <v>10000</v>
      </c>
      <c r="AC477" s="6"/>
      <c r="AD477" s="81">
        <f t="shared" si="157"/>
        <v>10000</v>
      </c>
      <c r="AE477" s="32">
        <v>9000</v>
      </c>
      <c r="AF477" s="6" t="e">
        <f>AE477/1000*#REF!</f>
        <v>#REF!</v>
      </c>
      <c r="AG477" s="81" t="e">
        <f t="shared" si="158"/>
        <v>#REF!</v>
      </c>
      <c r="AH477" s="32">
        <v>9000</v>
      </c>
      <c r="AI477" s="6"/>
      <c r="AJ477" s="81">
        <f t="shared" si="159"/>
        <v>9000</v>
      </c>
      <c r="AK477" s="32">
        <v>9000</v>
      </c>
      <c r="AL477" s="44"/>
      <c r="AM477" s="44"/>
    </row>
    <row r="478" spans="1:39" x14ac:dyDescent="0.2">
      <c r="A478" s="5">
        <f t="shared" si="160"/>
        <v>455</v>
      </c>
      <c r="B478" s="5">
        <v>291</v>
      </c>
      <c r="C478" s="5">
        <v>486</v>
      </c>
      <c r="D478" s="5" t="s">
        <v>64</v>
      </c>
      <c r="E478" s="15"/>
      <c r="F478" s="15" t="s">
        <v>64</v>
      </c>
      <c r="G478" s="45" t="s">
        <v>65</v>
      </c>
      <c r="H478" s="6">
        <v>40000</v>
      </c>
      <c r="I478" s="6">
        <v>8045.4760000000006</v>
      </c>
      <c r="J478" s="6">
        <v>26000</v>
      </c>
      <c r="K478" s="81">
        <f t="shared" si="161"/>
        <v>66000</v>
      </c>
      <c r="L478" s="81">
        <f t="shared" si="162"/>
        <v>74000</v>
      </c>
      <c r="M478" s="6">
        <v>15000</v>
      </c>
      <c r="N478" s="6" t="e">
        <f>M478/1000*#REF!</f>
        <v>#REF!</v>
      </c>
      <c r="O478" s="81" t="e">
        <f t="shared" si="152"/>
        <v>#REF!</v>
      </c>
      <c r="P478" s="6">
        <v>15000</v>
      </c>
      <c r="Q478" s="6"/>
      <c r="R478" s="81">
        <f t="shared" si="153"/>
        <v>15000</v>
      </c>
      <c r="S478" s="6">
        <v>15000</v>
      </c>
      <c r="T478" s="6" t="e">
        <f>S478/1000*#REF!</f>
        <v>#REF!</v>
      </c>
      <c r="U478" s="81" t="e">
        <f t="shared" si="154"/>
        <v>#REF!</v>
      </c>
      <c r="V478" s="6">
        <v>15000</v>
      </c>
      <c r="W478" s="6"/>
      <c r="X478" s="81">
        <f t="shared" si="155"/>
        <v>15000</v>
      </c>
      <c r="Y478" s="6">
        <v>15000</v>
      </c>
      <c r="Z478" s="6" t="e">
        <f>Y478/1000*#REF!</f>
        <v>#REF!</v>
      </c>
      <c r="AA478" s="81" t="e">
        <f t="shared" si="156"/>
        <v>#REF!</v>
      </c>
      <c r="AB478" s="6">
        <v>15000</v>
      </c>
      <c r="AC478" s="6"/>
      <c r="AD478" s="81">
        <f t="shared" si="157"/>
        <v>15000</v>
      </c>
      <c r="AE478" s="32">
        <v>14000</v>
      </c>
      <c r="AF478" s="6" t="e">
        <f>AE478/1000*#REF!</f>
        <v>#REF!</v>
      </c>
      <c r="AG478" s="81" t="e">
        <f t="shared" si="158"/>
        <v>#REF!</v>
      </c>
      <c r="AH478" s="32">
        <v>14000</v>
      </c>
      <c r="AI478" s="6"/>
      <c r="AJ478" s="81">
        <f t="shared" si="159"/>
        <v>14000</v>
      </c>
      <c r="AK478" s="32">
        <v>14000</v>
      </c>
      <c r="AL478" s="44"/>
      <c r="AM478" s="44"/>
    </row>
    <row r="479" spans="1:39" x14ac:dyDescent="0.2">
      <c r="A479" s="5">
        <f t="shared" si="160"/>
        <v>456</v>
      </c>
      <c r="B479" s="5">
        <v>292</v>
      </c>
      <c r="C479" s="5">
        <v>487</v>
      </c>
      <c r="D479" s="5" t="s">
        <v>66</v>
      </c>
      <c r="E479" s="15"/>
      <c r="F479" s="15" t="s">
        <v>66</v>
      </c>
      <c r="G479" s="45" t="s">
        <v>67</v>
      </c>
      <c r="H479" s="6">
        <v>35000</v>
      </c>
      <c r="I479" s="6">
        <v>9235.6239999999998</v>
      </c>
      <c r="J479" s="6">
        <v>26000</v>
      </c>
      <c r="K479" s="81">
        <f t="shared" si="161"/>
        <v>61000</v>
      </c>
      <c r="L479" s="81">
        <f t="shared" si="162"/>
        <v>70200</v>
      </c>
      <c r="M479" s="6">
        <v>8000</v>
      </c>
      <c r="N479" s="6" t="e">
        <f>M479/1000*#REF!</f>
        <v>#REF!</v>
      </c>
      <c r="O479" s="81" t="e">
        <f t="shared" si="152"/>
        <v>#REF!</v>
      </c>
      <c r="P479" s="6">
        <v>8000</v>
      </c>
      <c r="Q479" s="6"/>
      <c r="R479" s="81">
        <f t="shared" si="153"/>
        <v>8000</v>
      </c>
      <c r="S479" s="6">
        <v>8000</v>
      </c>
      <c r="T479" s="6" t="e">
        <f>S479/1000*#REF!</f>
        <v>#REF!</v>
      </c>
      <c r="U479" s="81" t="e">
        <f t="shared" si="154"/>
        <v>#REF!</v>
      </c>
      <c r="V479" s="6">
        <v>8000</v>
      </c>
      <c r="W479" s="6"/>
      <c r="X479" s="81">
        <f t="shared" si="155"/>
        <v>8000</v>
      </c>
      <c r="Y479" s="6">
        <v>8000</v>
      </c>
      <c r="Z479" s="6" t="e">
        <f>Y479/1000*#REF!</f>
        <v>#REF!</v>
      </c>
      <c r="AA479" s="81" t="e">
        <f t="shared" si="156"/>
        <v>#REF!</v>
      </c>
      <c r="AB479" s="6">
        <v>8000</v>
      </c>
      <c r="AC479" s="6"/>
      <c r="AD479" s="81">
        <f t="shared" si="157"/>
        <v>8000</v>
      </c>
      <c r="AE479" s="32">
        <v>7000</v>
      </c>
      <c r="AF479" s="6" t="e">
        <f>AE479/1000*#REF!</f>
        <v>#REF!</v>
      </c>
      <c r="AG479" s="81" t="e">
        <f t="shared" si="158"/>
        <v>#REF!</v>
      </c>
      <c r="AH479" s="32">
        <v>7000</v>
      </c>
      <c r="AI479" s="6"/>
      <c r="AJ479" s="81">
        <f t="shared" si="159"/>
        <v>7000</v>
      </c>
      <c r="AK479" s="32">
        <v>7000</v>
      </c>
      <c r="AL479" s="44"/>
      <c r="AM479" s="44"/>
    </row>
    <row r="480" spans="1:39" x14ac:dyDescent="0.2">
      <c r="A480" s="5">
        <f t="shared" si="160"/>
        <v>457</v>
      </c>
      <c r="B480" s="5">
        <v>293</v>
      </c>
      <c r="C480" s="5">
        <v>488</v>
      </c>
      <c r="D480" s="5" t="s">
        <v>68</v>
      </c>
      <c r="E480" s="15"/>
      <c r="F480" s="15" t="s">
        <v>68</v>
      </c>
      <c r="G480" s="45" t="s">
        <v>69</v>
      </c>
      <c r="H480" s="6">
        <v>20000</v>
      </c>
      <c r="I480" s="6">
        <v>9235.6239999999998</v>
      </c>
      <c r="J480" s="6">
        <v>26000</v>
      </c>
      <c r="K480" s="81">
        <f t="shared" si="161"/>
        <v>46000</v>
      </c>
      <c r="L480" s="81">
        <f t="shared" si="162"/>
        <v>55200</v>
      </c>
      <c r="M480" s="6">
        <v>400000</v>
      </c>
      <c r="N480" s="6" t="e">
        <f>M480/1000*#REF!</f>
        <v>#REF!</v>
      </c>
      <c r="O480" s="81" t="e">
        <f t="shared" si="152"/>
        <v>#REF!</v>
      </c>
      <c r="P480" s="6">
        <v>400000</v>
      </c>
      <c r="Q480" s="6"/>
      <c r="R480" s="81">
        <f t="shared" si="153"/>
        <v>400000</v>
      </c>
      <c r="S480" s="6">
        <v>400000</v>
      </c>
      <c r="T480" s="6" t="e">
        <f>S480/1000*#REF!</f>
        <v>#REF!</v>
      </c>
      <c r="U480" s="81" t="e">
        <f t="shared" si="154"/>
        <v>#REF!</v>
      </c>
      <c r="V480" s="6">
        <v>400000</v>
      </c>
      <c r="W480" s="6"/>
      <c r="X480" s="81">
        <f t="shared" si="155"/>
        <v>400000</v>
      </c>
      <c r="Y480" s="6">
        <v>400000</v>
      </c>
      <c r="Z480" s="6" t="e">
        <f>Y480/1000*#REF!</f>
        <v>#REF!</v>
      </c>
      <c r="AA480" s="81" t="e">
        <f t="shared" si="156"/>
        <v>#REF!</v>
      </c>
      <c r="AB480" s="6">
        <v>400000</v>
      </c>
      <c r="AC480" s="6"/>
      <c r="AD480" s="81">
        <f t="shared" si="157"/>
        <v>400000</v>
      </c>
      <c r="AE480" s="32">
        <v>380000</v>
      </c>
      <c r="AF480" s="6" t="e">
        <f>AE480/1000*#REF!</f>
        <v>#REF!</v>
      </c>
      <c r="AG480" s="81" t="e">
        <f t="shared" si="158"/>
        <v>#REF!</v>
      </c>
      <c r="AH480" s="32">
        <v>380000</v>
      </c>
      <c r="AI480" s="6"/>
      <c r="AJ480" s="81">
        <f t="shared" si="159"/>
        <v>380000</v>
      </c>
      <c r="AK480" s="32">
        <v>380000</v>
      </c>
      <c r="AL480" s="44"/>
      <c r="AM480" s="44"/>
    </row>
    <row r="481" spans="1:39" x14ac:dyDescent="0.2">
      <c r="A481" s="5">
        <f t="shared" si="160"/>
        <v>458</v>
      </c>
      <c r="B481" s="5">
        <v>294</v>
      </c>
      <c r="C481" s="5">
        <v>489</v>
      </c>
      <c r="D481" s="5" t="s">
        <v>1647</v>
      </c>
      <c r="E481" s="15"/>
      <c r="F481" s="15" t="s">
        <v>1647</v>
      </c>
      <c r="G481" s="45" t="s">
        <v>1648</v>
      </c>
      <c r="H481" s="6">
        <v>35000</v>
      </c>
      <c r="I481" s="6">
        <v>9235.6239999999998</v>
      </c>
      <c r="J481" s="6">
        <v>26000</v>
      </c>
      <c r="K481" s="81">
        <f t="shared" si="161"/>
        <v>61000</v>
      </c>
      <c r="L481" s="81">
        <f t="shared" si="162"/>
        <v>70200</v>
      </c>
      <c r="M481" s="6">
        <v>400000</v>
      </c>
      <c r="N481" s="6" t="e">
        <f>M481/1000*#REF!</f>
        <v>#REF!</v>
      </c>
      <c r="O481" s="81" t="e">
        <f t="shared" si="152"/>
        <v>#REF!</v>
      </c>
      <c r="P481" s="6">
        <v>400000</v>
      </c>
      <c r="Q481" s="6"/>
      <c r="R481" s="81">
        <f t="shared" si="153"/>
        <v>400000</v>
      </c>
      <c r="S481" s="6">
        <v>400000</v>
      </c>
      <c r="T481" s="6" t="e">
        <f>S481/1000*#REF!</f>
        <v>#REF!</v>
      </c>
      <c r="U481" s="81" t="e">
        <f t="shared" si="154"/>
        <v>#REF!</v>
      </c>
      <c r="V481" s="6">
        <v>400000</v>
      </c>
      <c r="W481" s="6"/>
      <c r="X481" s="81">
        <f t="shared" si="155"/>
        <v>400000</v>
      </c>
      <c r="Y481" s="6">
        <v>400000</v>
      </c>
      <c r="Z481" s="6" t="e">
        <f>Y481/1000*#REF!</f>
        <v>#REF!</v>
      </c>
      <c r="AA481" s="81" t="e">
        <f t="shared" si="156"/>
        <v>#REF!</v>
      </c>
      <c r="AB481" s="6">
        <v>400000</v>
      </c>
      <c r="AC481" s="6"/>
      <c r="AD481" s="81">
        <f t="shared" si="157"/>
        <v>400000</v>
      </c>
      <c r="AE481" s="32">
        <v>380000</v>
      </c>
      <c r="AF481" s="6" t="e">
        <f>AE481/1000*#REF!</f>
        <v>#REF!</v>
      </c>
      <c r="AG481" s="81" t="e">
        <f t="shared" si="158"/>
        <v>#REF!</v>
      </c>
      <c r="AH481" s="32">
        <v>380000</v>
      </c>
      <c r="AI481" s="6"/>
      <c r="AJ481" s="81">
        <f t="shared" si="159"/>
        <v>380000</v>
      </c>
      <c r="AK481" s="32">
        <v>380000</v>
      </c>
      <c r="AL481" s="44"/>
      <c r="AM481" s="44"/>
    </row>
    <row r="482" spans="1:39" ht="31.5" x14ac:dyDescent="0.2">
      <c r="A482" s="5">
        <f t="shared" si="160"/>
        <v>459</v>
      </c>
      <c r="B482" s="5">
        <v>295</v>
      </c>
      <c r="C482" s="5">
        <v>490</v>
      </c>
      <c r="D482" s="5" t="s">
        <v>1649</v>
      </c>
      <c r="E482" s="15"/>
      <c r="F482" s="15" t="s">
        <v>1649</v>
      </c>
      <c r="G482" s="45" t="s">
        <v>1650</v>
      </c>
      <c r="H482" s="6">
        <v>15000</v>
      </c>
      <c r="I482" s="6">
        <v>9235.6239999999998</v>
      </c>
      <c r="J482" s="6">
        <v>26000</v>
      </c>
      <c r="K482" s="81">
        <f t="shared" si="161"/>
        <v>41000</v>
      </c>
      <c r="L482" s="81">
        <f t="shared" si="162"/>
        <v>50200</v>
      </c>
      <c r="M482" s="6">
        <v>10000</v>
      </c>
      <c r="N482" s="6" t="e">
        <f>M482/1000*#REF!</f>
        <v>#REF!</v>
      </c>
      <c r="O482" s="81" t="e">
        <f t="shared" si="152"/>
        <v>#REF!</v>
      </c>
      <c r="P482" s="6">
        <v>10000</v>
      </c>
      <c r="Q482" s="6"/>
      <c r="R482" s="81">
        <f t="shared" si="153"/>
        <v>10000</v>
      </c>
      <c r="S482" s="6">
        <v>10000</v>
      </c>
      <c r="T482" s="6" t="e">
        <f>S482/1000*#REF!</f>
        <v>#REF!</v>
      </c>
      <c r="U482" s="81" t="e">
        <f t="shared" si="154"/>
        <v>#REF!</v>
      </c>
      <c r="V482" s="6">
        <v>10000</v>
      </c>
      <c r="W482" s="6"/>
      <c r="X482" s="81">
        <f t="shared" si="155"/>
        <v>10000</v>
      </c>
      <c r="Y482" s="6">
        <v>10000</v>
      </c>
      <c r="Z482" s="6" t="e">
        <f>Y482/1000*#REF!</f>
        <v>#REF!</v>
      </c>
      <c r="AA482" s="81" t="e">
        <f t="shared" si="156"/>
        <v>#REF!</v>
      </c>
      <c r="AB482" s="6">
        <v>10000</v>
      </c>
      <c r="AC482" s="6"/>
      <c r="AD482" s="81">
        <f t="shared" si="157"/>
        <v>10000</v>
      </c>
      <c r="AE482" s="32">
        <v>9000</v>
      </c>
      <c r="AF482" s="6" t="e">
        <f>AE482/1000*#REF!</f>
        <v>#REF!</v>
      </c>
      <c r="AG482" s="81" t="e">
        <f t="shared" si="158"/>
        <v>#REF!</v>
      </c>
      <c r="AH482" s="32">
        <v>9000</v>
      </c>
      <c r="AI482" s="6"/>
      <c r="AJ482" s="81">
        <f t="shared" si="159"/>
        <v>9000</v>
      </c>
      <c r="AK482" s="32">
        <v>9000</v>
      </c>
      <c r="AL482" s="44"/>
      <c r="AM482" s="44"/>
    </row>
    <row r="483" spans="1:39" x14ac:dyDescent="0.2">
      <c r="A483" s="5">
        <f t="shared" si="160"/>
        <v>460</v>
      </c>
      <c r="B483" s="5">
        <v>296</v>
      </c>
      <c r="C483" s="5">
        <v>491</v>
      </c>
      <c r="D483" s="5" t="s">
        <v>1651</v>
      </c>
      <c r="E483" s="15"/>
      <c r="F483" s="15" t="s">
        <v>1651</v>
      </c>
      <c r="G483" s="45" t="s">
        <v>1652</v>
      </c>
      <c r="H483" s="6">
        <v>40000</v>
      </c>
      <c r="I483" s="6">
        <v>9235.6239999999998</v>
      </c>
      <c r="J483" s="6"/>
      <c r="K483" s="81">
        <f t="shared" si="161"/>
        <v>40000</v>
      </c>
      <c r="L483" s="81">
        <f t="shared" si="162"/>
        <v>49200</v>
      </c>
      <c r="M483" s="6">
        <v>10000</v>
      </c>
      <c r="N483" s="6" t="e">
        <f>M483/1000*#REF!</f>
        <v>#REF!</v>
      </c>
      <c r="O483" s="81" t="e">
        <f t="shared" si="152"/>
        <v>#REF!</v>
      </c>
      <c r="P483" s="6">
        <v>10000</v>
      </c>
      <c r="Q483" s="6"/>
      <c r="R483" s="81">
        <f t="shared" si="153"/>
        <v>10000</v>
      </c>
      <c r="S483" s="6">
        <v>10000</v>
      </c>
      <c r="T483" s="6" t="e">
        <f>S483/1000*#REF!</f>
        <v>#REF!</v>
      </c>
      <c r="U483" s="81" t="e">
        <f t="shared" si="154"/>
        <v>#REF!</v>
      </c>
      <c r="V483" s="6">
        <v>10000</v>
      </c>
      <c r="W483" s="6"/>
      <c r="X483" s="81">
        <f t="shared" si="155"/>
        <v>10000</v>
      </c>
      <c r="Y483" s="6">
        <v>10000</v>
      </c>
      <c r="Z483" s="6" t="e">
        <f>Y483/1000*#REF!</f>
        <v>#REF!</v>
      </c>
      <c r="AA483" s="81" t="e">
        <f t="shared" si="156"/>
        <v>#REF!</v>
      </c>
      <c r="AB483" s="6">
        <v>10000</v>
      </c>
      <c r="AC483" s="6"/>
      <c r="AD483" s="81">
        <f t="shared" si="157"/>
        <v>10000</v>
      </c>
      <c r="AE483" s="32">
        <v>9000</v>
      </c>
      <c r="AF483" s="6" t="e">
        <f>AE483/1000*#REF!</f>
        <v>#REF!</v>
      </c>
      <c r="AG483" s="81" t="e">
        <f t="shared" si="158"/>
        <v>#REF!</v>
      </c>
      <c r="AH483" s="32">
        <v>9000</v>
      </c>
      <c r="AI483" s="6"/>
      <c r="AJ483" s="81">
        <f t="shared" si="159"/>
        <v>9000</v>
      </c>
      <c r="AK483" s="32">
        <v>9000</v>
      </c>
      <c r="AL483" s="44"/>
      <c r="AM483" s="44"/>
    </row>
    <row r="484" spans="1:39" x14ac:dyDescent="0.2">
      <c r="A484" s="5">
        <f t="shared" si="160"/>
        <v>461</v>
      </c>
      <c r="B484" s="5">
        <v>297</v>
      </c>
      <c r="C484" s="5">
        <v>492</v>
      </c>
      <c r="D484" s="5" t="s">
        <v>1653</v>
      </c>
      <c r="E484" s="15"/>
      <c r="F484" s="15" t="s">
        <v>1653</v>
      </c>
      <c r="G484" s="45" t="s">
        <v>1654</v>
      </c>
      <c r="H484" s="6">
        <v>10000</v>
      </c>
      <c r="I484" s="6">
        <v>8045.4760000000006</v>
      </c>
      <c r="J484" s="6">
        <v>18500</v>
      </c>
      <c r="K484" s="81">
        <f t="shared" si="161"/>
        <v>28500</v>
      </c>
      <c r="L484" s="81">
        <f t="shared" si="162"/>
        <v>36500</v>
      </c>
      <c r="M484" s="6">
        <v>12000</v>
      </c>
      <c r="N484" s="6" t="e">
        <f>M484/1000*#REF!</f>
        <v>#REF!</v>
      </c>
      <c r="O484" s="81" t="e">
        <f t="shared" si="152"/>
        <v>#REF!</v>
      </c>
      <c r="P484" s="6">
        <v>12000</v>
      </c>
      <c r="Q484" s="6"/>
      <c r="R484" s="81">
        <f t="shared" si="153"/>
        <v>12000</v>
      </c>
      <c r="S484" s="6">
        <v>12000</v>
      </c>
      <c r="T484" s="6" t="e">
        <f>S484/1000*#REF!</f>
        <v>#REF!</v>
      </c>
      <c r="U484" s="81" t="e">
        <f t="shared" si="154"/>
        <v>#REF!</v>
      </c>
      <c r="V484" s="6">
        <v>12000</v>
      </c>
      <c r="W484" s="6"/>
      <c r="X484" s="81">
        <f t="shared" si="155"/>
        <v>12000</v>
      </c>
      <c r="Y484" s="6">
        <v>12000</v>
      </c>
      <c r="Z484" s="6" t="e">
        <f>Y484/1000*#REF!</f>
        <v>#REF!</v>
      </c>
      <c r="AA484" s="81" t="e">
        <f t="shared" si="156"/>
        <v>#REF!</v>
      </c>
      <c r="AB484" s="6">
        <v>12000</v>
      </c>
      <c r="AC484" s="6"/>
      <c r="AD484" s="81">
        <f t="shared" si="157"/>
        <v>12000</v>
      </c>
      <c r="AE484" s="32">
        <v>11000</v>
      </c>
      <c r="AF484" s="6" t="e">
        <f>AE484/1000*#REF!</f>
        <v>#REF!</v>
      </c>
      <c r="AG484" s="81" t="e">
        <f t="shared" si="158"/>
        <v>#REF!</v>
      </c>
      <c r="AH484" s="32">
        <v>11000</v>
      </c>
      <c r="AI484" s="6"/>
      <c r="AJ484" s="81">
        <f t="shared" si="159"/>
        <v>11000</v>
      </c>
      <c r="AK484" s="32">
        <v>11000</v>
      </c>
      <c r="AL484" s="44"/>
      <c r="AM484" s="44"/>
    </row>
    <row r="485" spans="1:39" x14ac:dyDescent="0.2">
      <c r="A485" s="5">
        <f t="shared" si="160"/>
        <v>462</v>
      </c>
      <c r="B485" s="5">
        <v>298</v>
      </c>
      <c r="C485" s="5">
        <v>493</v>
      </c>
      <c r="D485" s="5" t="s">
        <v>1655</v>
      </c>
      <c r="E485" s="15"/>
      <c r="F485" s="15" t="s">
        <v>1655</v>
      </c>
      <c r="G485" s="45" t="s">
        <v>1656</v>
      </c>
      <c r="H485" s="6">
        <v>10000</v>
      </c>
      <c r="I485" s="6">
        <v>9235.6239999999998</v>
      </c>
      <c r="J485" s="6">
        <v>50000</v>
      </c>
      <c r="K485" s="81">
        <f t="shared" si="161"/>
        <v>60000</v>
      </c>
      <c r="L485" s="81">
        <f t="shared" si="162"/>
        <v>69200</v>
      </c>
      <c r="M485" s="6">
        <v>470000</v>
      </c>
      <c r="N485" s="6" t="e">
        <f>M485/1000*#REF!</f>
        <v>#REF!</v>
      </c>
      <c r="O485" s="81" t="e">
        <f t="shared" si="152"/>
        <v>#REF!</v>
      </c>
      <c r="P485" s="6">
        <v>470000</v>
      </c>
      <c r="Q485" s="6"/>
      <c r="R485" s="81">
        <f t="shared" si="153"/>
        <v>470000</v>
      </c>
      <c r="S485" s="6">
        <v>470000</v>
      </c>
      <c r="T485" s="6" t="e">
        <f>S485/1000*#REF!</f>
        <v>#REF!</v>
      </c>
      <c r="U485" s="81" t="e">
        <f t="shared" si="154"/>
        <v>#REF!</v>
      </c>
      <c r="V485" s="6">
        <v>470000</v>
      </c>
      <c r="W485" s="6"/>
      <c r="X485" s="81">
        <f t="shared" si="155"/>
        <v>470000</v>
      </c>
      <c r="Y485" s="6">
        <v>470000</v>
      </c>
      <c r="Z485" s="6" t="e">
        <f>Y485/1000*#REF!</f>
        <v>#REF!</v>
      </c>
      <c r="AA485" s="81" t="e">
        <f t="shared" si="156"/>
        <v>#REF!</v>
      </c>
      <c r="AB485" s="6">
        <v>470000</v>
      </c>
      <c r="AC485" s="6"/>
      <c r="AD485" s="81">
        <f t="shared" si="157"/>
        <v>470000</v>
      </c>
      <c r="AE485" s="32">
        <v>446000</v>
      </c>
      <c r="AF485" s="6" t="e">
        <f>AE485/1000*#REF!</f>
        <v>#REF!</v>
      </c>
      <c r="AG485" s="81" t="e">
        <f t="shared" si="158"/>
        <v>#REF!</v>
      </c>
      <c r="AH485" s="32">
        <v>446000</v>
      </c>
      <c r="AI485" s="6"/>
      <c r="AJ485" s="81">
        <f t="shared" si="159"/>
        <v>446000</v>
      </c>
      <c r="AK485" s="32">
        <v>446000</v>
      </c>
      <c r="AL485" s="44"/>
      <c r="AM485" s="44"/>
    </row>
    <row r="486" spans="1:39" x14ac:dyDescent="0.2">
      <c r="A486" s="5">
        <f t="shared" si="160"/>
        <v>463</v>
      </c>
      <c r="B486" s="5">
        <v>299</v>
      </c>
      <c r="C486" s="5">
        <v>494</v>
      </c>
      <c r="D486" s="5" t="s">
        <v>1657</v>
      </c>
      <c r="E486" s="15"/>
      <c r="F486" s="15" t="s">
        <v>1657</v>
      </c>
      <c r="G486" s="45" t="s">
        <v>1658</v>
      </c>
      <c r="H486" s="6">
        <v>15000</v>
      </c>
      <c r="I486" s="6">
        <v>9235.6239999999998</v>
      </c>
      <c r="J486" s="6">
        <v>26000</v>
      </c>
      <c r="K486" s="81">
        <f t="shared" si="161"/>
        <v>41000</v>
      </c>
      <c r="L486" s="81">
        <f t="shared" si="162"/>
        <v>50200</v>
      </c>
      <c r="M486" s="6">
        <v>550000</v>
      </c>
      <c r="N486" s="6" t="e">
        <f>M486/1000*#REF!</f>
        <v>#REF!</v>
      </c>
      <c r="O486" s="81" t="e">
        <f t="shared" si="152"/>
        <v>#REF!</v>
      </c>
      <c r="P486" s="6">
        <v>550000</v>
      </c>
      <c r="Q486" s="6"/>
      <c r="R486" s="81">
        <f t="shared" si="153"/>
        <v>550000</v>
      </c>
      <c r="S486" s="6">
        <v>550000</v>
      </c>
      <c r="T486" s="6" t="e">
        <f>S486/1000*#REF!</f>
        <v>#REF!</v>
      </c>
      <c r="U486" s="81" t="e">
        <f t="shared" si="154"/>
        <v>#REF!</v>
      </c>
      <c r="V486" s="6">
        <v>550000</v>
      </c>
      <c r="W486" s="6"/>
      <c r="X486" s="81">
        <f t="shared" si="155"/>
        <v>550000</v>
      </c>
      <c r="Y486" s="6">
        <v>550000</v>
      </c>
      <c r="Z486" s="6" t="e">
        <f>Y486/1000*#REF!</f>
        <v>#REF!</v>
      </c>
      <c r="AA486" s="81" t="e">
        <f t="shared" si="156"/>
        <v>#REF!</v>
      </c>
      <c r="AB486" s="6">
        <v>550000</v>
      </c>
      <c r="AC486" s="6"/>
      <c r="AD486" s="81">
        <f t="shared" si="157"/>
        <v>550000</v>
      </c>
      <c r="AE486" s="32">
        <v>522000</v>
      </c>
      <c r="AF486" s="6" t="e">
        <f>AE486/1000*#REF!</f>
        <v>#REF!</v>
      </c>
      <c r="AG486" s="81" t="e">
        <f t="shared" si="158"/>
        <v>#REF!</v>
      </c>
      <c r="AH486" s="32">
        <v>522000</v>
      </c>
      <c r="AI486" s="6"/>
      <c r="AJ486" s="81">
        <f t="shared" si="159"/>
        <v>522000</v>
      </c>
      <c r="AK486" s="32">
        <v>522000</v>
      </c>
      <c r="AL486" s="44"/>
      <c r="AM486" s="44"/>
    </row>
    <row r="487" spans="1:39" x14ac:dyDescent="0.2">
      <c r="A487" s="5">
        <f t="shared" si="160"/>
        <v>464</v>
      </c>
      <c r="B487" s="5">
        <v>300</v>
      </c>
      <c r="C487" s="5">
        <v>495</v>
      </c>
      <c r="D487" s="5" t="s">
        <v>1659</v>
      </c>
      <c r="E487" s="15"/>
      <c r="F487" s="15" t="s">
        <v>1659</v>
      </c>
      <c r="G487" s="45" t="s">
        <v>1597</v>
      </c>
      <c r="H487" s="6">
        <v>8000</v>
      </c>
      <c r="I487" s="6">
        <v>8045.4760000000006</v>
      </c>
      <c r="J487" s="6"/>
      <c r="K487" s="81">
        <f t="shared" si="161"/>
        <v>8000</v>
      </c>
      <c r="L487" s="81">
        <f t="shared" si="162"/>
        <v>16000</v>
      </c>
      <c r="M487" s="6">
        <v>500000</v>
      </c>
      <c r="N487" s="6" t="e">
        <f>M487/1000*#REF!</f>
        <v>#REF!</v>
      </c>
      <c r="O487" s="81" t="e">
        <f t="shared" si="152"/>
        <v>#REF!</v>
      </c>
      <c r="P487" s="6">
        <v>500000</v>
      </c>
      <c r="Q487" s="6"/>
      <c r="R487" s="81">
        <f t="shared" si="153"/>
        <v>500000</v>
      </c>
      <c r="S487" s="6">
        <v>500000</v>
      </c>
      <c r="T487" s="6" t="e">
        <f>S487/1000*#REF!</f>
        <v>#REF!</v>
      </c>
      <c r="U487" s="81" t="e">
        <f t="shared" si="154"/>
        <v>#REF!</v>
      </c>
      <c r="V487" s="6">
        <v>500000</v>
      </c>
      <c r="W487" s="6"/>
      <c r="X487" s="81">
        <f t="shared" si="155"/>
        <v>500000</v>
      </c>
      <c r="Y487" s="6">
        <v>500000</v>
      </c>
      <c r="Z487" s="6" t="e">
        <f>Y487/1000*#REF!</f>
        <v>#REF!</v>
      </c>
      <c r="AA487" s="81" t="e">
        <f t="shared" si="156"/>
        <v>#REF!</v>
      </c>
      <c r="AB487" s="6">
        <v>500000</v>
      </c>
      <c r="AC487" s="6"/>
      <c r="AD487" s="81">
        <f t="shared" si="157"/>
        <v>500000</v>
      </c>
      <c r="AE487" s="32">
        <v>475000</v>
      </c>
      <c r="AF487" s="6" t="e">
        <f>AE487/1000*#REF!</f>
        <v>#REF!</v>
      </c>
      <c r="AG487" s="81" t="e">
        <f t="shared" si="158"/>
        <v>#REF!</v>
      </c>
      <c r="AH487" s="32">
        <v>475000</v>
      </c>
      <c r="AI487" s="6"/>
      <c r="AJ487" s="81">
        <f t="shared" si="159"/>
        <v>475000</v>
      </c>
      <c r="AK487" s="32">
        <v>475000</v>
      </c>
      <c r="AL487" s="44"/>
      <c r="AM487" s="44"/>
    </row>
    <row r="488" spans="1:39" ht="45" x14ac:dyDescent="0.2">
      <c r="A488" s="5">
        <f t="shared" si="160"/>
        <v>465</v>
      </c>
      <c r="B488" s="5">
        <v>301</v>
      </c>
      <c r="C488" s="5">
        <v>496</v>
      </c>
      <c r="D488" s="5" t="s">
        <v>1598</v>
      </c>
      <c r="E488" s="15"/>
      <c r="F488" s="15" t="s">
        <v>1598</v>
      </c>
      <c r="G488" s="45" t="s">
        <v>1599</v>
      </c>
      <c r="H488" s="6">
        <v>400000</v>
      </c>
      <c r="I488" s="6">
        <v>66291.81</v>
      </c>
      <c r="J488" s="6">
        <v>26000</v>
      </c>
      <c r="K488" s="81">
        <f t="shared" si="161"/>
        <v>426000</v>
      </c>
      <c r="L488" s="81">
        <f t="shared" si="162"/>
        <v>492300</v>
      </c>
      <c r="M488" s="6">
        <v>500000</v>
      </c>
      <c r="N488" s="6" t="e">
        <f>M488/1000*#REF!</f>
        <v>#REF!</v>
      </c>
      <c r="O488" s="81" t="e">
        <f t="shared" si="152"/>
        <v>#REF!</v>
      </c>
      <c r="P488" s="6">
        <v>500000</v>
      </c>
      <c r="Q488" s="6"/>
      <c r="R488" s="81">
        <f t="shared" si="153"/>
        <v>500000</v>
      </c>
      <c r="S488" s="6">
        <v>500000</v>
      </c>
      <c r="T488" s="6" t="e">
        <f>S488/1000*#REF!</f>
        <v>#REF!</v>
      </c>
      <c r="U488" s="81" t="e">
        <f t="shared" si="154"/>
        <v>#REF!</v>
      </c>
      <c r="V488" s="6">
        <v>500000</v>
      </c>
      <c r="W488" s="6"/>
      <c r="X488" s="81">
        <f t="shared" si="155"/>
        <v>500000</v>
      </c>
      <c r="Y488" s="6">
        <v>500000</v>
      </c>
      <c r="Z488" s="6" t="e">
        <f>Y488/1000*#REF!</f>
        <v>#REF!</v>
      </c>
      <c r="AA488" s="81" t="e">
        <f t="shared" si="156"/>
        <v>#REF!</v>
      </c>
      <c r="AB488" s="6">
        <v>500000</v>
      </c>
      <c r="AC488" s="6"/>
      <c r="AD488" s="81">
        <f t="shared" si="157"/>
        <v>500000</v>
      </c>
      <c r="AE488" s="32">
        <v>475000</v>
      </c>
      <c r="AF488" s="6" t="e">
        <f>AE488/1000*#REF!</f>
        <v>#REF!</v>
      </c>
      <c r="AG488" s="81" t="e">
        <f t="shared" si="158"/>
        <v>#REF!</v>
      </c>
      <c r="AH488" s="32">
        <v>475000</v>
      </c>
      <c r="AI488" s="6"/>
      <c r="AJ488" s="81">
        <f t="shared" si="159"/>
        <v>475000</v>
      </c>
      <c r="AK488" s="32">
        <v>475000</v>
      </c>
      <c r="AL488" s="44" t="s">
        <v>2817</v>
      </c>
      <c r="AM488" s="44"/>
    </row>
    <row r="489" spans="1:39" ht="30" x14ac:dyDescent="0.2">
      <c r="A489" s="5">
        <f t="shared" si="160"/>
        <v>466</v>
      </c>
      <c r="B489" s="5">
        <v>302</v>
      </c>
      <c r="C489" s="5">
        <v>497</v>
      </c>
      <c r="D489" s="5" t="s">
        <v>1600</v>
      </c>
      <c r="E489" s="15"/>
      <c r="F489" s="15" t="s">
        <v>1600</v>
      </c>
      <c r="G489" s="45" t="s">
        <v>1601</v>
      </c>
      <c r="H489" s="6">
        <v>400000</v>
      </c>
      <c r="I489" s="6">
        <v>66291.81</v>
      </c>
      <c r="J489" s="6">
        <v>182500</v>
      </c>
      <c r="K489" s="81">
        <f t="shared" si="161"/>
        <v>582500</v>
      </c>
      <c r="L489" s="81">
        <f t="shared" si="162"/>
        <v>648800</v>
      </c>
      <c r="M489" s="6">
        <v>250000</v>
      </c>
      <c r="N489" s="6" t="e">
        <f>M489/1000*#REF!</f>
        <v>#REF!</v>
      </c>
      <c r="O489" s="81" t="e">
        <f t="shared" si="152"/>
        <v>#REF!</v>
      </c>
      <c r="P489" s="6">
        <v>250000</v>
      </c>
      <c r="Q489" s="6"/>
      <c r="R489" s="81">
        <f t="shared" si="153"/>
        <v>250000</v>
      </c>
      <c r="S489" s="6">
        <v>250000</v>
      </c>
      <c r="T489" s="6" t="e">
        <f>S489/1000*#REF!</f>
        <v>#REF!</v>
      </c>
      <c r="U489" s="81" t="e">
        <f t="shared" si="154"/>
        <v>#REF!</v>
      </c>
      <c r="V489" s="6">
        <v>250000</v>
      </c>
      <c r="W489" s="6"/>
      <c r="X489" s="81">
        <f t="shared" si="155"/>
        <v>250000</v>
      </c>
      <c r="Y489" s="6">
        <v>250000</v>
      </c>
      <c r="Z489" s="6" t="e">
        <f>Y489/1000*#REF!</f>
        <v>#REF!</v>
      </c>
      <c r="AA489" s="81" t="e">
        <f t="shared" si="156"/>
        <v>#REF!</v>
      </c>
      <c r="AB489" s="6">
        <v>250000</v>
      </c>
      <c r="AC489" s="6"/>
      <c r="AD489" s="81">
        <f t="shared" si="157"/>
        <v>250000</v>
      </c>
      <c r="AE489" s="32">
        <v>237000</v>
      </c>
      <c r="AF489" s="6" t="e">
        <f>AE489/1000*#REF!</f>
        <v>#REF!</v>
      </c>
      <c r="AG489" s="81" t="e">
        <f t="shared" si="158"/>
        <v>#REF!</v>
      </c>
      <c r="AH489" s="32">
        <v>237000</v>
      </c>
      <c r="AI489" s="6"/>
      <c r="AJ489" s="81">
        <f t="shared" si="159"/>
        <v>237000</v>
      </c>
      <c r="AK489" s="32">
        <v>237000</v>
      </c>
      <c r="AL489" s="44" t="s">
        <v>2816</v>
      </c>
      <c r="AM489" s="44"/>
    </row>
    <row r="490" spans="1:39" x14ac:dyDescent="0.2">
      <c r="A490" s="5">
        <f t="shared" si="160"/>
        <v>467</v>
      </c>
      <c r="B490" s="5">
        <v>303</v>
      </c>
      <c r="C490" s="5">
        <v>498</v>
      </c>
      <c r="D490" s="5" t="s">
        <v>1602</v>
      </c>
      <c r="E490" s="15"/>
      <c r="F490" s="15" t="s">
        <v>1602</v>
      </c>
      <c r="G490" s="45" t="s">
        <v>1603</v>
      </c>
      <c r="H490" s="6">
        <v>10000</v>
      </c>
      <c r="I490" s="6">
        <v>8045.4760000000006</v>
      </c>
      <c r="J490" s="6">
        <v>18500</v>
      </c>
      <c r="K490" s="81">
        <f t="shared" si="161"/>
        <v>28500</v>
      </c>
      <c r="L490" s="81">
        <f t="shared" si="162"/>
        <v>36500</v>
      </c>
      <c r="M490" s="6">
        <v>320000</v>
      </c>
      <c r="N490" s="6" t="e">
        <f>M490/1000*#REF!</f>
        <v>#REF!</v>
      </c>
      <c r="O490" s="81" t="e">
        <f t="shared" si="152"/>
        <v>#REF!</v>
      </c>
      <c r="P490" s="6">
        <v>320000</v>
      </c>
      <c r="Q490" s="6"/>
      <c r="R490" s="81">
        <f t="shared" si="153"/>
        <v>320000</v>
      </c>
      <c r="S490" s="6">
        <v>320000</v>
      </c>
      <c r="T490" s="6" t="e">
        <f>S490/1000*#REF!</f>
        <v>#REF!</v>
      </c>
      <c r="U490" s="81" t="e">
        <f t="shared" si="154"/>
        <v>#REF!</v>
      </c>
      <c r="V490" s="6">
        <v>320000</v>
      </c>
      <c r="W490" s="6"/>
      <c r="X490" s="81">
        <f t="shared" si="155"/>
        <v>320000</v>
      </c>
      <c r="Y490" s="6">
        <v>320000</v>
      </c>
      <c r="Z490" s="6" t="e">
        <f>Y490/1000*#REF!</f>
        <v>#REF!</v>
      </c>
      <c r="AA490" s="81" t="e">
        <f t="shared" si="156"/>
        <v>#REF!</v>
      </c>
      <c r="AB490" s="6">
        <v>320000</v>
      </c>
      <c r="AC490" s="6"/>
      <c r="AD490" s="81">
        <f t="shared" si="157"/>
        <v>320000</v>
      </c>
      <c r="AE490" s="32">
        <v>304000</v>
      </c>
      <c r="AF490" s="6" t="e">
        <f>AE490/1000*#REF!</f>
        <v>#REF!</v>
      </c>
      <c r="AG490" s="81" t="e">
        <f t="shared" si="158"/>
        <v>#REF!</v>
      </c>
      <c r="AH490" s="32">
        <v>304000</v>
      </c>
      <c r="AI490" s="6"/>
      <c r="AJ490" s="81">
        <f t="shared" si="159"/>
        <v>304000</v>
      </c>
      <c r="AK490" s="32">
        <v>304000</v>
      </c>
      <c r="AL490" s="44"/>
      <c r="AM490" s="44"/>
    </row>
    <row r="491" spans="1:39" x14ac:dyDescent="0.2">
      <c r="A491" s="5">
        <f t="shared" si="160"/>
        <v>468</v>
      </c>
      <c r="B491" s="5">
        <v>304</v>
      </c>
      <c r="C491" s="5">
        <v>499</v>
      </c>
      <c r="D491" s="5" t="s">
        <v>1604</v>
      </c>
      <c r="E491" s="15"/>
      <c r="F491" s="15" t="s">
        <v>1604</v>
      </c>
      <c r="G491" s="45" t="s">
        <v>1605</v>
      </c>
      <c r="H491" s="6">
        <v>10000</v>
      </c>
      <c r="I491" s="6">
        <v>16090.952000000001</v>
      </c>
      <c r="J491" s="6">
        <v>18500</v>
      </c>
      <c r="K491" s="81">
        <f t="shared" si="161"/>
        <v>28500</v>
      </c>
      <c r="L491" s="81">
        <f t="shared" si="162"/>
        <v>44600</v>
      </c>
      <c r="M491" s="6">
        <v>400000</v>
      </c>
      <c r="N491" s="6" t="e">
        <f>M491/1000*#REF!</f>
        <v>#REF!</v>
      </c>
      <c r="O491" s="81" t="e">
        <f t="shared" si="152"/>
        <v>#REF!</v>
      </c>
      <c r="P491" s="6">
        <v>400000</v>
      </c>
      <c r="Q491" s="6"/>
      <c r="R491" s="81">
        <f t="shared" si="153"/>
        <v>400000</v>
      </c>
      <c r="S491" s="6">
        <v>400000</v>
      </c>
      <c r="T491" s="6" t="e">
        <f>S491/1000*#REF!</f>
        <v>#REF!</v>
      </c>
      <c r="U491" s="81" t="e">
        <f t="shared" si="154"/>
        <v>#REF!</v>
      </c>
      <c r="V491" s="6">
        <v>400000</v>
      </c>
      <c r="W491" s="6"/>
      <c r="X491" s="81">
        <f t="shared" si="155"/>
        <v>400000</v>
      </c>
      <c r="Y491" s="6">
        <v>400000</v>
      </c>
      <c r="Z491" s="6" t="e">
        <f>Y491/1000*#REF!</f>
        <v>#REF!</v>
      </c>
      <c r="AA491" s="81" t="e">
        <f t="shared" si="156"/>
        <v>#REF!</v>
      </c>
      <c r="AB491" s="6">
        <v>400000</v>
      </c>
      <c r="AC491" s="6"/>
      <c r="AD491" s="81">
        <f t="shared" si="157"/>
        <v>400000</v>
      </c>
      <c r="AE491" s="32">
        <v>400000</v>
      </c>
      <c r="AF491" s="6" t="e">
        <f>AE491/1000*#REF!</f>
        <v>#REF!</v>
      </c>
      <c r="AG491" s="81" t="e">
        <f t="shared" si="158"/>
        <v>#REF!</v>
      </c>
      <c r="AH491" s="32">
        <v>400000</v>
      </c>
      <c r="AI491" s="6"/>
      <c r="AJ491" s="81">
        <f t="shared" si="159"/>
        <v>400000</v>
      </c>
      <c r="AK491" s="32">
        <v>400000</v>
      </c>
      <c r="AL491" s="44"/>
      <c r="AM491" s="44"/>
    </row>
    <row r="492" spans="1:39" x14ac:dyDescent="0.2">
      <c r="A492" s="5">
        <f t="shared" si="160"/>
        <v>469</v>
      </c>
      <c r="B492" s="5">
        <v>305</v>
      </c>
      <c r="C492" s="5">
        <v>500</v>
      </c>
      <c r="D492" s="5" t="s">
        <v>1606</v>
      </c>
      <c r="E492" s="15"/>
      <c r="F492" s="15" t="s">
        <v>1606</v>
      </c>
      <c r="G492" s="45" t="s">
        <v>1607</v>
      </c>
      <c r="H492" s="6">
        <v>12000</v>
      </c>
      <c r="I492" s="6">
        <v>24136.428</v>
      </c>
      <c r="J492" s="6">
        <v>26000</v>
      </c>
      <c r="K492" s="81">
        <f t="shared" si="161"/>
        <v>38000</v>
      </c>
      <c r="L492" s="81">
        <f t="shared" si="162"/>
        <v>62100</v>
      </c>
      <c r="M492" s="6">
        <v>500000</v>
      </c>
      <c r="N492" s="6" t="e">
        <f>M492/1000*#REF!</f>
        <v>#REF!</v>
      </c>
      <c r="O492" s="81" t="e">
        <f t="shared" si="152"/>
        <v>#REF!</v>
      </c>
      <c r="P492" s="6">
        <v>500000</v>
      </c>
      <c r="Q492" s="6"/>
      <c r="R492" s="81">
        <f t="shared" si="153"/>
        <v>500000</v>
      </c>
      <c r="S492" s="6">
        <v>500000</v>
      </c>
      <c r="T492" s="6" t="e">
        <f>S492/1000*#REF!</f>
        <v>#REF!</v>
      </c>
      <c r="U492" s="81" t="e">
        <f t="shared" si="154"/>
        <v>#REF!</v>
      </c>
      <c r="V492" s="6">
        <v>500000</v>
      </c>
      <c r="W492" s="6"/>
      <c r="X492" s="81">
        <f t="shared" si="155"/>
        <v>500000</v>
      </c>
      <c r="Y492" s="6">
        <v>500000</v>
      </c>
      <c r="Z492" s="6" t="e">
        <f>Y492/1000*#REF!</f>
        <v>#REF!</v>
      </c>
      <c r="AA492" s="81" t="e">
        <f t="shared" si="156"/>
        <v>#REF!</v>
      </c>
      <c r="AB492" s="6">
        <v>500000</v>
      </c>
      <c r="AC492" s="6"/>
      <c r="AD492" s="81">
        <f t="shared" si="157"/>
        <v>500000</v>
      </c>
      <c r="AE492" s="32">
        <v>500000</v>
      </c>
      <c r="AF492" s="6" t="e">
        <f>AE492/1000*#REF!</f>
        <v>#REF!</v>
      </c>
      <c r="AG492" s="81" t="e">
        <f t="shared" si="158"/>
        <v>#REF!</v>
      </c>
      <c r="AH492" s="32">
        <v>500000</v>
      </c>
      <c r="AI492" s="6"/>
      <c r="AJ492" s="81">
        <f t="shared" si="159"/>
        <v>500000</v>
      </c>
      <c r="AK492" s="32">
        <v>500000</v>
      </c>
      <c r="AL492" s="44"/>
      <c r="AM492" s="44"/>
    </row>
    <row r="493" spans="1:39" ht="30" x14ac:dyDescent="0.2">
      <c r="A493" s="5">
        <f t="shared" si="160"/>
        <v>470</v>
      </c>
      <c r="B493" s="5">
        <v>306</v>
      </c>
      <c r="C493" s="5">
        <v>501</v>
      </c>
      <c r="D493" s="5" t="s">
        <v>1608</v>
      </c>
      <c r="E493" s="15"/>
      <c r="F493" s="15" t="s">
        <v>1608</v>
      </c>
      <c r="G493" s="45" t="s">
        <v>1609</v>
      </c>
      <c r="H493" s="6">
        <v>470000</v>
      </c>
      <c r="I493" s="6">
        <v>99437.714999999997</v>
      </c>
      <c r="J493" s="6">
        <v>182500</v>
      </c>
      <c r="K493" s="81">
        <f t="shared" si="161"/>
        <v>652500</v>
      </c>
      <c r="L493" s="81">
        <f t="shared" si="162"/>
        <v>751900</v>
      </c>
      <c r="M493" s="6">
        <v>700000</v>
      </c>
      <c r="N493" s="6" t="e">
        <f>M493/1000*#REF!</f>
        <v>#REF!</v>
      </c>
      <c r="O493" s="81" t="e">
        <f t="shared" si="152"/>
        <v>#REF!</v>
      </c>
      <c r="P493" s="6">
        <v>700000</v>
      </c>
      <c r="Q493" s="6"/>
      <c r="R493" s="81">
        <f t="shared" si="153"/>
        <v>700000</v>
      </c>
      <c r="S493" s="6">
        <v>700000</v>
      </c>
      <c r="T493" s="6" t="e">
        <f>S493/1000*#REF!</f>
        <v>#REF!</v>
      </c>
      <c r="U493" s="81" t="e">
        <f t="shared" si="154"/>
        <v>#REF!</v>
      </c>
      <c r="V493" s="6">
        <v>700000</v>
      </c>
      <c r="W493" s="6"/>
      <c r="X493" s="81">
        <f t="shared" si="155"/>
        <v>700000</v>
      </c>
      <c r="Y493" s="6">
        <v>700000</v>
      </c>
      <c r="Z493" s="6" t="e">
        <f>Y493/1000*#REF!</f>
        <v>#REF!</v>
      </c>
      <c r="AA493" s="81" t="e">
        <f t="shared" si="156"/>
        <v>#REF!</v>
      </c>
      <c r="AB493" s="6">
        <v>700000</v>
      </c>
      <c r="AC493" s="6"/>
      <c r="AD493" s="81">
        <f t="shared" si="157"/>
        <v>700000</v>
      </c>
      <c r="AE493" s="32">
        <v>700000</v>
      </c>
      <c r="AF493" s="6" t="e">
        <f>AE493/1000*#REF!</f>
        <v>#REF!</v>
      </c>
      <c r="AG493" s="81" t="e">
        <f t="shared" si="158"/>
        <v>#REF!</v>
      </c>
      <c r="AH493" s="32">
        <v>700000</v>
      </c>
      <c r="AI493" s="6"/>
      <c r="AJ493" s="81">
        <f t="shared" si="159"/>
        <v>700000</v>
      </c>
      <c r="AK493" s="32">
        <v>700000</v>
      </c>
      <c r="AL493" s="44" t="s">
        <v>2816</v>
      </c>
      <c r="AM493" s="44"/>
    </row>
    <row r="494" spans="1:39" ht="30" x14ac:dyDescent="0.2">
      <c r="A494" s="5">
        <f t="shared" si="160"/>
        <v>471</v>
      </c>
      <c r="B494" s="5">
        <v>307</v>
      </c>
      <c r="C494" s="5">
        <v>502</v>
      </c>
      <c r="D494" s="5" t="s">
        <v>1610</v>
      </c>
      <c r="E494" s="15"/>
      <c r="F494" s="15" t="s">
        <v>1610</v>
      </c>
      <c r="G494" s="45" t="s">
        <v>1611</v>
      </c>
      <c r="H494" s="6">
        <v>550000</v>
      </c>
      <c r="I494" s="6">
        <v>99437.714999999997</v>
      </c>
      <c r="J494" s="6">
        <v>182500</v>
      </c>
      <c r="K494" s="81">
        <f t="shared" si="161"/>
        <v>732500</v>
      </c>
      <c r="L494" s="81">
        <f t="shared" si="162"/>
        <v>831900</v>
      </c>
      <c r="M494" s="6">
        <v>650000</v>
      </c>
      <c r="N494" s="6" t="e">
        <f>M494/1000*#REF!</f>
        <v>#REF!</v>
      </c>
      <c r="O494" s="81" t="e">
        <f t="shared" si="152"/>
        <v>#REF!</v>
      </c>
      <c r="P494" s="6">
        <v>650000</v>
      </c>
      <c r="Q494" s="6"/>
      <c r="R494" s="81">
        <f t="shared" si="153"/>
        <v>650000</v>
      </c>
      <c r="S494" s="6">
        <v>650000</v>
      </c>
      <c r="T494" s="6" t="e">
        <f>S494/1000*#REF!</f>
        <v>#REF!</v>
      </c>
      <c r="U494" s="81" t="e">
        <f t="shared" si="154"/>
        <v>#REF!</v>
      </c>
      <c r="V494" s="6">
        <v>650000</v>
      </c>
      <c r="W494" s="6"/>
      <c r="X494" s="81">
        <f t="shared" si="155"/>
        <v>650000</v>
      </c>
      <c r="Y494" s="6">
        <v>650000</v>
      </c>
      <c r="Z494" s="6" t="e">
        <f>Y494/1000*#REF!</f>
        <v>#REF!</v>
      </c>
      <c r="AA494" s="81" t="e">
        <f t="shared" si="156"/>
        <v>#REF!</v>
      </c>
      <c r="AB494" s="6">
        <v>650000</v>
      </c>
      <c r="AC494" s="6"/>
      <c r="AD494" s="81">
        <f t="shared" si="157"/>
        <v>650000</v>
      </c>
      <c r="AE494" s="32">
        <v>650000</v>
      </c>
      <c r="AF494" s="6" t="e">
        <f>AE494/1000*#REF!</f>
        <v>#REF!</v>
      </c>
      <c r="AG494" s="81" t="e">
        <f t="shared" si="158"/>
        <v>#REF!</v>
      </c>
      <c r="AH494" s="32">
        <v>650000</v>
      </c>
      <c r="AI494" s="6"/>
      <c r="AJ494" s="81">
        <f t="shared" si="159"/>
        <v>650000</v>
      </c>
      <c r="AK494" s="32">
        <v>650000</v>
      </c>
      <c r="AL494" s="44" t="s">
        <v>2816</v>
      </c>
      <c r="AM494" s="44"/>
    </row>
    <row r="495" spans="1:39" ht="30" x14ac:dyDescent="0.2">
      <c r="A495" s="5">
        <f t="shared" si="160"/>
        <v>472</v>
      </c>
      <c r="B495" s="5">
        <v>308</v>
      </c>
      <c r="C495" s="5">
        <v>503</v>
      </c>
      <c r="D495" s="5" t="s">
        <v>1612</v>
      </c>
      <c r="E495" s="15"/>
      <c r="F495" s="15" t="s">
        <v>1612</v>
      </c>
      <c r="G495" s="45" t="s">
        <v>1613</v>
      </c>
      <c r="H495" s="6">
        <v>500000</v>
      </c>
      <c r="I495" s="6">
        <v>99437.714999999997</v>
      </c>
      <c r="J495" s="6">
        <v>182500</v>
      </c>
      <c r="K495" s="81">
        <f t="shared" si="161"/>
        <v>682500</v>
      </c>
      <c r="L495" s="81">
        <f t="shared" si="162"/>
        <v>781900</v>
      </c>
      <c r="M495" s="6">
        <v>600000</v>
      </c>
      <c r="N495" s="6" t="e">
        <f>M495/1000*#REF!</f>
        <v>#REF!</v>
      </c>
      <c r="O495" s="81" t="e">
        <f t="shared" si="152"/>
        <v>#REF!</v>
      </c>
      <c r="P495" s="6">
        <v>600000</v>
      </c>
      <c r="Q495" s="6"/>
      <c r="R495" s="81">
        <f t="shared" si="153"/>
        <v>600000</v>
      </c>
      <c r="S495" s="6">
        <v>600000</v>
      </c>
      <c r="T495" s="6" t="e">
        <f>S495/1000*#REF!</f>
        <v>#REF!</v>
      </c>
      <c r="U495" s="81" t="e">
        <f t="shared" si="154"/>
        <v>#REF!</v>
      </c>
      <c r="V495" s="6">
        <v>600000</v>
      </c>
      <c r="W495" s="6"/>
      <c r="X495" s="81">
        <f t="shared" si="155"/>
        <v>600000</v>
      </c>
      <c r="Y495" s="6">
        <v>600000</v>
      </c>
      <c r="Z495" s="6" t="e">
        <f>Y495/1000*#REF!</f>
        <v>#REF!</v>
      </c>
      <c r="AA495" s="81" t="e">
        <f t="shared" si="156"/>
        <v>#REF!</v>
      </c>
      <c r="AB495" s="6">
        <v>600000</v>
      </c>
      <c r="AC495" s="6"/>
      <c r="AD495" s="81">
        <f t="shared" si="157"/>
        <v>600000</v>
      </c>
      <c r="AE495" s="32">
        <v>600000</v>
      </c>
      <c r="AF495" s="6" t="e">
        <f>AE495/1000*#REF!</f>
        <v>#REF!</v>
      </c>
      <c r="AG495" s="81" t="e">
        <f t="shared" si="158"/>
        <v>#REF!</v>
      </c>
      <c r="AH495" s="32">
        <v>600000</v>
      </c>
      <c r="AI495" s="6"/>
      <c r="AJ495" s="81">
        <f t="shared" si="159"/>
        <v>600000</v>
      </c>
      <c r="AK495" s="32">
        <v>600000</v>
      </c>
      <c r="AL495" s="44" t="s">
        <v>2816</v>
      </c>
      <c r="AM495" s="44"/>
    </row>
    <row r="496" spans="1:39" ht="31.5" x14ac:dyDescent="0.2">
      <c r="A496" s="5">
        <f t="shared" si="160"/>
        <v>473</v>
      </c>
      <c r="B496" s="5">
        <v>309</v>
      </c>
      <c r="C496" s="5">
        <v>504</v>
      </c>
      <c r="D496" s="5" t="s">
        <v>1614</v>
      </c>
      <c r="E496" s="15"/>
      <c r="F496" s="15" t="s">
        <v>1614</v>
      </c>
      <c r="G496" s="30" t="s">
        <v>1615</v>
      </c>
      <c r="H496" s="6">
        <v>500000</v>
      </c>
      <c r="I496" s="6">
        <v>218989.12</v>
      </c>
      <c r="J496" s="6">
        <v>880000</v>
      </c>
      <c r="K496" s="81">
        <f t="shared" si="161"/>
        <v>1380000</v>
      </c>
      <c r="L496" s="81">
        <f t="shared" si="162"/>
        <v>1599000</v>
      </c>
      <c r="M496" s="6">
        <v>400000</v>
      </c>
      <c r="N496" s="6" t="e">
        <f>M496/1000*#REF!</f>
        <v>#REF!</v>
      </c>
      <c r="O496" s="81" t="e">
        <f t="shared" si="152"/>
        <v>#REF!</v>
      </c>
      <c r="P496" s="6">
        <v>400000</v>
      </c>
      <c r="Q496" s="6"/>
      <c r="R496" s="81">
        <f t="shared" si="153"/>
        <v>400000</v>
      </c>
      <c r="S496" s="6">
        <v>400000</v>
      </c>
      <c r="T496" s="6" t="e">
        <f>S496/1000*#REF!</f>
        <v>#REF!</v>
      </c>
      <c r="U496" s="81" t="e">
        <f t="shared" si="154"/>
        <v>#REF!</v>
      </c>
      <c r="V496" s="6">
        <v>400000</v>
      </c>
      <c r="W496" s="6"/>
      <c r="X496" s="81">
        <f t="shared" si="155"/>
        <v>400000</v>
      </c>
      <c r="Y496" s="6">
        <v>400000</v>
      </c>
      <c r="Z496" s="6" t="e">
        <f>Y496/1000*#REF!</f>
        <v>#REF!</v>
      </c>
      <c r="AA496" s="81" t="e">
        <f t="shared" si="156"/>
        <v>#REF!</v>
      </c>
      <c r="AB496" s="6">
        <v>400000</v>
      </c>
      <c r="AC496" s="6"/>
      <c r="AD496" s="81">
        <f t="shared" si="157"/>
        <v>400000</v>
      </c>
      <c r="AE496" s="32">
        <v>400000</v>
      </c>
      <c r="AF496" s="6" t="e">
        <f>AE496/1000*#REF!</f>
        <v>#REF!</v>
      </c>
      <c r="AG496" s="81" t="e">
        <f t="shared" si="158"/>
        <v>#REF!</v>
      </c>
      <c r="AH496" s="32">
        <v>400000</v>
      </c>
      <c r="AI496" s="6"/>
      <c r="AJ496" s="81">
        <f t="shared" si="159"/>
        <v>400000</v>
      </c>
      <c r="AK496" s="32">
        <v>400000</v>
      </c>
      <c r="AL496" s="44" t="s">
        <v>2816</v>
      </c>
      <c r="AM496" s="44"/>
    </row>
    <row r="497" spans="1:39" ht="30" x14ac:dyDescent="0.2">
      <c r="A497" s="5">
        <f t="shared" si="160"/>
        <v>474</v>
      </c>
      <c r="B497" s="5">
        <v>310</v>
      </c>
      <c r="C497" s="5">
        <v>505</v>
      </c>
      <c r="D497" s="5" t="s">
        <v>1616</v>
      </c>
      <c r="E497" s="15"/>
      <c r="F497" s="15" t="s">
        <v>1616</v>
      </c>
      <c r="G497" s="30" t="s">
        <v>1617</v>
      </c>
      <c r="H497" s="6">
        <v>250000</v>
      </c>
      <c r="I497" s="6">
        <v>99437.714999999997</v>
      </c>
      <c r="J497" s="6">
        <v>182500</v>
      </c>
      <c r="K497" s="81">
        <f t="shared" si="161"/>
        <v>432500</v>
      </c>
      <c r="L497" s="81">
        <f t="shared" si="162"/>
        <v>531900</v>
      </c>
      <c r="M497" s="6">
        <v>8000</v>
      </c>
      <c r="N497" s="6" t="e">
        <f>M497/1000*#REF!</f>
        <v>#REF!</v>
      </c>
      <c r="O497" s="81" t="e">
        <f t="shared" si="152"/>
        <v>#REF!</v>
      </c>
      <c r="P497" s="6">
        <v>8000</v>
      </c>
      <c r="Q497" s="6"/>
      <c r="R497" s="81">
        <f t="shared" si="153"/>
        <v>8000</v>
      </c>
      <c r="S497" s="6">
        <v>8000</v>
      </c>
      <c r="T497" s="6" t="e">
        <f>S497/1000*#REF!</f>
        <v>#REF!</v>
      </c>
      <c r="U497" s="81" t="e">
        <f t="shared" si="154"/>
        <v>#REF!</v>
      </c>
      <c r="V497" s="6">
        <v>8000</v>
      </c>
      <c r="W497" s="6"/>
      <c r="X497" s="81">
        <f t="shared" si="155"/>
        <v>8000</v>
      </c>
      <c r="Y497" s="6">
        <v>8000</v>
      </c>
      <c r="Z497" s="6" t="e">
        <f>Y497/1000*#REF!</f>
        <v>#REF!</v>
      </c>
      <c r="AA497" s="81" t="e">
        <f t="shared" si="156"/>
        <v>#REF!</v>
      </c>
      <c r="AB497" s="6">
        <v>8000</v>
      </c>
      <c r="AC497" s="6"/>
      <c r="AD497" s="81">
        <f t="shared" si="157"/>
        <v>8000</v>
      </c>
      <c r="AE497" s="32">
        <v>7000</v>
      </c>
      <c r="AF497" s="6" t="e">
        <f>AE497/1000*#REF!</f>
        <v>#REF!</v>
      </c>
      <c r="AG497" s="81" t="e">
        <f t="shared" si="158"/>
        <v>#REF!</v>
      </c>
      <c r="AH497" s="32">
        <v>7000</v>
      </c>
      <c r="AI497" s="6"/>
      <c r="AJ497" s="81">
        <f t="shared" si="159"/>
        <v>7000</v>
      </c>
      <c r="AK497" s="32">
        <v>7000</v>
      </c>
      <c r="AL497" s="44" t="s">
        <v>2816</v>
      </c>
      <c r="AM497" s="44"/>
    </row>
    <row r="498" spans="1:39" ht="30" x14ac:dyDescent="0.2">
      <c r="A498" s="5">
        <f t="shared" si="160"/>
        <v>475</v>
      </c>
      <c r="B498" s="5">
        <v>311</v>
      </c>
      <c r="C498" s="5">
        <v>506</v>
      </c>
      <c r="D498" s="5" t="s">
        <v>1618</v>
      </c>
      <c r="E498" s="15"/>
      <c r="F498" s="15" t="s">
        <v>1618</v>
      </c>
      <c r="G498" s="30" t="s">
        <v>1619</v>
      </c>
      <c r="H498" s="6">
        <v>320000</v>
      </c>
      <c r="I498" s="6">
        <v>132583.62</v>
      </c>
      <c r="J498" s="6">
        <v>182500</v>
      </c>
      <c r="K498" s="81">
        <f t="shared" si="161"/>
        <v>502500</v>
      </c>
      <c r="L498" s="81">
        <f t="shared" si="162"/>
        <v>635100</v>
      </c>
      <c r="M498" s="6">
        <v>450000</v>
      </c>
      <c r="N498" s="6" t="e">
        <f>M498/1000*#REF!</f>
        <v>#REF!</v>
      </c>
      <c r="O498" s="81" t="e">
        <f t="shared" si="152"/>
        <v>#REF!</v>
      </c>
      <c r="P498" s="6">
        <v>450000</v>
      </c>
      <c r="Q498" s="6"/>
      <c r="R498" s="81">
        <f t="shared" si="153"/>
        <v>450000</v>
      </c>
      <c r="S498" s="6">
        <v>450000</v>
      </c>
      <c r="T498" s="6" t="e">
        <f>S498/1000*#REF!</f>
        <v>#REF!</v>
      </c>
      <c r="U498" s="81" t="e">
        <f t="shared" si="154"/>
        <v>#REF!</v>
      </c>
      <c r="V498" s="6">
        <v>450000</v>
      </c>
      <c r="W498" s="6"/>
      <c r="X498" s="81">
        <f t="shared" si="155"/>
        <v>450000</v>
      </c>
      <c r="Y498" s="6">
        <v>450000</v>
      </c>
      <c r="Z498" s="6" t="e">
        <f>Y498/1000*#REF!</f>
        <v>#REF!</v>
      </c>
      <c r="AA498" s="81" t="e">
        <f t="shared" si="156"/>
        <v>#REF!</v>
      </c>
      <c r="AB498" s="6">
        <v>450000</v>
      </c>
      <c r="AC498" s="6"/>
      <c r="AD498" s="81">
        <f t="shared" si="157"/>
        <v>450000</v>
      </c>
      <c r="AE498" s="32">
        <v>427000</v>
      </c>
      <c r="AF498" s="6" t="e">
        <f>AE498/1000*#REF!</f>
        <v>#REF!</v>
      </c>
      <c r="AG498" s="81" t="e">
        <f t="shared" si="158"/>
        <v>#REF!</v>
      </c>
      <c r="AH498" s="32">
        <v>427000</v>
      </c>
      <c r="AI498" s="6"/>
      <c r="AJ498" s="81">
        <f t="shared" si="159"/>
        <v>427000</v>
      </c>
      <c r="AK498" s="32">
        <v>427000</v>
      </c>
      <c r="AL498" s="44" t="s">
        <v>2816</v>
      </c>
      <c r="AM498" s="44"/>
    </row>
    <row r="499" spans="1:39" ht="30" x14ac:dyDescent="0.2">
      <c r="A499" s="5">
        <f t="shared" si="160"/>
        <v>476</v>
      </c>
      <c r="B499" s="5">
        <v>312</v>
      </c>
      <c r="C499" s="5">
        <v>507</v>
      </c>
      <c r="D499" s="5" t="s">
        <v>1620</v>
      </c>
      <c r="E499" s="15"/>
      <c r="F499" s="15" t="s">
        <v>1620</v>
      </c>
      <c r="G499" s="30" t="s">
        <v>1621</v>
      </c>
      <c r="H499" s="6">
        <v>400000</v>
      </c>
      <c r="I499" s="6">
        <v>99437.714999999997</v>
      </c>
      <c r="J499" s="6">
        <v>182500</v>
      </c>
      <c r="K499" s="81">
        <f t="shared" si="161"/>
        <v>582500</v>
      </c>
      <c r="L499" s="81">
        <f t="shared" si="162"/>
        <v>681900</v>
      </c>
      <c r="M499" s="6">
        <v>1000000</v>
      </c>
      <c r="N499" s="6" t="e">
        <f>M499/1000*#REF!</f>
        <v>#REF!</v>
      </c>
      <c r="O499" s="81" t="e">
        <f t="shared" si="152"/>
        <v>#REF!</v>
      </c>
      <c r="P499" s="6">
        <v>1000000</v>
      </c>
      <c r="Q499" s="6"/>
      <c r="R499" s="81">
        <f t="shared" si="153"/>
        <v>1000000</v>
      </c>
      <c r="S499" s="6">
        <v>1000000</v>
      </c>
      <c r="T499" s="6" t="e">
        <f>S499/1000*#REF!</f>
        <v>#REF!</v>
      </c>
      <c r="U499" s="81" t="e">
        <f t="shared" si="154"/>
        <v>#REF!</v>
      </c>
      <c r="V499" s="6">
        <v>1000000</v>
      </c>
      <c r="W499" s="6"/>
      <c r="X499" s="81">
        <f t="shared" si="155"/>
        <v>1000000</v>
      </c>
      <c r="Y499" s="6">
        <v>1000000</v>
      </c>
      <c r="Z499" s="6" t="e">
        <f>Y499/1000*#REF!</f>
        <v>#REF!</v>
      </c>
      <c r="AA499" s="81" t="e">
        <f t="shared" si="156"/>
        <v>#REF!</v>
      </c>
      <c r="AB499" s="6">
        <v>1000000</v>
      </c>
      <c r="AC499" s="6"/>
      <c r="AD499" s="81">
        <f t="shared" si="157"/>
        <v>1000000</v>
      </c>
      <c r="AE499" s="32">
        <v>950000</v>
      </c>
      <c r="AF499" s="6" t="e">
        <f>AE499/1000*#REF!</f>
        <v>#REF!</v>
      </c>
      <c r="AG499" s="81" t="e">
        <f t="shared" si="158"/>
        <v>#REF!</v>
      </c>
      <c r="AH499" s="32">
        <v>950000</v>
      </c>
      <c r="AI499" s="6"/>
      <c r="AJ499" s="81">
        <f t="shared" si="159"/>
        <v>950000</v>
      </c>
      <c r="AK499" s="32">
        <v>950000</v>
      </c>
      <c r="AL499" s="44" t="s">
        <v>2816</v>
      </c>
      <c r="AM499" s="44"/>
    </row>
    <row r="500" spans="1:39" ht="30" x14ac:dyDescent="0.2">
      <c r="A500" s="5">
        <f t="shared" si="160"/>
        <v>477</v>
      </c>
      <c r="B500" s="5">
        <v>313</v>
      </c>
      <c r="C500" s="5">
        <v>508</v>
      </c>
      <c r="D500" s="5" t="s">
        <v>1622</v>
      </c>
      <c r="E500" s="15"/>
      <c r="F500" s="15" t="s">
        <v>1622</v>
      </c>
      <c r="G500" s="45" t="s">
        <v>1623</v>
      </c>
      <c r="H500" s="6">
        <v>500000</v>
      </c>
      <c r="I500" s="6">
        <v>99437.714999999997</v>
      </c>
      <c r="J500" s="6">
        <v>182500</v>
      </c>
      <c r="K500" s="81">
        <f t="shared" si="161"/>
        <v>682500</v>
      </c>
      <c r="L500" s="81">
        <f t="shared" si="162"/>
        <v>781900</v>
      </c>
      <c r="M500" s="6">
        <v>250000</v>
      </c>
      <c r="N500" s="6" t="e">
        <f>M500/1000*#REF!</f>
        <v>#REF!</v>
      </c>
      <c r="O500" s="81" t="e">
        <f t="shared" si="152"/>
        <v>#REF!</v>
      </c>
      <c r="P500" s="6">
        <v>250000</v>
      </c>
      <c r="Q500" s="6"/>
      <c r="R500" s="81">
        <f t="shared" si="153"/>
        <v>250000</v>
      </c>
      <c r="S500" s="6">
        <v>250000</v>
      </c>
      <c r="T500" s="6" t="e">
        <f>S500/1000*#REF!</f>
        <v>#REF!</v>
      </c>
      <c r="U500" s="81" t="e">
        <f t="shared" si="154"/>
        <v>#REF!</v>
      </c>
      <c r="V500" s="6">
        <v>250000</v>
      </c>
      <c r="W500" s="6"/>
      <c r="X500" s="81">
        <f t="shared" si="155"/>
        <v>250000</v>
      </c>
      <c r="Y500" s="6">
        <v>250000</v>
      </c>
      <c r="Z500" s="6" t="e">
        <f>Y500/1000*#REF!</f>
        <v>#REF!</v>
      </c>
      <c r="AA500" s="81" t="e">
        <f t="shared" si="156"/>
        <v>#REF!</v>
      </c>
      <c r="AB500" s="6">
        <v>250000</v>
      </c>
      <c r="AC500" s="6"/>
      <c r="AD500" s="81">
        <f t="shared" si="157"/>
        <v>250000</v>
      </c>
      <c r="AE500" s="32">
        <v>237000</v>
      </c>
      <c r="AF500" s="6" t="e">
        <f>AE500/1000*#REF!</f>
        <v>#REF!</v>
      </c>
      <c r="AG500" s="81" t="e">
        <f t="shared" si="158"/>
        <v>#REF!</v>
      </c>
      <c r="AH500" s="32">
        <v>237000</v>
      </c>
      <c r="AI500" s="6"/>
      <c r="AJ500" s="81">
        <f t="shared" si="159"/>
        <v>237000</v>
      </c>
      <c r="AK500" s="32">
        <v>237000</v>
      </c>
      <c r="AL500" s="44" t="s">
        <v>2816</v>
      </c>
      <c r="AM500" s="44"/>
    </row>
    <row r="501" spans="1:39" ht="30" x14ac:dyDescent="0.2">
      <c r="A501" s="5">
        <f t="shared" si="160"/>
        <v>478</v>
      </c>
      <c r="B501" s="5">
        <v>314</v>
      </c>
      <c r="C501" s="5">
        <v>509</v>
      </c>
      <c r="D501" s="5" t="s">
        <v>1624</v>
      </c>
      <c r="E501" s="15"/>
      <c r="F501" s="15" t="s">
        <v>1624</v>
      </c>
      <c r="G501" s="45" t="s">
        <v>1625</v>
      </c>
      <c r="H501" s="6">
        <v>700000</v>
      </c>
      <c r="I501" s="6">
        <v>132583.62</v>
      </c>
      <c r="J501" s="6">
        <v>182500</v>
      </c>
      <c r="K501" s="81">
        <f t="shared" si="161"/>
        <v>882500</v>
      </c>
      <c r="L501" s="81">
        <f t="shared" si="162"/>
        <v>1015100</v>
      </c>
      <c r="M501" s="6">
        <v>600000</v>
      </c>
      <c r="N501" s="6" t="e">
        <f>M501/1000*#REF!</f>
        <v>#REF!</v>
      </c>
      <c r="O501" s="81" t="e">
        <f t="shared" si="152"/>
        <v>#REF!</v>
      </c>
      <c r="P501" s="6">
        <v>600000</v>
      </c>
      <c r="Q501" s="6"/>
      <c r="R501" s="81">
        <f t="shared" si="153"/>
        <v>600000</v>
      </c>
      <c r="S501" s="6">
        <v>600000</v>
      </c>
      <c r="T501" s="6" t="e">
        <f>S501/1000*#REF!</f>
        <v>#REF!</v>
      </c>
      <c r="U501" s="81" t="e">
        <f t="shared" si="154"/>
        <v>#REF!</v>
      </c>
      <c r="V501" s="6">
        <v>600000</v>
      </c>
      <c r="W501" s="6"/>
      <c r="X501" s="81">
        <f t="shared" si="155"/>
        <v>600000</v>
      </c>
      <c r="Y501" s="6">
        <v>600000</v>
      </c>
      <c r="Z501" s="6" t="e">
        <f>Y501/1000*#REF!</f>
        <v>#REF!</v>
      </c>
      <c r="AA501" s="81" t="e">
        <f t="shared" si="156"/>
        <v>#REF!</v>
      </c>
      <c r="AB501" s="6">
        <v>600000</v>
      </c>
      <c r="AC501" s="6"/>
      <c r="AD501" s="81">
        <f t="shared" si="157"/>
        <v>600000</v>
      </c>
      <c r="AE501" s="32">
        <v>570000</v>
      </c>
      <c r="AF501" s="6" t="e">
        <f>AE501/1000*#REF!</f>
        <v>#REF!</v>
      </c>
      <c r="AG501" s="81" t="e">
        <f t="shared" si="158"/>
        <v>#REF!</v>
      </c>
      <c r="AH501" s="32">
        <v>570000</v>
      </c>
      <c r="AI501" s="6"/>
      <c r="AJ501" s="81">
        <f t="shared" si="159"/>
        <v>570000</v>
      </c>
      <c r="AK501" s="32">
        <v>570000</v>
      </c>
      <c r="AL501" s="44" t="s">
        <v>2816</v>
      </c>
      <c r="AM501" s="44"/>
    </row>
    <row r="502" spans="1:39" ht="30" x14ac:dyDescent="0.2">
      <c r="A502" s="5">
        <f t="shared" si="160"/>
        <v>479</v>
      </c>
      <c r="B502" s="5">
        <v>315</v>
      </c>
      <c r="C502" s="5">
        <v>510</v>
      </c>
      <c r="D502" s="5" t="s">
        <v>1626</v>
      </c>
      <c r="E502" s="15"/>
      <c r="F502" s="15" t="s">
        <v>1626</v>
      </c>
      <c r="G502" s="30" t="s">
        <v>1627</v>
      </c>
      <c r="H502" s="6">
        <v>650000</v>
      </c>
      <c r="I502" s="6">
        <v>99437.714999999997</v>
      </c>
      <c r="J502" s="6">
        <v>482000</v>
      </c>
      <c r="K502" s="81">
        <f t="shared" si="161"/>
        <v>1132000</v>
      </c>
      <c r="L502" s="81">
        <f t="shared" si="162"/>
        <v>1231400</v>
      </c>
      <c r="M502" s="6">
        <v>400000</v>
      </c>
      <c r="N502" s="6" t="e">
        <f>M502/1000*#REF!</f>
        <v>#REF!</v>
      </c>
      <c r="O502" s="81" t="e">
        <f t="shared" si="152"/>
        <v>#REF!</v>
      </c>
      <c r="P502" s="6">
        <v>400000</v>
      </c>
      <c r="Q502" s="6"/>
      <c r="R502" s="81">
        <f t="shared" si="153"/>
        <v>400000</v>
      </c>
      <c r="S502" s="6">
        <v>400000</v>
      </c>
      <c r="T502" s="6" t="e">
        <f>S502/1000*#REF!</f>
        <v>#REF!</v>
      </c>
      <c r="U502" s="81" t="e">
        <f t="shared" si="154"/>
        <v>#REF!</v>
      </c>
      <c r="V502" s="6">
        <v>400000</v>
      </c>
      <c r="W502" s="6"/>
      <c r="X502" s="81">
        <f t="shared" si="155"/>
        <v>400000</v>
      </c>
      <c r="Y502" s="6">
        <v>400000</v>
      </c>
      <c r="Z502" s="6" t="e">
        <f>Y502/1000*#REF!</f>
        <v>#REF!</v>
      </c>
      <c r="AA502" s="81" t="e">
        <f t="shared" si="156"/>
        <v>#REF!</v>
      </c>
      <c r="AB502" s="6">
        <v>400000</v>
      </c>
      <c r="AC502" s="6"/>
      <c r="AD502" s="81">
        <f t="shared" si="157"/>
        <v>400000</v>
      </c>
      <c r="AE502" s="32">
        <v>380000</v>
      </c>
      <c r="AF502" s="6" t="e">
        <f>AE502/1000*#REF!</f>
        <v>#REF!</v>
      </c>
      <c r="AG502" s="81" t="e">
        <f t="shared" si="158"/>
        <v>#REF!</v>
      </c>
      <c r="AH502" s="32">
        <v>380000</v>
      </c>
      <c r="AI502" s="6"/>
      <c r="AJ502" s="81">
        <f t="shared" si="159"/>
        <v>380000</v>
      </c>
      <c r="AK502" s="32">
        <v>380000</v>
      </c>
      <c r="AL502" s="44" t="s">
        <v>2816</v>
      </c>
      <c r="AM502" s="44"/>
    </row>
    <row r="503" spans="1:39" ht="30" x14ac:dyDescent="0.2">
      <c r="A503" s="5">
        <f t="shared" si="160"/>
        <v>480</v>
      </c>
      <c r="B503" s="5">
        <v>316</v>
      </c>
      <c r="C503" s="5">
        <v>511</v>
      </c>
      <c r="D503" s="5" t="s">
        <v>1628</v>
      </c>
      <c r="E503" s="15"/>
      <c r="F503" s="15" t="s">
        <v>1628</v>
      </c>
      <c r="G503" s="45" t="s">
        <v>1629</v>
      </c>
      <c r="H503" s="6">
        <v>600000</v>
      </c>
      <c r="I503" s="6">
        <v>132583.62</v>
      </c>
      <c r="J503" s="6">
        <v>482000</v>
      </c>
      <c r="K503" s="81">
        <f t="shared" si="161"/>
        <v>1082000</v>
      </c>
      <c r="L503" s="81">
        <f t="shared" si="162"/>
        <v>1214600</v>
      </c>
      <c r="M503" s="6">
        <v>500000</v>
      </c>
      <c r="N503" s="6" t="e">
        <f>M503/1000*#REF!</f>
        <v>#REF!</v>
      </c>
      <c r="O503" s="81" t="e">
        <f t="shared" si="152"/>
        <v>#REF!</v>
      </c>
      <c r="P503" s="6">
        <v>500000</v>
      </c>
      <c r="Q503" s="6"/>
      <c r="R503" s="81">
        <f t="shared" si="153"/>
        <v>500000</v>
      </c>
      <c r="S503" s="6">
        <v>500000</v>
      </c>
      <c r="T503" s="6" t="e">
        <f>S503/1000*#REF!</f>
        <v>#REF!</v>
      </c>
      <c r="U503" s="81" t="e">
        <f t="shared" si="154"/>
        <v>#REF!</v>
      </c>
      <c r="V503" s="6">
        <v>500000</v>
      </c>
      <c r="W503" s="6"/>
      <c r="X503" s="81">
        <f t="shared" si="155"/>
        <v>500000</v>
      </c>
      <c r="Y503" s="6">
        <v>500000</v>
      </c>
      <c r="Z503" s="6" t="e">
        <f>Y503/1000*#REF!</f>
        <v>#REF!</v>
      </c>
      <c r="AA503" s="81" t="e">
        <f t="shared" si="156"/>
        <v>#REF!</v>
      </c>
      <c r="AB503" s="6">
        <v>500000</v>
      </c>
      <c r="AC503" s="6"/>
      <c r="AD503" s="81">
        <f t="shared" si="157"/>
        <v>500000</v>
      </c>
      <c r="AE503" s="32">
        <v>475000</v>
      </c>
      <c r="AF503" s="6" t="e">
        <f>AE503/1000*#REF!</f>
        <v>#REF!</v>
      </c>
      <c r="AG503" s="81" t="e">
        <f t="shared" si="158"/>
        <v>#REF!</v>
      </c>
      <c r="AH503" s="32">
        <v>475000</v>
      </c>
      <c r="AI503" s="6"/>
      <c r="AJ503" s="81">
        <f t="shared" si="159"/>
        <v>475000</v>
      </c>
      <c r="AK503" s="32">
        <v>475000</v>
      </c>
      <c r="AL503" s="44" t="s">
        <v>2816</v>
      </c>
      <c r="AM503" s="44"/>
    </row>
    <row r="504" spans="1:39" ht="30" x14ac:dyDescent="0.2">
      <c r="A504" s="5">
        <f t="shared" si="160"/>
        <v>481</v>
      </c>
      <c r="B504" s="5">
        <v>317</v>
      </c>
      <c r="C504" s="5">
        <v>512</v>
      </c>
      <c r="D504" s="5" t="s">
        <v>1630</v>
      </c>
      <c r="E504" s="15"/>
      <c r="F504" s="15" t="s">
        <v>1630</v>
      </c>
      <c r="G504" s="45" t="s">
        <v>1631</v>
      </c>
      <c r="H504" s="6">
        <v>400000</v>
      </c>
      <c r="I504" s="6">
        <v>99437.714999999997</v>
      </c>
      <c r="J504" s="6">
        <v>182500</v>
      </c>
      <c r="K504" s="81">
        <f t="shared" si="161"/>
        <v>582500</v>
      </c>
      <c r="L504" s="81">
        <f t="shared" si="162"/>
        <v>681900</v>
      </c>
      <c r="M504" s="6">
        <v>280000</v>
      </c>
      <c r="N504" s="6" t="e">
        <f>M504/1000*#REF!</f>
        <v>#REF!</v>
      </c>
      <c r="O504" s="81" t="e">
        <f t="shared" ref="O504:O561" si="163">SUM(M504:N504)</f>
        <v>#REF!</v>
      </c>
      <c r="P504" s="6">
        <v>280000</v>
      </c>
      <c r="Q504" s="6"/>
      <c r="R504" s="81">
        <f t="shared" ref="R504:R561" si="164">SUM(P504:Q504)</f>
        <v>280000</v>
      </c>
      <c r="S504" s="6">
        <v>280000</v>
      </c>
      <c r="T504" s="6" t="e">
        <f>S504/1000*#REF!</f>
        <v>#REF!</v>
      </c>
      <c r="U504" s="81" t="e">
        <f t="shared" ref="U504:U561" si="165">SUM(S504:T504)</f>
        <v>#REF!</v>
      </c>
      <c r="V504" s="6">
        <v>280000</v>
      </c>
      <c r="W504" s="6"/>
      <c r="X504" s="81">
        <f t="shared" ref="X504:X561" si="166">SUM(V504:W504)</f>
        <v>280000</v>
      </c>
      <c r="Y504" s="6">
        <v>280000</v>
      </c>
      <c r="Z504" s="6" t="e">
        <f>Y504/1000*#REF!</f>
        <v>#REF!</v>
      </c>
      <c r="AA504" s="81" t="e">
        <f t="shared" ref="AA504:AA561" si="167">SUM(Y504:Z504)</f>
        <v>#REF!</v>
      </c>
      <c r="AB504" s="6">
        <v>280000</v>
      </c>
      <c r="AC504" s="6"/>
      <c r="AD504" s="81">
        <f t="shared" ref="AD504:AD561" si="168">SUM(AB504:AC504)</f>
        <v>280000</v>
      </c>
      <c r="AE504" s="32">
        <v>266000</v>
      </c>
      <c r="AF504" s="6" t="e">
        <f>AE504/1000*#REF!</f>
        <v>#REF!</v>
      </c>
      <c r="AG504" s="81" t="e">
        <f t="shared" ref="AG504:AG561" si="169">SUM(AE504:AF504)</f>
        <v>#REF!</v>
      </c>
      <c r="AH504" s="32">
        <v>266000</v>
      </c>
      <c r="AI504" s="6"/>
      <c r="AJ504" s="81">
        <f t="shared" ref="AJ504:AJ561" si="170">SUM(AH504:AI504)</f>
        <v>266000</v>
      </c>
      <c r="AK504" s="32">
        <v>266000</v>
      </c>
      <c r="AL504" s="44" t="s">
        <v>2816</v>
      </c>
      <c r="AM504" s="44"/>
    </row>
    <row r="505" spans="1:39" x14ac:dyDescent="0.2">
      <c r="A505" s="5">
        <f t="shared" si="160"/>
        <v>482</v>
      </c>
      <c r="B505" s="5">
        <v>318</v>
      </c>
      <c r="C505" s="5">
        <v>513</v>
      </c>
      <c r="D505" s="5" t="s">
        <v>1632</v>
      </c>
      <c r="E505" s="15"/>
      <c r="F505" s="15" t="s">
        <v>1632</v>
      </c>
      <c r="G505" s="45" t="s">
        <v>1633</v>
      </c>
      <c r="H505" s="6">
        <v>8000</v>
      </c>
      <c r="I505" s="6">
        <v>9235.6239999999998</v>
      </c>
      <c r="J505" s="6">
        <v>26000</v>
      </c>
      <c r="K505" s="81">
        <f t="shared" si="161"/>
        <v>34000</v>
      </c>
      <c r="L505" s="81">
        <f t="shared" si="162"/>
        <v>43200</v>
      </c>
      <c r="M505" s="6">
        <v>800000</v>
      </c>
      <c r="N505" s="6" t="e">
        <f>M505/1000*#REF!</f>
        <v>#REF!</v>
      </c>
      <c r="O505" s="81" t="e">
        <f t="shared" si="163"/>
        <v>#REF!</v>
      </c>
      <c r="P505" s="6">
        <v>800000</v>
      </c>
      <c r="Q505" s="6"/>
      <c r="R505" s="81">
        <f t="shared" si="164"/>
        <v>800000</v>
      </c>
      <c r="S505" s="6">
        <v>800000</v>
      </c>
      <c r="T505" s="6" t="e">
        <f>S505/1000*#REF!</f>
        <v>#REF!</v>
      </c>
      <c r="U505" s="81" t="e">
        <f t="shared" si="165"/>
        <v>#REF!</v>
      </c>
      <c r="V505" s="6">
        <v>800000</v>
      </c>
      <c r="W505" s="6"/>
      <c r="X505" s="81">
        <f t="shared" si="166"/>
        <v>800000</v>
      </c>
      <c r="Y505" s="6">
        <v>800000</v>
      </c>
      <c r="Z505" s="6" t="e">
        <f>Y505/1000*#REF!</f>
        <v>#REF!</v>
      </c>
      <c r="AA505" s="81" t="e">
        <f t="shared" si="167"/>
        <v>#REF!</v>
      </c>
      <c r="AB505" s="6">
        <v>800000</v>
      </c>
      <c r="AC505" s="6"/>
      <c r="AD505" s="81">
        <f t="shared" si="168"/>
        <v>800000</v>
      </c>
      <c r="AE505" s="32">
        <v>760000</v>
      </c>
      <c r="AF505" s="6" t="e">
        <f>AE505/1000*#REF!</f>
        <v>#REF!</v>
      </c>
      <c r="AG505" s="81" t="e">
        <f t="shared" si="169"/>
        <v>#REF!</v>
      </c>
      <c r="AH505" s="32">
        <v>760000</v>
      </c>
      <c r="AI505" s="6"/>
      <c r="AJ505" s="81">
        <f t="shared" si="170"/>
        <v>760000</v>
      </c>
      <c r="AK505" s="32">
        <v>760000</v>
      </c>
      <c r="AL505" s="44"/>
      <c r="AM505" s="44"/>
    </row>
    <row r="506" spans="1:39" ht="30" x14ac:dyDescent="0.2">
      <c r="A506" s="5">
        <f t="shared" si="160"/>
        <v>483</v>
      </c>
      <c r="B506" s="5">
        <v>319</v>
      </c>
      <c r="C506" s="5">
        <v>514</v>
      </c>
      <c r="D506" s="5" t="s">
        <v>1634</v>
      </c>
      <c r="E506" s="15"/>
      <c r="F506" s="15" t="s">
        <v>1634</v>
      </c>
      <c r="G506" s="45" t="s">
        <v>1635</v>
      </c>
      <c r="H506" s="6">
        <v>450000</v>
      </c>
      <c r="I506" s="6">
        <v>99437.714999999997</v>
      </c>
      <c r="J506" s="6">
        <v>482000</v>
      </c>
      <c r="K506" s="81">
        <f t="shared" si="161"/>
        <v>932000</v>
      </c>
      <c r="L506" s="81">
        <f t="shared" si="162"/>
        <v>1031400</v>
      </c>
      <c r="M506" s="6">
        <v>450000</v>
      </c>
      <c r="N506" s="6" t="e">
        <f>M506/1000*#REF!</f>
        <v>#REF!</v>
      </c>
      <c r="O506" s="81" t="e">
        <f t="shared" si="163"/>
        <v>#REF!</v>
      </c>
      <c r="P506" s="6">
        <v>450000</v>
      </c>
      <c r="Q506" s="6"/>
      <c r="R506" s="81">
        <f t="shared" si="164"/>
        <v>450000</v>
      </c>
      <c r="S506" s="6">
        <v>450000</v>
      </c>
      <c r="T506" s="6" t="e">
        <f>S506/1000*#REF!</f>
        <v>#REF!</v>
      </c>
      <c r="U506" s="81" t="e">
        <f t="shared" si="165"/>
        <v>#REF!</v>
      </c>
      <c r="V506" s="6">
        <v>450000</v>
      </c>
      <c r="W506" s="6"/>
      <c r="X506" s="81">
        <f t="shared" si="166"/>
        <v>450000</v>
      </c>
      <c r="Y506" s="6">
        <v>450000</v>
      </c>
      <c r="Z506" s="6" t="e">
        <f>Y506/1000*#REF!</f>
        <v>#REF!</v>
      </c>
      <c r="AA506" s="81" t="e">
        <f t="shared" si="167"/>
        <v>#REF!</v>
      </c>
      <c r="AB506" s="6">
        <v>450000</v>
      </c>
      <c r="AC506" s="6"/>
      <c r="AD506" s="81">
        <f t="shared" si="168"/>
        <v>450000</v>
      </c>
      <c r="AE506" s="32">
        <v>427000</v>
      </c>
      <c r="AF506" s="6" t="e">
        <f>AE506/1000*#REF!</f>
        <v>#REF!</v>
      </c>
      <c r="AG506" s="81" t="e">
        <f t="shared" si="169"/>
        <v>#REF!</v>
      </c>
      <c r="AH506" s="32">
        <v>427000</v>
      </c>
      <c r="AI506" s="6"/>
      <c r="AJ506" s="81">
        <f t="shared" si="170"/>
        <v>427000</v>
      </c>
      <c r="AK506" s="32">
        <v>427000</v>
      </c>
      <c r="AL506" s="44" t="s">
        <v>2816</v>
      </c>
      <c r="AM506" s="44"/>
    </row>
    <row r="507" spans="1:39" ht="30" x14ac:dyDescent="0.2">
      <c r="A507" s="5">
        <f t="shared" si="160"/>
        <v>484</v>
      </c>
      <c r="B507" s="5">
        <v>320</v>
      </c>
      <c r="C507" s="5">
        <v>515</v>
      </c>
      <c r="D507" s="5" t="s">
        <v>1636</v>
      </c>
      <c r="E507" s="15"/>
      <c r="F507" s="15" t="s">
        <v>1636</v>
      </c>
      <c r="G507" s="30" t="s">
        <v>1637</v>
      </c>
      <c r="H507" s="6">
        <v>1000000</v>
      </c>
      <c r="I507" s="6">
        <v>99437.714999999997</v>
      </c>
      <c r="J507" s="6">
        <v>482000</v>
      </c>
      <c r="K507" s="81">
        <f t="shared" si="161"/>
        <v>1482000</v>
      </c>
      <c r="L507" s="81">
        <f t="shared" si="162"/>
        <v>1581400</v>
      </c>
      <c r="M507" s="6">
        <v>600000</v>
      </c>
      <c r="N507" s="6" t="e">
        <f>M507/1000*#REF!</f>
        <v>#REF!</v>
      </c>
      <c r="O507" s="81" t="e">
        <f t="shared" si="163"/>
        <v>#REF!</v>
      </c>
      <c r="P507" s="6">
        <v>600000</v>
      </c>
      <c r="Q507" s="6"/>
      <c r="R507" s="81">
        <f t="shared" si="164"/>
        <v>600000</v>
      </c>
      <c r="S507" s="6">
        <v>600000</v>
      </c>
      <c r="T507" s="6" t="e">
        <f>S507/1000*#REF!</f>
        <v>#REF!</v>
      </c>
      <c r="U507" s="81" t="e">
        <f t="shared" si="165"/>
        <v>#REF!</v>
      </c>
      <c r="V507" s="6">
        <v>600000</v>
      </c>
      <c r="W507" s="6"/>
      <c r="X507" s="81">
        <f t="shared" si="166"/>
        <v>600000</v>
      </c>
      <c r="Y507" s="6">
        <v>600000</v>
      </c>
      <c r="Z507" s="6" t="e">
        <f>Y507/1000*#REF!</f>
        <v>#REF!</v>
      </c>
      <c r="AA507" s="81" t="e">
        <f t="shared" si="167"/>
        <v>#REF!</v>
      </c>
      <c r="AB507" s="6">
        <v>600000</v>
      </c>
      <c r="AC507" s="6"/>
      <c r="AD507" s="81">
        <f t="shared" si="168"/>
        <v>600000</v>
      </c>
      <c r="AE507" s="32">
        <v>570000</v>
      </c>
      <c r="AF507" s="6" t="e">
        <f>AE507/1000*#REF!</f>
        <v>#REF!</v>
      </c>
      <c r="AG507" s="81" t="e">
        <f t="shared" si="169"/>
        <v>#REF!</v>
      </c>
      <c r="AH507" s="32">
        <v>570000</v>
      </c>
      <c r="AI507" s="6"/>
      <c r="AJ507" s="81">
        <f t="shared" si="170"/>
        <v>570000</v>
      </c>
      <c r="AK507" s="32">
        <v>570000</v>
      </c>
      <c r="AL507" s="44" t="s">
        <v>1270</v>
      </c>
      <c r="AM507" s="44"/>
    </row>
    <row r="508" spans="1:39" ht="30" x14ac:dyDescent="0.2">
      <c r="A508" s="5">
        <f t="shared" si="160"/>
        <v>485</v>
      </c>
      <c r="B508" s="5">
        <v>321</v>
      </c>
      <c r="C508" s="5">
        <v>516</v>
      </c>
      <c r="D508" s="5" t="s">
        <v>1638</v>
      </c>
      <c r="E508" s="15"/>
      <c r="F508" s="15" t="s">
        <v>1638</v>
      </c>
      <c r="G508" s="45" t="s">
        <v>1639</v>
      </c>
      <c r="H508" s="6">
        <v>250000</v>
      </c>
      <c r="I508" s="6">
        <v>99437.714999999997</v>
      </c>
      <c r="J508" s="6">
        <v>182500</v>
      </c>
      <c r="K508" s="81">
        <f t="shared" si="161"/>
        <v>432500</v>
      </c>
      <c r="L508" s="81">
        <f t="shared" si="162"/>
        <v>531900</v>
      </c>
      <c r="M508" s="6">
        <v>600000</v>
      </c>
      <c r="N508" s="6" t="e">
        <f>M508/1000*#REF!</f>
        <v>#REF!</v>
      </c>
      <c r="O508" s="81" t="e">
        <f t="shared" si="163"/>
        <v>#REF!</v>
      </c>
      <c r="P508" s="6">
        <v>600000</v>
      </c>
      <c r="Q508" s="6"/>
      <c r="R508" s="81">
        <f t="shared" si="164"/>
        <v>600000</v>
      </c>
      <c r="S508" s="6">
        <v>600000</v>
      </c>
      <c r="T508" s="6" t="e">
        <f>S508/1000*#REF!</f>
        <v>#REF!</v>
      </c>
      <c r="U508" s="81" t="e">
        <f t="shared" si="165"/>
        <v>#REF!</v>
      </c>
      <c r="V508" s="6">
        <v>600000</v>
      </c>
      <c r="W508" s="6"/>
      <c r="X508" s="81">
        <f t="shared" si="166"/>
        <v>600000</v>
      </c>
      <c r="Y508" s="6">
        <v>600000</v>
      </c>
      <c r="Z508" s="6" t="e">
        <f>Y508/1000*#REF!</f>
        <v>#REF!</v>
      </c>
      <c r="AA508" s="81" t="e">
        <f t="shared" si="167"/>
        <v>#REF!</v>
      </c>
      <c r="AB508" s="6">
        <v>600000</v>
      </c>
      <c r="AC508" s="6"/>
      <c r="AD508" s="81">
        <f t="shared" si="168"/>
        <v>600000</v>
      </c>
      <c r="AE508" s="32">
        <v>570000</v>
      </c>
      <c r="AF508" s="6" t="e">
        <f>AE508/1000*#REF!</f>
        <v>#REF!</v>
      </c>
      <c r="AG508" s="81" t="e">
        <f t="shared" si="169"/>
        <v>#REF!</v>
      </c>
      <c r="AH508" s="32">
        <v>570000</v>
      </c>
      <c r="AI508" s="6"/>
      <c r="AJ508" s="81">
        <f t="shared" si="170"/>
        <v>570000</v>
      </c>
      <c r="AK508" s="32">
        <v>570000</v>
      </c>
      <c r="AL508" s="44" t="s">
        <v>2816</v>
      </c>
      <c r="AM508" s="44"/>
    </row>
    <row r="509" spans="1:39" ht="31.5" x14ac:dyDescent="0.2">
      <c r="A509" s="5">
        <f t="shared" si="160"/>
        <v>486</v>
      </c>
      <c r="B509" s="5">
        <v>322</v>
      </c>
      <c r="C509" s="5">
        <v>517</v>
      </c>
      <c r="D509" s="5" t="s">
        <v>1640</v>
      </c>
      <c r="E509" s="15"/>
      <c r="F509" s="15" t="s">
        <v>1640</v>
      </c>
      <c r="G509" s="30" t="s">
        <v>1641</v>
      </c>
      <c r="H509" s="6">
        <v>600000</v>
      </c>
      <c r="I509" s="6">
        <v>99437.714999999997</v>
      </c>
      <c r="J509" s="6">
        <v>482000</v>
      </c>
      <c r="K509" s="81">
        <f t="shared" si="161"/>
        <v>1082000</v>
      </c>
      <c r="L509" s="81">
        <f t="shared" si="162"/>
        <v>1181400</v>
      </c>
      <c r="M509" s="6">
        <v>300000</v>
      </c>
      <c r="N509" s="6" t="e">
        <f>M509/1000*#REF!</f>
        <v>#REF!</v>
      </c>
      <c r="O509" s="81" t="e">
        <f t="shared" si="163"/>
        <v>#REF!</v>
      </c>
      <c r="P509" s="6">
        <v>300000</v>
      </c>
      <c r="Q509" s="6"/>
      <c r="R509" s="81">
        <f t="shared" si="164"/>
        <v>300000</v>
      </c>
      <c r="S509" s="6">
        <v>300000</v>
      </c>
      <c r="T509" s="6" t="e">
        <f>S509/1000*#REF!</f>
        <v>#REF!</v>
      </c>
      <c r="U509" s="81" t="e">
        <f t="shared" si="165"/>
        <v>#REF!</v>
      </c>
      <c r="V509" s="6">
        <v>300000</v>
      </c>
      <c r="W509" s="6"/>
      <c r="X509" s="81">
        <f t="shared" si="166"/>
        <v>300000</v>
      </c>
      <c r="Y509" s="6">
        <v>300000</v>
      </c>
      <c r="Z509" s="6" t="e">
        <f>Y509/1000*#REF!</f>
        <v>#REF!</v>
      </c>
      <c r="AA509" s="81" t="e">
        <f t="shared" si="167"/>
        <v>#REF!</v>
      </c>
      <c r="AB509" s="6">
        <v>300000</v>
      </c>
      <c r="AC509" s="6"/>
      <c r="AD509" s="81">
        <f t="shared" si="168"/>
        <v>300000</v>
      </c>
      <c r="AE509" s="32">
        <v>285000</v>
      </c>
      <c r="AF509" s="6" t="e">
        <f>AE509/1000*#REF!</f>
        <v>#REF!</v>
      </c>
      <c r="AG509" s="81" t="e">
        <f t="shared" si="169"/>
        <v>#REF!</v>
      </c>
      <c r="AH509" s="32">
        <v>285000</v>
      </c>
      <c r="AI509" s="6"/>
      <c r="AJ509" s="81">
        <f t="shared" si="170"/>
        <v>285000</v>
      </c>
      <c r="AK509" s="32">
        <v>285000</v>
      </c>
      <c r="AL509" s="44" t="s">
        <v>1271</v>
      </c>
      <c r="AM509" s="44"/>
    </row>
    <row r="510" spans="1:39" x14ac:dyDescent="0.2">
      <c r="A510" s="5">
        <f t="shared" si="160"/>
        <v>487</v>
      </c>
      <c r="B510" s="5">
        <v>323</v>
      </c>
      <c r="C510" s="5">
        <v>518</v>
      </c>
      <c r="D510" s="5" t="s">
        <v>1642</v>
      </c>
      <c r="E510" s="15"/>
      <c r="F510" s="15" t="s">
        <v>1642</v>
      </c>
      <c r="G510" s="45" t="s">
        <v>1643</v>
      </c>
      <c r="H510" s="6">
        <v>400000</v>
      </c>
      <c r="I510" s="6">
        <v>99437.714999999997</v>
      </c>
      <c r="J510" s="6">
        <v>1480000</v>
      </c>
      <c r="K510" s="81">
        <f t="shared" si="161"/>
        <v>1880000</v>
      </c>
      <c r="L510" s="81">
        <f t="shared" si="162"/>
        <v>1979400</v>
      </c>
      <c r="M510" s="6">
        <v>400000</v>
      </c>
      <c r="N510" s="6" t="e">
        <f>M510/1000*#REF!</f>
        <v>#REF!</v>
      </c>
      <c r="O510" s="81" t="e">
        <f t="shared" si="163"/>
        <v>#REF!</v>
      </c>
      <c r="P510" s="6">
        <v>400000</v>
      </c>
      <c r="Q510" s="6"/>
      <c r="R510" s="81">
        <f t="shared" si="164"/>
        <v>400000</v>
      </c>
      <c r="S510" s="6">
        <v>400000</v>
      </c>
      <c r="T510" s="6" t="e">
        <f>S510/1000*#REF!</f>
        <v>#REF!</v>
      </c>
      <c r="U510" s="81" t="e">
        <f t="shared" si="165"/>
        <v>#REF!</v>
      </c>
      <c r="V510" s="6">
        <v>400000</v>
      </c>
      <c r="W510" s="6"/>
      <c r="X510" s="81">
        <f t="shared" si="166"/>
        <v>400000</v>
      </c>
      <c r="Y510" s="6">
        <v>400000</v>
      </c>
      <c r="Z510" s="6" t="e">
        <f>Y510/1000*#REF!</f>
        <v>#REF!</v>
      </c>
      <c r="AA510" s="81" t="e">
        <f t="shared" si="167"/>
        <v>#REF!</v>
      </c>
      <c r="AB510" s="6">
        <v>400000</v>
      </c>
      <c r="AC510" s="6"/>
      <c r="AD510" s="81">
        <f t="shared" si="168"/>
        <v>400000</v>
      </c>
      <c r="AE510" s="32">
        <v>380000</v>
      </c>
      <c r="AF510" s="6" t="e">
        <f>AE510/1000*#REF!</f>
        <v>#REF!</v>
      </c>
      <c r="AG510" s="81" t="e">
        <f t="shared" si="169"/>
        <v>#REF!</v>
      </c>
      <c r="AH510" s="32">
        <v>380000</v>
      </c>
      <c r="AI510" s="6"/>
      <c r="AJ510" s="81">
        <f t="shared" si="170"/>
        <v>380000</v>
      </c>
      <c r="AK510" s="32">
        <v>380000</v>
      </c>
      <c r="AL510" s="44" t="s">
        <v>1271</v>
      </c>
      <c r="AM510" s="44"/>
    </row>
    <row r="511" spans="1:39" x14ac:dyDescent="0.2">
      <c r="A511" s="5">
        <f t="shared" si="160"/>
        <v>488</v>
      </c>
      <c r="B511" s="5">
        <v>324</v>
      </c>
      <c r="C511" s="5">
        <v>519</v>
      </c>
      <c r="D511" s="5" t="s">
        <v>1644</v>
      </c>
      <c r="E511" s="15"/>
      <c r="F511" s="15" t="s">
        <v>1644</v>
      </c>
      <c r="G511" s="45" t="s">
        <v>1645</v>
      </c>
      <c r="H511" s="6">
        <v>500000</v>
      </c>
      <c r="I511" s="6">
        <v>99437.714999999997</v>
      </c>
      <c r="J511" s="6">
        <v>482000</v>
      </c>
      <c r="K511" s="81">
        <f t="shared" si="161"/>
        <v>982000</v>
      </c>
      <c r="L511" s="81">
        <f t="shared" si="162"/>
        <v>1081400</v>
      </c>
      <c r="M511" s="6">
        <v>350000</v>
      </c>
      <c r="N511" s="6" t="e">
        <f>M511/1000*#REF!</f>
        <v>#REF!</v>
      </c>
      <c r="O511" s="81" t="e">
        <f t="shared" si="163"/>
        <v>#REF!</v>
      </c>
      <c r="P511" s="6">
        <v>350000</v>
      </c>
      <c r="Q511" s="6"/>
      <c r="R511" s="81">
        <f t="shared" si="164"/>
        <v>350000</v>
      </c>
      <c r="S511" s="6">
        <v>350000</v>
      </c>
      <c r="T511" s="6" t="e">
        <f>S511/1000*#REF!</f>
        <v>#REF!</v>
      </c>
      <c r="U511" s="81" t="e">
        <f t="shared" si="165"/>
        <v>#REF!</v>
      </c>
      <c r="V511" s="6">
        <v>350000</v>
      </c>
      <c r="W511" s="6"/>
      <c r="X511" s="81">
        <f t="shared" si="166"/>
        <v>350000</v>
      </c>
      <c r="Y511" s="6">
        <v>350000</v>
      </c>
      <c r="Z511" s="6" t="e">
        <f>Y511/1000*#REF!</f>
        <v>#REF!</v>
      </c>
      <c r="AA511" s="81" t="e">
        <f t="shared" si="167"/>
        <v>#REF!</v>
      </c>
      <c r="AB511" s="6">
        <v>350000</v>
      </c>
      <c r="AC511" s="6"/>
      <c r="AD511" s="81">
        <f t="shared" si="168"/>
        <v>350000</v>
      </c>
      <c r="AE511" s="32">
        <v>332000</v>
      </c>
      <c r="AF511" s="6" t="e">
        <f>AE511/1000*#REF!</f>
        <v>#REF!</v>
      </c>
      <c r="AG511" s="81" t="e">
        <f t="shared" si="169"/>
        <v>#REF!</v>
      </c>
      <c r="AH511" s="32">
        <v>332000</v>
      </c>
      <c r="AI511" s="6"/>
      <c r="AJ511" s="81">
        <f t="shared" si="170"/>
        <v>332000</v>
      </c>
      <c r="AK511" s="32">
        <v>332000</v>
      </c>
      <c r="AL511" s="44" t="s">
        <v>1271</v>
      </c>
      <c r="AM511" s="44"/>
    </row>
    <row r="512" spans="1:39" x14ac:dyDescent="0.2">
      <c r="A512" s="5">
        <f t="shared" si="160"/>
        <v>489</v>
      </c>
      <c r="B512" s="5">
        <v>325</v>
      </c>
      <c r="C512" s="5">
        <v>520</v>
      </c>
      <c r="D512" s="5" t="s">
        <v>1646</v>
      </c>
      <c r="E512" s="15"/>
      <c r="F512" s="15" t="s">
        <v>1646</v>
      </c>
      <c r="G512" s="30" t="s">
        <v>1371</v>
      </c>
      <c r="H512" s="6">
        <v>280000</v>
      </c>
      <c r="I512" s="6">
        <v>99437.714999999997</v>
      </c>
      <c r="J512" s="6">
        <v>482000</v>
      </c>
      <c r="K512" s="81">
        <f t="shared" si="161"/>
        <v>762000</v>
      </c>
      <c r="L512" s="81">
        <f t="shared" si="162"/>
        <v>861400</v>
      </c>
      <c r="M512" s="6">
        <v>350000</v>
      </c>
      <c r="N512" s="6" t="e">
        <f>M512/1000*#REF!</f>
        <v>#REF!</v>
      </c>
      <c r="O512" s="81" t="e">
        <f t="shared" si="163"/>
        <v>#REF!</v>
      </c>
      <c r="P512" s="6">
        <v>350000</v>
      </c>
      <c r="Q512" s="6"/>
      <c r="R512" s="81">
        <f t="shared" si="164"/>
        <v>350000</v>
      </c>
      <c r="S512" s="6">
        <v>350000</v>
      </c>
      <c r="T512" s="6" t="e">
        <f>S512/1000*#REF!</f>
        <v>#REF!</v>
      </c>
      <c r="U512" s="81" t="e">
        <f t="shared" si="165"/>
        <v>#REF!</v>
      </c>
      <c r="V512" s="6">
        <v>350000</v>
      </c>
      <c r="W512" s="6"/>
      <c r="X512" s="81">
        <f t="shared" si="166"/>
        <v>350000</v>
      </c>
      <c r="Y512" s="6">
        <v>350000</v>
      </c>
      <c r="Z512" s="6" t="e">
        <f>Y512/1000*#REF!</f>
        <v>#REF!</v>
      </c>
      <c r="AA512" s="81" t="e">
        <f t="shared" si="167"/>
        <v>#REF!</v>
      </c>
      <c r="AB512" s="6">
        <v>350000</v>
      </c>
      <c r="AC512" s="6"/>
      <c r="AD512" s="81">
        <f t="shared" si="168"/>
        <v>350000</v>
      </c>
      <c r="AE512" s="32">
        <v>332000</v>
      </c>
      <c r="AF512" s="6" t="e">
        <f>AE512/1000*#REF!</f>
        <v>#REF!</v>
      </c>
      <c r="AG512" s="81" t="e">
        <f t="shared" si="169"/>
        <v>#REF!</v>
      </c>
      <c r="AH512" s="32">
        <v>332000</v>
      </c>
      <c r="AI512" s="6"/>
      <c r="AJ512" s="81">
        <f t="shared" si="170"/>
        <v>332000</v>
      </c>
      <c r="AK512" s="32">
        <v>332000</v>
      </c>
      <c r="AL512" s="44" t="s">
        <v>1271</v>
      </c>
      <c r="AM512" s="44"/>
    </row>
    <row r="513" spans="1:39" ht="31.5" x14ac:dyDescent="0.2">
      <c r="A513" s="5">
        <f t="shared" ref="A513:A569" si="171">A512+1</f>
        <v>490</v>
      </c>
      <c r="B513" s="5">
        <v>326</v>
      </c>
      <c r="C513" s="5">
        <v>521</v>
      </c>
      <c r="D513" s="5" t="s">
        <v>1372</v>
      </c>
      <c r="E513" s="15"/>
      <c r="F513" s="15" t="s">
        <v>1372</v>
      </c>
      <c r="G513" s="30" t="s">
        <v>1373</v>
      </c>
      <c r="H513" s="6">
        <v>800000</v>
      </c>
      <c r="I513" s="6">
        <v>99437.714999999997</v>
      </c>
      <c r="J513" s="6">
        <v>482000</v>
      </c>
      <c r="K513" s="81">
        <f t="shared" si="161"/>
        <v>1282000</v>
      </c>
      <c r="L513" s="81">
        <f t="shared" si="162"/>
        <v>1381400</v>
      </c>
      <c r="M513" s="6">
        <v>800000</v>
      </c>
      <c r="N513" s="6" t="e">
        <f>M513/1000*#REF!</f>
        <v>#REF!</v>
      </c>
      <c r="O513" s="81" t="e">
        <f t="shared" si="163"/>
        <v>#REF!</v>
      </c>
      <c r="P513" s="6">
        <v>800000</v>
      </c>
      <c r="Q513" s="6"/>
      <c r="R513" s="81">
        <f t="shared" si="164"/>
        <v>800000</v>
      </c>
      <c r="S513" s="6">
        <v>800000</v>
      </c>
      <c r="T513" s="6" t="e">
        <f>S513/1000*#REF!</f>
        <v>#REF!</v>
      </c>
      <c r="U513" s="81" t="e">
        <f t="shared" si="165"/>
        <v>#REF!</v>
      </c>
      <c r="V513" s="6">
        <v>800000</v>
      </c>
      <c r="W513" s="6"/>
      <c r="X513" s="81">
        <f t="shared" si="166"/>
        <v>800000</v>
      </c>
      <c r="Y513" s="6">
        <v>800000</v>
      </c>
      <c r="Z513" s="6" t="e">
        <f>Y513/1000*#REF!</f>
        <v>#REF!</v>
      </c>
      <c r="AA513" s="81" t="e">
        <f t="shared" si="167"/>
        <v>#REF!</v>
      </c>
      <c r="AB513" s="6">
        <v>800000</v>
      </c>
      <c r="AC513" s="6"/>
      <c r="AD513" s="81">
        <f t="shared" si="168"/>
        <v>800000</v>
      </c>
      <c r="AE513" s="32">
        <v>760000</v>
      </c>
      <c r="AF513" s="6" t="e">
        <f>AE513/1000*#REF!</f>
        <v>#REF!</v>
      </c>
      <c r="AG513" s="81" t="e">
        <f t="shared" si="169"/>
        <v>#REF!</v>
      </c>
      <c r="AH513" s="32">
        <v>760000</v>
      </c>
      <c r="AI513" s="6"/>
      <c r="AJ513" s="81">
        <f t="shared" si="170"/>
        <v>760000</v>
      </c>
      <c r="AK513" s="32">
        <v>760000</v>
      </c>
      <c r="AL513" s="44" t="s">
        <v>1271</v>
      </c>
      <c r="AM513" s="44"/>
    </row>
    <row r="514" spans="1:39" ht="30" x14ac:dyDescent="0.2">
      <c r="A514" s="5">
        <f t="shared" si="171"/>
        <v>491</v>
      </c>
      <c r="B514" s="5">
        <v>327</v>
      </c>
      <c r="C514" s="5">
        <v>522</v>
      </c>
      <c r="D514" s="5" t="s">
        <v>1374</v>
      </c>
      <c r="E514" s="15"/>
      <c r="F514" s="15" t="s">
        <v>1374</v>
      </c>
      <c r="G514" s="30" t="s">
        <v>1375</v>
      </c>
      <c r="H514" s="6">
        <v>450000</v>
      </c>
      <c r="I514" s="6">
        <v>99437.714999999997</v>
      </c>
      <c r="J514" s="6">
        <v>120000</v>
      </c>
      <c r="K514" s="81">
        <f t="shared" si="161"/>
        <v>570000</v>
      </c>
      <c r="L514" s="81">
        <f t="shared" si="162"/>
        <v>669400</v>
      </c>
      <c r="M514" s="6">
        <v>400000</v>
      </c>
      <c r="N514" s="6" t="e">
        <f>M514/1000*#REF!</f>
        <v>#REF!</v>
      </c>
      <c r="O514" s="81" t="e">
        <f t="shared" si="163"/>
        <v>#REF!</v>
      </c>
      <c r="P514" s="6">
        <v>400000</v>
      </c>
      <c r="Q514" s="6"/>
      <c r="R514" s="81">
        <f t="shared" si="164"/>
        <v>400000</v>
      </c>
      <c r="S514" s="6">
        <v>400000</v>
      </c>
      <c r="T514" s="6" t="e">
        <f>S514/1000*#REF!</f>
        <v>#REF!</v>
      </c>
      <c r="U514" s="81" t="e">
        <f t="shared" si="165"/>
        <v>#REF!</v>
      </c>
      <c r="V514" s="6">
        <v>400000</v>
      </c>
      <c r="W514" s="6"/>
      <c r="X514" s="81">
        <f t="shared" si="166"/>
        <v>400000</v>
      </c>
      <c r="Y514" s="6">
        <v>400000</v>
      </c>
      <c r="Z514" s="6" t="e">
        <f>Y514/1000*#REF!</f>
        <v>#REF!</v>
      </c>
      <c r="AA514" s="81" t="e">
        <f t="shared" si="167"/>
        <v>#REF!</v>
      </c>
      <c r="AB514" s="6">
        <v>400000</v>
      </c>
      <c r="AC514" s="6"/>
      <c r="AD514" s="81">
        <f t="shared" si="168"/>
        <v>400000</v>
      </c>
      <c r="AE514" s="32">
        <v>380000</v>
      </c>
      <c r="AF514" s="6" t="e">
        <f>AE514/1000*#REF!</f>
        <v>#REF!</v>
      </c>
      <c r="AG514" s="81" t="e">
        <f t="shared" si="169"/>
        <v>#REF!</v>
      </c>
      <c r="AH514" s="32">
        <v>380000</v>
      </c>
      <c r="AI514" s="6"/>
      <c r="AJ514" s="81">
        <f t="shared" si="170"/>
        <v>380000</v>
      </c>
      <c r="AK514" s="32">
        <v>380000</v>
      </c>
      <c r="AL514" s="44" t="s">
        <v>2816</v>
      </c>
      <c r="AM514" s="44"/>
    </row>
    <row r="515" spans="1:39" ht="30" x14ac:dyDescent="0.2">
      <c r="A515" s="5">
        <f t="shared" si="171"/>
        <v>492</v>
      </c>
      <c r="B515" s="5">
        <v>328</v>
      </c>
      <c r="C515" s="5">
        <v>523</v>
      </c>
      <c r="D515" s="5" t="s">
        <v>1376</v>
      </c>
      <c r="E515" s="15"/>
      <c r="F515" s="15" t="s">
        <v>1376</v>
      </c>
      <c r="G515" s="45" t="s">
        <v>1377</v>
      </c>
      <c r="H515" s="6">
        <v>600000</v>
      </c>
      <c r="I515" s="6">
        <v>99437.714999999997</v>
      </c>
      <c r="J515" s="6">
        <v>482000</v>
      </c>
      <c r="K515" s="81">
        <f t="shared" si="161"/>
        <v>1082000</v>
      </c>
      <c r="L515" s="81">
        <f t="shared" si="162"/>
        <v>1181400</v>
      </c>
      <c r="M515" s="6">
        <v>500000</v>
      </c>
      <c r="N515" s="6" t="e">
        <f>M515/1000*#REF!</f>
        <v>#REF!</v>
      </c>
      <c r="O515" s="81" t="e">
        <f t="shared" si="163"/>
        <v>#REF!</v>
      </c>
      <c r="P515" s="6">
        <v>500000</v>
      </c>
      <c r="Q515" s="6"/>
      <c r="R515" s="81">
        <f t="shared" si="164"/>
        <v>500000</v>
      </c>
      <c r="S515" s="6">
        <v>500000</v>
      </c>
      <c r="T515" s="6" t="e">
        <f>S515/1000*#REF!</f>
        <v>#REF!</v>
      </c>
      <c r="U515" s="81" t="e">
        <f t="shared" si="165"/>
        <v>#REF!</v>
      </c>
      <c r="V515" s="6">
        <v>500000</v>
      </c>
      <c r="W515" s="6"/>
      <c r="X515" s="81">
        <f t="shared" si="166"/>
        <v>500000</v>
      </c>
      <c r="Y515" s="6">
        <v>500000</v>
      </c>
      <c r="Z515" s="6" t="e">
        <f>Y515/1000*#REF!</f>
        <v>#REF!</v>
      </c>
      <c r="AA515" s="81" t="e">
        <f t="shared" si="167"/>
        <v>#REF!</v>
      </c>
      <c r="AB515" s="6">
        <v>500000</v>
      </c>
      <c r="AC515" s="6"/>
      <c r="AD515" s="81">
        <f t="shared" si="168"/>
        <v>500000</v>
      </c>
      <c r="AE515" s="32">
        <v>475000</v>
      </c>
      <c r="AF515" s="6" t="e">
        <f>AE515/1000*#REF!</f>
        <v>#REF!</v>
      </c>
      <c r="AG515" s="81" t="e">
        <f t="shared" si="169"/>
        <v>#REF!</v>
      </c>
      <c r="AH515" s="32">
        <v>475000</v>
      </c>
      <c r="AI515" s="6"/>
      <c r="AJ515" s="81">
        <f t="shared" si="170"/>
        <v>475000</v>
      </c>
      <c r="AK515" s="32">
        <v>475000</v>
      </c>
      <c r="AL515" s="44" t="s">
        <v>2816</v>
      </c>
      <c r="AM515" s="44"/>
    </row>
    <row r="516" spans="1:39" ht="30" x14ac:dyDescent="0.2">
      <c r="A516" s="5">
        <f t="shared" si="171"/>
        <v>493</v>
      </c>
      <c r="B516" s="5">
        <v>329</v>
      </c>
      <c r="C516" s="5">
        <v>524</v>
      </c>
      <c r="D516" s="5" t="s">
        <v>1378</v>
      </c>
      <c r="E516" s="15"/>
      <c r="F516" s="15" t="s">
        <v>1378</v>
      </c>
      <c r="G516" s="45" t="s">
        <v>1379</v>
      </c>
      <c r="H516" s="6">
        <v>600000</v>
      </c>
      <c r="I516" s="6">
        <v>99437.714999999997</v>
      </c>
      <c r="J516" s="6">
        <v>482000</v>
      </c>
      <c r="K516" s="81">
        <f t="shared" si="161"/>
        <v>1082000</v>
      </c>
      <c r="L516" s="81">
        <f t="shared" si="162"/>
        <v>1181400</v>
      </c>
      <c r="M516" s="6">
        <v>600000</v>
      </c>
      <c r="N516" s="6" t="e">
        <f>M516/1000*#REF!</f>
        <v>#REF!</v>
      </c>
      <c r="O516" s="81" t="e">
        <f t="shared" si="163"/>
        <v>#REF!</v>
      </c>
      <c r="P516" s="6">
        <v>600000</v>
      </c>
      <c r="Q516" s="6"/>
      <c r="R516" s="81">
        <f t="shared" si="164"/>
        <v>600000</v>
      </c>
      <c r="S516" s="6">
        <v>600000</v>
      </c>
      <c r="T516" s="6" t="e">
        <f>S516/1000*#REF!</f>
        <v>#REF!</v>
      </c>
      <c r="U516" s="81" t="e">
        <f t="shared" si="165"/>
        <v>#REF!</v>
      </c>
      <c r="V516" s="6">
        <v>600000</v>
      </c>
      <c r="W516" s="6"/>
      <c r="X516" s="81">
        <f t="shared" si="166"/>
        <v>600000</v>
      </c>
      <c r="Y516" s="6">
        <v>600000</v>
      </c>
      <c r="Z516" s="6" t="e">
        <f>Y516/1000*#REF!</f>
        <v>#REF!</v>
      </c>
      <c r="AA516" s="81" t="e">
        <f t="shared" si="167"/>
        <v>#REF!</v>
      </c>
      <c r="AB516" s="6">
        <v>600000</v>
      </c>
      <c r="AC516" s="6"/>
      <c r="AD516" s="81">
        <f t="shared" si="168"/>
        <v>600000</v>
      </c>
      <c r="AE516" s="32">
        <v>570000</v>
      </c>
      <c r="AF516" s="6" t="e">
        <f>AE516/1000*#REF!</f>
        <v>#REF!</v>
      </c>
      <c r="AG516" s="81" t="e">
        <f t="shared" si="169"/>
        <v>#REF!</v>
      </c>
      <c r="AH516" s="32">
        <v>570000</v>
      </c>
      <c r="AI516" s="6"/>
      <c r="AJ516" s="81">
        <f t="shared" si="170"/>
        <v>570000</v>
      </c>
      <c r="AK516" s="32">
        <v>570000</v>
      </c>
      <c r="AL516" s="44" t="s">
        <v>2816</v>
      </c>
      <c r="AM516" s="44"/>
    </row>
    <row r="517" spans="1:39" ht="30" x14ac:dyDescent="0.2">
      <c r="A517" s="5">
        <f t="shared" si="171"/>
        <v>494</v>
      </c>
      <c r="B517" s="5">
        <v>330</v>
      </c>
      <c r="C517" s="5">
        <v>525</v>
      </c>
      <c r="D517" s="5" t="s">
        <v>1380</v>
      </c>
      <c r="E517" s="15"/>
      <c r="F517" s="15" t="s">
        <v>1380</v>
      </c>
      <c r="G517" s="45" t="s">
        <v>1381</v>
      </c>
      <c r="H517" s="6">
        <v>300000</v>
      </c>
      <c r="I517" s="6">
        <v>99437.714999999997</v>
      </c>
      <c r="J517" s="6">
        <v>182500</v>
      </c>
      <c r="K517" s="81">
        <f t="shared" si="161"/>
        <v>482500</v>
      </c>
      <c r="L517" s="81">
        <f t="shared" si="162"/>
        <v>581900</v>
      </c>
      <c r="M517" s="6">
        <v>220000</v>
      </c>
      <c r="N517" s="6" t="e">
        <f>M517/1000*#REF!</f>
        <v>#REF!</v>
      </c>
      <c r="O517" s="81" t="e">
        <f t="shared" si="163"/>
        <v>#REF!</v>
      </c>
      <c r="P517" s="6">
        <v>220000</v>
      </c>
      <c r="Q517" s="6"/>
      <c r="R517" s="81">
        <f t="shared" si="164"/>
        <v>220000</v>
      </c>
      <c r="S517" s="6">
        <v>220000</v>
      </c>
      <c r="T517" s="6" t="e">
        <f>S517/1000*#REF!</f>
        <v>#REF!</v>
      </c>
      <c r="U517" s="81" t="e">
        <f t="shared" si="165"/>
        <v>#REF!</v>
      </c>
      <c r="V517" s="6">
        <v>220000</v>
      </c>
      <c r="W517" s="6"/>
      <c r="X517" s="81">
        <f t="shared" si="166"/>
        <v>220000</v>
      </c>
      <c r="Y517" s="6">
        <v>220000</v>
      </c>
      <c r="Z517" s="6" t="e">
        <f>Y517/1000*#REF!</f>
        <v>#REF!</v>
      </c>
      <c r="AA517" s="81" t="e">
        <f t="shared" si="167"/>
        <v>#REF!</v>
      </c>
      <c r="AB517" s="6">
        <v>220000</v>
      </c>
      <c r="AC517" s="6"/>
      <c r="AD517" s="81">
        <f t="shared" si="168"/>
        <v>220000</v>
      </c>
      <c r="AE517" s="32">
        <v>209000</v>
      </c>
      <c r="AF517" s="6" t="e">
        <f>AE517/1000*#REF!</f>
        <v>#REF!</v>
      </c>
      <c r="AG517" s="81" t="e">
        <f t="shared" si="169"/>
        <v>#REF!</v>
      </c>
      <c r="AH517" s="32">
        <v>209000</v>
      </c>
      <c r="AI517" s="6"/>
      <c r="AJ517" s="81">
        <f t="shared" si="170"/>
        <v>209000</v>
      </c>
      <c r="AK517" s="32">
        <v>209000</v>
      </c>
      <c r="AL517" s="44" t="s">
        <v>2816</v>
      </c>
      <c r="AM517" s="44"/>
    </row>
    <row r="518" spans="1:39" ht="30" x14ac:dyDescent="0.2">
      <c r="A518" s="5">
        <f t="shared" si="171"/>
        <v>495</v>
      </c>
      <c r="B518" s="5">
        <v>331</v>
      </c>
      <c r="C518" s="5">
        <v>526</v>
      </c>
      <c r="D518" s="5" t="s">
        <v>1382</v>
      </c>
      <c r="E518" s="15"/>
      <c r="F518" s="15" t="s">
        <v>1382</v>
      </c>
      <c r="G518" s="45" t="s">
        <v>1383</v>
      </c>
      <c r="H518" s="6">
        <v>400000</v>
      </c>
      <c r="I518" s="6">
        <v>99437.714999999997</v>
      </c>
      <c r="J518" s="6">
        <v>482000</v>
      </c>
      <c r="K518" s="81">
        <f t="shared" si="161"/>
        <v>882000</v>
      </c>
      <c r="L518" s="81">
        <f t="shared" si="162"/>
        <v>981400</v>
      </c>
      <c r="M518" s="6">
        <v>270000</v>
      </c>
      <c r="N518" s="6" t="e">
        <f>M518/1000*#REF!</f>
        <v>#REF!</v>
      </c>
      <c r="O518" s="81" t="e">
        <f t="shared" si="163"/>
        <v>#REF!</v>
      </c>
      <c r="P518" s="6">
        <v>270000</v>
      </c>
      <c r="Q518" s="6"/>
      <c r="R518" s="81">
        <f t="shared" si="164"/>
        <v>270000</v>
      </c>
      <c r="S518" s="6">
        <v>270000</v>
      </c>
      <c r="T518" s="6" t="e">
        <f>S518/1000*#REF!</f>
        <v>#REF!</v>
      </c>
      <c r="U518" s="81" t="e">
        <f t="shared" si="165"/>
        <v>#REF!</v>
      </c>
      <c r="V518" s="6">
        <v>270000</v>
      </c>
      <c r="W518" s="6"/>
      <c r="X518" s="81">
        <f t="shared" si="166"/>
        <v>270000</v>
      </c>
      <c r="Y518" s="6">
        <v>270000</v>
      </c>
      <c r="Z518" s="6" t="e">
        <f>Y518/1000*#REF!</f>
        <v>#REF!</v>
      </c>
      <c r="AA518" s="81" t="e">
        <f t="shared" si="167"/>
        <v>#REF!</v>
      </c>
      <c r="AB518" s="6">
        <v>270000</v>
      </c>
      <c r="AC518" s="6"/>
      <c r="AD518" s="81">
        <f t="shared" si="168"/>
        <v>270000</v>
      </c>
      <c r="AE518" s="32">
        <v>256000</v>
      </c>
      <c r="AF518" s="6" t="e">
        <f>AE518/1000*#REF!</f>
        <v>#REF!</v>
      </c>
      <c r="AG518" s="81" t="e">
        <f t="shared" si="169"/>
        <v>#REF!</v>
      </c>
      <c r="AH518" s="32">
        <v>256000</v>
      </c>
      <c r="AI518" s="6"/>
      <c r="AJ518" s="81">
        <f t="shared" si="170"/>
        <v>256000</v>
      </c>
      <c r="AK518" s="32">
        <v>256000</v>
      </c>
      <c r="AL518" s="44" t="s">
        <v>2816</v>
      </c>
      <c r="AM518" s="44"/>
    </row>
    <row r="519" spans="1:39" ht="30" x14ac:dyDescent="0.2">
      <c r="A519" s="5">
        <f t="shared" si="171"/>
        <v>496</v>
      </c>
      <c r="B519" s="5">
        <v>332</v>
      </c>
      <c r="C519" s="5">
        <v>527</v>
      </c>
      <c r="D519" s="5" t="s">
        <v>1384</v>
      </c>
      <c r="E519" s="15"/>
      <c r="F519" s="15" t="s">
        <v>1384</v>
      </c>
      <c r="G519" s="30" t="s">
        <v>1385</v>
      </c>
      <c r="H519" s="6">
        <v>350000</v>
      </c>
      <c r="I519" s="6">
        <v>99437.714999999997</v>
      </c>
      <c r="J519" s="6">
        <v>182500</v>
      </c>
      <c r="K519" s="81">
        <f t="shared" si="161"/>
        <v>532500</v>
      </c>
      <c r="L519" s="81">
        <f t="shared" si="162"/>
        <v>631900</v>
      </c>
      <c r="M519" s="6">
        <v>600000</v>
      </c>
      <c r="N519" s="6" t="e">
        <f>M519/1000*#REF!</f>
        <v>#REF!</v>
      </c>
      <c r="O519" s="81" t="e">
        <f t="shared" si="163"/>
        <v>#REF!</v>
      </c>
      <c r="P519" s="6">
        <v>600000</v>
      </c>
      <c r="Q519" s="6"/>
      <c r="R519" s="81">
        <f t="shared" si="164"/>
        <v>600000</v>
      </c>
      <c r="S519" s="6">
        <v>600000</v>
      </c>
      <c r="T519" s="6" t="e">
        <f>S519/1000*#REF!</f>
        <v>#REF!</v>
      </c>
      <c r="U519" s="81" t="e">
        <f t="shared" si="165"/>
        <v>#REF!</v>
      </c>
      <c r="V519" s="6">
        <v>600000</v>
      </c>
      <c r="W519" s="6"/>
      <c r="X519" s="81">
        <f t="shared" si="166"/>
        <v>600000</v>
      </c>
      <c r="Y519" s="6">
        <v>600000</v>
      </c>
      <c r="Z519" s="6" t="e">
        <f>Y519/1000*#REF!</f>
        <v>#REF!</v>
      </c>
      <c r="AA519" s="81" t="e">
        <f t="shared" si="167"/>
        <v>#REF!</v>
      </c>
      <c r="AB519" s="6">
        <v>600000</v>
      </c>
      <c r="AC519" s="6"/>
      <c r="AD519" s="81">
        <f t="shared" si="168"/>
        <v>600000</v>
      </c>
      <c r="AE519" s="32">
        <v>570000</v>
      </c>
      <c r="AF519" s="6" t="e">
        <f>AE519/1000*#REF!</f>
        <v>#REF!</v>
      </c>
      <c r="AG519" s="81" t="e">
        <f t="shared" si="169"/>
        <v>#REF!</v>
      </c>
      <c r="AH519" s="32">
        <v>570000</v>
      </c>
      <c r="AI519" s="6"/>
      <c r="AJ519" s="81">
        <f t="shared" si="170"/>
        <v>570000</v>
      </c>
      <c r="AK519" s="32">
        <v>570000</v>
      </c>
      <c r="AL519" s="44" t="s">
        <v>2816</v>
      </c>
      <c r="AM519" s="44"/>
    </row>
    <row r="520" spans="1:39" ht="30" x14ac:dyDescent="0.2">
      <c r="A520" s="5">
        <f t="shared" si="171"/>
        <v>497</v>
      </c>
      <c r="B520" s="5">
        <v>333</v>
      </c>
      <c r="C520" s="5">
        <v>528</v>
      </c>
      <c r="D520" s="5" t="s">
        <v>1386</v>
      </c>
      <c r="E520" s="15"/>
      <c r="F520" s="15" t="s">
        <v>1386</v>
      </c>
      <c r="G520" s="45" t="s">
        <v>1387</v>
      </c>
      <c r="H520" s="6">
        <v>350000</v>
      </c>
      <c r="I520" s="6">
        <v>99437.714999999997</v>
      </c>
      <c r="J520" s="6">
        <v>482000</v>
      </c>
      <c r="K520" s="81">
        <f t="shared" si="161"/>
        <v>832000</v>
      </c>
      <c r="L520" s="81">
        <f t="shared" si="162"/>
        <v>931400</v>
      </c>
      <c r="M520" s="6">
        <v>400000</v>
      </c>
      <c r="N520" s="6" t="e">
        <f>M520/1000*#REF!</f>
        <v>#REF!</v>
      </c>
      <c r="O520" s="81" t="e">
        <f t="shared" si="163"/>
        <v>#REF!</v>
      </c>
      <c r="P520" s="6">
        <v>400000</v>
      </c>
      <c r="Q520" s="6"/>
      <c r="R520" s="81">
        <f t="shared" si="164"/>
        <v>400000</v>
      </c>
      <c r="S520" s="6">
        <v>400000</v>
      </c>
      <c r="T520" s="6" t="e">
        <f>S520/1000*#REF!</f>
        <v>#REF!</v>
      </c>
      <c r="U520" s="81" t="e">
        <f t="shared" si="165"/>
        <v>#REF!</v>
      </c>
      <c r="V520" s="6">
        <v>400000</v>
      </c>
      <c r="W520" s="6"/>
      <c r="X520" s="81">
        <f t="shared" si="166"/>
        <v>400000</v>
      </c>
      <c r="Y520" s="6">
        <v>400000</v>
      </c>
      <c r="Z520" s="6" t="e">
        <f>Y520/1000*#REF!</f>
        <v>#REF!</v>
      </c>
      <c r="AA520" s="81" t="e">
        <f t="shared" si="167"/>
        <v>#REF!</v>
      </c>
      <c r="AB520" s="6">
        <v>400000</v>
      </c>
      <c r="AC520" s="6"/>
      <c r="AD520" s="81">
        <f t="shared" si="168"/>
        <v>400000</v>
      </c>
      <c r="AE520" s="32">
        <v>380000</v>
      </c>
      <c r="AF520" s="6" t="e">
        <f>AE520/1000*#REF!</f>
        <v>#REF!</v>
      </c>
      <c r="AG520" s="81" t="e">
        <f t="shared" si="169"/>
        <v>#REF!</v>
      </c>
      <c r="AH520" s="32">
        <v>380000</v>
      </c>
      <c r="AI520" s="6"/>
      <c r="AJ520" s="81">
        <f t="shared" si="170"/>
        <v>380000</v>
      </c>
      <c r="AK520" s="32">
        <v>380000</v>
      </c>
      <c r="AL520" s="44" t="s">
        <v>2816</v>
      </c>
      <c r="AM520" s="44"/>
    </row>
    <row r="521" spans="1:39" ht="45" x14ac:dyDescent="0.2">
      <c r="A521" s="5">
        <f t="shared" si="171"/>
        <v>498</v>
      </c>
      <c r="B521" s="5">
        <v>334</v>
      </c>
      <c r="C521" s="5">
        <v>529</v>
      </c>
      <c r="D521" s="5" t="s">
        <v>1388</v>
      </c>
      <c r="E521" s="15"/>
      <c r="F521" s="15" t="s">
        <v>1388</v>
      </c>
      <c r="G521" s="45" t="s">
        <v>1389</v>
      </c>
      <c r="H521" s="6">
        <v>800000</v>
      </c>
      <c r="I521" s="6">
        <v>99437.714999999997</v>
      </c>
      <c r="J521" s="6">
        <v>482000</v>
      </c>
      <c r="K521" s="81">
        <f t="shared" si="161"/>
        <v>1282000</v>
      </c>
      <c r="L521" s="81">
        <f t="shared" si="162"/>
        <v>1381400</v>
      </c>
      <c r="M521" s="6">
        <v>400000</v>
      </c>
      <c r="N521" s="6" t="e">
        <f>M521/1000*#REF!</f>
        <v>#REF!</v>
      </c>
      <c r="O521" s="81" t="e">
        <f t="shared" si="163"/>
        <v>#REF!</v>
      </c>
      <c r="P521" s="6">
        <v>400000</v>
      </c>
      <c r="Q521" s="6"/>
      <c r="R521" s="81">
        <f t="shared" si="164"/>
        <v>400000</v>
      </c>
      <c r="S521" s="6">
        <v>400000</v>
      </c>
      <c r="T521" s="6" t="e">
        <f>S521/1000*#REF!</f>
        <v>#REF!</v>
      </c>
      <c r="U521" s="81" t="e">
        <f t="shared" si="165"/>
        <v>#REF!</v>
      </c>
      <c r="V521" s="6">
        <v>400000</v>
      </c>
      <c r="W521" s="6"/>
      <c r="X521" s="81">
        <f t="shared" si="166"/>
        <v>400000</v>
      </c>
      <c r="Y521" s="6">
        <v>400000</v>
      </c>
      <c r="Z521" s="6" t="e">
        <f>Y521/1000*#REF!</f>
        <v>#REF!</v>
      </c>
      <c r="AA521" s="81" t="e">
        <f t="shared" si="167"/>
        <v>#REF!</v>
      </c>
      <c r="AB521" s="6">
        <v>400000</v>
      </c>
      <c r="AC521" s="6"/>
      <c r="AD521" s="81">
        <f t="shared" si="168"/>
        <v>400000</v>
      </c>
      <c r="AE521" s="32">
        <v>380000</v>
      </c>
      <c r="AF521" s="6" t="e">
        <f>AE521/1000*#REF!</f>
        <v>#REF!</v>
      </c>
      <c r="AG521" s="81" t="e">
        <f t="shared" si="169"/>
        <v>#REF!</v>
      </c>
      <c r="AH521" s="32">
        <v>380000</v>
      </c>
      <c r="AI521" s="6"/>
      <c r="AJ521" s="81">
        <f t="shared" si="170"/>
        <v>380000</v>
      </c>
      <c r="AK521" s="32">
        <v>380000</v>
      </c>
      <c r="AL521" s="44" t="s">
        <v>2818</v>
      </c>
      <c r="AM521" s="44"/>
    </row>
    <row r="522" spans="1:39" ht="30" x14ac:dyDescent="0.2">
      <c r="A522" s="5">
        <f t="shared" si="171"/>
        <v>499</v>
      </c>
      <c r="B522" s="5">
        <v>335</v>
      </c>
      <c r="C522" s="5">
        <v>530</v>
      </c>
      <c r="D522" s="5" t="s">
        <v>1390</v>
      </c>
      <c r="E522" s="15"/>
      <c r="F522" s="15" t="s">
        <v>1390</v>
      </c>
      <c r="G522" s="45" t="s">
        <v>1391</v>
      </c>
      <c r="H522" s="6">
        <v>400000</v>
      </c>
      <c r="I522" s="6">
        <v>99437.714999999997</v>
      </c>
      <c r="J522" s="6">
        <v>482000</v>
      </c>
      <c r="K522" s="81">
        <f t="shared" si="161"/>
        <v>882000</v>
      </c>
      <c r="L522" s="81">
        <f t="shared" si="162"/>
        <v>981400</v>
      </c>
      <c r="M522" s="6">
        <v>400000</v>
      </c>
      <c r="N522" s="6" t="e">
        <f>M522/1000*#REF!</f>
        <v>#REF!</v>
      </c>
      <c r="O522" s="81" t="e">
        <f t="shared" si="163"/>
        <v>#REF!</v>
      </c>
      <c r="P522" s="6">
        <v>400000</v>
      </c>
      <c r="Q522" s="6"/>
      <c r="R522" s="81">
        <f t="shared" si="164"/>
        <v>400000</v>
      </c>
      <c r="S522" s="6">
        <v>400000</v>
      </c>
      <c r="T522" s="6" t="e">
        <f>S522/1000*#REF!</f>
        <v>#REF!</v>
      </c>
      <c r="U522" s="81" t="e">
        <f t="shared" si="165"/>
        <v>#REF!</v>
      </c>
      <c r="V522" s="6">
        <v>400000</v>
      </c>
      <c r="W522" s="6"/>
      <c r="X522" s="81">
        <f t="shared" si="166"/>
        <v>400000</v>
      </c>
      <c r="Y522" s="6">
        <v>400000</v>
      </c>
      <c r="Z522" s="6" t="e">
        <f>Y522/1000*#REF!</f>
        <v>#REF!</v>
      </c>
      <c r="AA522" s="81" t="e">
        <f t="shared" si="167"/>
        <v>#REF!</v>
      </c>
      <c r="AB522" s="6">
        <v>400000</v>
      </c>
      <c r="AC522" s="6"/>
      <c r="AD522" s="81">
        <f t="shared" si="168"/>
        <v>400000</v>
      </c>
      <c r="AE522" s="32">
        <v>380000</v>
      </c>
      <c r="AF522" s="6" t="e">
        <f>AE522/1000*#REF!</f>
        <v>#REF!</v>
      </c>
      <c r="AG522" s="81" t="e">
        <f t="shared" si="169"/>
        <v>#REF!</v>
      </c>
      <c r="AH522" s="32">
        <v>380000</v>
      </c>
      <c r="AI522" s="6"/>
      <c r="AJ522" s="81">
        <f t="shared" si="170"/>
        <v>380000</v>
      </c>
      <c r="AK522" s="32">
        <v>380000</v>
      </c>
      <c r="AL522" s="44" t="s">
        <v>2816</v>
      </c>
      <c r="AM522" s="44"/>
    </row>
    <row r="523" spans="1:39" ht="30" x14ac:dyDescent="0.2">
      <c r="A523" s="5">
        <f t="shared" si="171"/>
        <v>500</v>
      </c>
      <c r="B523" s="5">
        <v>336</v>
      </c>
      <c r="C523" s="5">
        <v>531</v>
      </c>
      <c r="D523" s="5" t="s">
        <v>1392</v>
      </c>
      <c r="E523" s="15"/>
      <c r="F523" s="15" t="s">
        <v>1392</v>
      </c>
      <c r="G523" s="30" t="s">
        <v>1393</v>
      </c>
      <c r="H523" s="6">
        <v>500000</v>
      </c>
      <c r="I523" s="6">
        <v>99437.714999999997</v>
      </c>
      <c r="J523" s="6">
        <v>182500</v>
      </c>
      <c r="K523" s="81">
        <f t="shared" si="161"/>
        <v>682500</v>
      </c>
      <c r="L523" s="81">
        <f t="shared" si="162"/>
        <v>781900</v>
      </c>
      <c r="M523" s="6">
        <v>300000</v>
      </c>
      <c r="N523" s="6" t="e">
        <f>M523/1000*#REF!</f>
        <v>#REF!</v>
      </c>
      <c r="O523" s="81" t="e">
        <f t="shared" si="163"/>
        <v>#REF!</v>
      </c>
      <c r="P523" s="6">
        <v>300000</v>
      </c>
      <c r="Q523" s="6"/>
      <c r="R523" s="81">
        <f t="shared" si="164"/>
        <v>300000</v>
      </c>
      <c r="S523" s="6">
        <v>300000</v>
      </c>
      <c r="T523" s="6" t="e">
        <f>S523/1000*#REF!</f>
        <v>#REF!</v>
      </c>
      <c r="U523" s="81" t="e">
        <f t="shared" si="165"/>
        <v>#REF!</v>
      </c>
      <c r="V523" s="6">
        <v>300000</v>
      </c>
      <c r="W523" s="6"/>
      <c r="X523" s="81">
        <f t="shared" si="166"/>
        <v>300000</v>
      </c>
      <c r="Y523" s="6">
        <v>300000</v>
      </c>
      <c r="Z523" s="6" t="e">
        <f>Y523/1000*#REF!</f>
        <v>#REF!</v>
      </c>
      <c r="AA523" s="81" t="e">
        <f t="shared" si="167"/>
        <v>#REF!</v>
      </c>
      <c r="AB523" s="6">
        <v>300000</v>
      </c>
      <c r="AC523" s="6"/>
      <c r="AD523" s="81">
        <f t="shared" si="168"/>
        <v>300000</v>
      </c>
      <c r="AE523" s="32">
        <v>285000</v>
      </c>
      <c r="AF523" s="6" t="e">
        <f>AE523/1000*#REF!</f>
        <v>#REF!</v>
      </c>
      <c r="AG523" s="81" t="e">
        <f t="shared" si="169"/>
        <v>#REF!</v>
      </c>
      <c r="AH523" s="32">
        <v>285000</v>
      </c>
      <c r="AI523" s="6"/>
      <c r="AJ523" s="81">
        <f t="shared" si="170"/>
        <v>285000</v>
      </c>
      <c r="AK523" s="32">
        <v>285000</v>
      </c>
      <c r="AL523" s="44" t="s">
        <v>2816</v>
      </c>
      <c r="AM523" s="44"/>
    </row>
    <row r="524" spans="1:39" ht="60" x14ac:dyDescent="0.2">
      <c r="A524" s="5">
        <f t="shared" si="171"/>
        <v>501</v>
      </c>
      <c r="B524" s="5">
        <v>337</v>
      </c>
      <c r="C524" s="5">
        <v>532</v>
      </c>
      <c r="D524" s="5" t="s">
        <v>1394</v>
      </c>
      <c r="E524" s="15"/>
      <c r="F524" s="15" t="s">
        <v>1394</v>
      </c>
      <c r="G524" s="45" t="s">
        <v>1395</v>
      </c>
      <c r="H524" s="6">
        <v>600000</v>
      </c>
      <c r="I524" s="6">
        <v>99437.714999999997</v>
      </c>
      <c r="J524" s="6">
        <v>482000</v>
      </c>
      <c r="K524" s="81">
        <f t="shared" si="161"/>
        <v>1082000</v>
      </c>
      <c r="L524" s="81">
        <f t="shared" si="162"/>
        <v>1181400</v>
      </c>
      <c r="M524" s="6">
        <v>600000</v>
      </c>
      <c r="N524" s="6" t="e">
        <f>M524/1000*#REF!</f>
        <v>#REF!</v>
      </c>
      <c r="O524" s="81" t="e">
        <f t="shared" si="163"/>
        <v>#REF!</v>
      </c>
      <c r="P524" s="6">
        <v>600000</v>
      </c>
      <c r="Q524" s="6"/>
      <c r="R524" s="81">
        <f t="shared" si="164"/>
        <v>600000</v>
      </c>
      <c r="S524" s="6">
        <v>600000</v>
      </c>
      <c r="T524" s="6" t="e">
        <f>S524/1000*#REF!</f>
        <v>#REF!</v>
      </c>
      <c r="U524" s="81" t="e">
        <f t="shared" si="165"/>
        <v>#REF!</v>
      </c>
      <c r="V524" s="6">
        <v>600000</v>
      </c>
      <c r="W524" s="6"/>
      <c r="X524" s="81">
        <f t="shared" si="166"/>
        <v>600000</v>
      </c>
      <c r="Y524" s="6">
        <v>600000</v>
      </c>
      <c r="Z524" s="6" t="e">
        <f>Y524/1000*#REF!</f>
        <v>#REF!</v>
      </c>
      <c r="AA524" s="81" t="e">
        <f t="shared" si="167"/>
        <v>#REF!</v>
      </c>
      <c r="AB524" s="6">
        <v>600000</v>
      </c>
      <c r="AC524" s="6"/>
      <c r="AD524" s="81">
        <f t="shared" si="168"/>
        <v>600000</v>
      </c>
      <c r="AE524" s="32">
        <v>570000</v>
      </c>
      <c r="AF524" s="6" t="e">
        <f>AE524/1000*#REF!</f>
        <v>#REF!</v>
      </c>
      <c r="AG524" s="81" t="e">
        <f t="shared" si="169"/>
        <v>#REF!</v>
      </c>
      <c r="AH524" s="32">
        <v>570000</v>
      </c>
      <c r="AI524" s="6"/>
      <c r="AJ524" s="81">
        <f t="shared" si="170"/>
        <v>570000</v>
      </c>
      <c r="AK524" s="32">
        <v>570000</v>
      </c>
      <c r="AL524" s="44" t="s">
        <v>2819</v>
      </c>
      <c r="AM524" s="44"/>
    </row>
    <row r="525" spans="1:39" ht="30" x14ac:dyDescent="0.2">
      <c r="A525" s="5">
        <f t="shared" si="171"/>
        <v>502</v>
      </c>
      <c r="B525" s="5">
        <v>338</v>
      </c>
      <c r="C525" s="5">
        <v>533</v>
      </c>
      <c r="D525" s="5" t="s">
        <v>1396</v>
      </c>
      <c r="E525" s="15"/>
      <c r="F525" s="15" t="s">
        <v>1396</v>
      </c>
      <c r="G525" s="45" t="s">
        <v>1397</v>
      </c>
      <c r="H525" s="6">
        <v>220000</v>
      </c>
      <c r="I525" s="6">
        <v>99437.714999999997</v>
      </c>
      <c r="J525" s="6">
        <v>482000</v>
      </c>
      <c r="K525" s="81">
        <f t="shared" si="161"/>
        <v>702000</v>
      </c>
      <c r="L525" s="81">
        <f t="shared" si="162"/>
        <v>801400</v>
      </c>
      <c r="M525" s="6">
        <v>230000</v>
      </c>
      <c r="N525" s="6" t="e">
        <f>M525/1000*#REF!</f>
        <v>#REF!</v>
      </c>
      <c r="O525" s="81" t="e">
        <f t="shared" si="163"/>
        <v>#REF!</v>
      </c>
      <c r="P525" s="6">
        <v>230000</v>
      </c>
      <c r="Q525" s="6"/>
      <c r="R525" s="81">
        <f t="shared" si="164"/>
        <v>230000</v>
      </c>
      <c r="S525" s="6">
        <v>230000</v>
      </c>
      <c r="T525" s="6" t="e">
        <f>S525/1000*#REF!</f>
        <v>#REF!</v>
      </c>
      <c r="U525" s="81" t="e">
        <f t="shared" si="165"/>
        <v>#REF!</v>
      </c>
      <c r="V525" s="6">
        <v>230000</v>
      </c>
      <c r="W525" s="6"/>
      <c r="X525" s="81">
        <f t="shared" si="166"/>
        <v>230000</v>
      </c>
      <c r="Y525" s="6">
        <v>230000</v>
      </c>
      <c r="Z525" s="6" t="e">
        <f>Y525/1000*#REF!</f>
        <v>#REF!</v>
      </c>
      <c r="AA525" s="81" t="e">
        <f t="shared" si="167"/>
        <v>#REF!</v>
      </c>
      <c r="AB525" s="6">
        <v>230000</v>
      </c>
      <c r="AC525" s="6"/>
      <c r="AD525" s="81">
        <f t="shared" si="168"/>
        <v>230000</v>
      </c>
      <c r="AE525" s="32">
        <v>218000</v>
      </c>
      <c r="AF525" s="6" t="e">
        <f>AE525/1000*#REF!</f>
        <v>#REF!</v>
      </c>
      <c r="AG525" s="81" t="e">
        <f t="shared" si="169"/>
        <v>#REF!</v>
      </c>
      <c r="AH525" s="32">
        <v>218000</v>
      </c>
      <c r="AI525" s="6"/>
      <c r="AJ525" s="81">
        <f t="shared" si="170"/>
        <v>218000</v>
      </c>
      <c r="AK525" s="32">
        <v>218000</v>
      </c>
      <c r="AL525" s="44" t="s">
        <v>2816</v>
      </c>
      <c r="AM525" s="44"/>
    </row>
    <row r="526" spans="1:39" ht="30" x14ac:dyDescent="0.2">
      <c r="A526" s="5">
        <f t="shared" si="171"/>
        <v>503</v>
      </c>
      <c r="B526" s="5">
        <v>339</v>
      </c>
      <c r="C526" s="5">
        <v>534</v>
      </c>
      <c r="D526" s="5" t="s">
        <v>1398</v>
      </c>
      <c r="E526" s="15"/>
      <c r="F526" s="15" t="s">
        <v>1398</v>
      </c>
      <c r="G526" s="45" t="s">
        <v>1399</v>
      </c>
      <c r="H526" s="6">
        <v>270000</v>
      </c>
      <c r="I526" s="6">
        <v>99437.714999999997</v>
      </c>
      <c r="J526" s="6">
        <v>482000</v>
      </c>
      <c r="K526" s="81">
        <f t="shared" si="161"/>
        <v>752000</v>
      </c>
      <c r="L526" s="81">
        <f t="shared" si="162"/>
        <v>851400</v>
      </c>
      <c r="M526" s="6">
        <v>500000</v>
      </c>
      <c r="N526" s="6" t="e">
        <f>M526/1000*#REF!</f>
        <v>#REF!</v>
      </c>
      <c r="O526" s="81" t="e">
        <f t="shared" si="163"/>
        <v>#REF!</v>
      </c>
      <c r="P526" s="6">
        <v>500000</v>
      </c>
      <c r="Q526" s="6"/>
      <c r="R526" s="81">
        <f t="shared" si="164"/>
        <v>500000</v>
      </c>
      <c r="S526" s="6">
        <v>500000</v>
      </c>
      <c r="T526" s="6" t="e">
        <f>S526/1000*#REF!</f>
        <v>#REF!</v>
      </c>
      <c r="U526" s="81" t="e">
        <f t="shared" si="165"/>
        <v>#REF!</v>
      </c>
      <c r="V526" s="6">
        <v>500000</v>
      </c>
      <c r="W526" s="6"/>
      <c r="X526" s="81">
        <f t="shared" si="166"/>
        <v>500000</v>
      </c>
      <c r="Y526" s="6">
        <v>500000</v>
      </c>
      <c r="Z526" s="6" t="e">
        <f>Y526/1000*#REF!</f>
        <v>#REF!</v>
      </c>
      <c r="AA526" s="81" t="e">
        <f t="shared" si="167"/>
        <v>#REF!</v>
      </c>
      <c r="AB526" s="6">
        <v>500000</v>
      </c>
      <c r="AC526" s="6"/>
      <c r="AD526" s="81">
        <f t="shared" si="168"/>
        <v>500000</v>
      </c>
      <c r="AE526" s="32">
        <v>475000</v>
      </c>
      <c r="AF526" s="6" t="e">
        <f>AE526/1000*#REF!</f>
        <v>#REF!</v>
      </c>
      <c r="AG526" s="81" t="e">
        <f t="shared" si="169"/>
        <v>#REF!</v>
      </c>
      <c r="AH526" s="32">
        <v>475000</v>
      </c>
      <c r="AI526" s="6"/>
      <c r="AJ526" s="81">
        <f t="shared" si="170"/>
        <v>475000</v>
      </c>
      <c r="AK526" s="32">
        <v>475000</v>
      </c>
      <c r="AL526" s="44" t="s">
        <v>2816</v>
      </c>
      <c r="AM526" s="44"/>
    </row>
    <row r="527" spans="1:39" ht="30" x14ac:dyDescent="0.2">
      <c r="A527" s="5">
        <f t="shared" si="171"/>
        <v>504</v>
      </c>
      <c r="B527" s="5">
        <v>340</v>
      </c>
      <c r="C527" s="5">
        <v>535</v>
      </c>
      <c r="D527" s="5" t="s">
        <v>1400</v>
      </c>
      <c r="E527" s="15"/>
      <c r="F527" s="15" t="s">
        <v>1400</v>
      </c>
      <c r="G527" s="45" t="s">
        <v>1401</v>
      </c>
      <c r="H527" s="6">
        <v>600000</v>
      </c>
      <c r="I527" s="6">
        <v>132583.62</v>
      </c>
      <c r="J527" s="6">
        <v>482000</v>
      </c>
      <c r="K527" s="81">
        <f t="shared" si="161"/>
        <v>1082000</v>
      </c>
      <c r="L527" s="81">
        <f t="shared" si="162"/>
        <v>1214600</v>
      </c>
      <c r="M527" s="6">
        <v>470000</v>
      </c>
      <c r="N527" s="6" t="e">
        <f>M527/1000*#REF!</f>
        <v>#REF!</v>
      </c>
      <c r="O527" s="81" t="e">
        <f t="shared" si="163"/>
        <v>#REF!</v>
      </c>
      <c r="P527" s="6">
        <v>470000</v>
      </c>
      <c r="Q527" s="6"/>
      <c r="R527" s="81">
        <f t="shared" si="164"/>
        <v>470000</v>
      </c>
      <c r="S527" s="6">
        <v>470000</v>
      </c>
      <c r="T527" s="6" t="e">
        <f>S527/1000*#REF!</f>
        <v>#REF!</v>
      </c>
      <c r="U527" s="81" t="e">
        <f t="shared" si="165"/>
        <v>#REF!</v>
      </c>
      <c r="V527" s="6">
        <v>470000</v>
      </c>
      <c r="W527" s="6"/>
      <c r="X527" s="81">
        <f t="shared" si="166"/>
        <v>470000</v>
      </c>
      <c r="Y527" s="6">
        <v>470000</v>
      </c>
      <c r="Z527" s="6" t="e">
        <f>Y527/1000*#REF!</f>
        <v>#REF!</v>
      </c>
      <c r="AA527" s="81" t="e">
        <f t="shared" si="167"/>
        <v>#REF!</v>
      </c>
      <c r="AB527" s="6">
        <v>470000</v>
      </c>
      <c r="AC527" s="6"/>
      <c r="AD527" s="81">
        <f t="shared" si="168"/>
        <v>470000</v>
      </c>
      <c r="AE527" s="32">
        <v>446000</v>
      </c>
      <c r="AF527" s="6" t="e">
        <f>AE527/1000*#REF!</f>
        <v>#REF!</v>
      </c>
      <c r="AG527" s="81" t="e">
        <f t="shared" si="169"/>
        <v>#REF!</v>
      </c>
      <c r="AH527" s="32">
        <v>446000</v>
      </c>
      <c r="AI527" s="6"/>
      <c r="AJ527" s="81">
        <f t="shared" si="170"/>
        <v>446000</v>
      </c>
      <c r="AK527" s="32">
        <v>446000</v>
      </c>
      <c r="AL527" s="44" t="s">
        <v>2816</v>
      </c>
      <c r="AM527" s="44"/>
    </row>
    <row r="528" spans="1:39" ht="30" x14ac:dyDescent="0.2">
      <c r="A528" s="5">
        <f t="shared" si="171"/>
        <v>505</v>
      </c>
      <c r="B528" s="5">
        <v>341</v>
      </c>
      <c r="C528" s="5">
        <v>536</v>
      </c>
      <c r="D528" s="5" t="s">
        <v>1402</v>
      </c>
      <c r="E528" s="15"/>
      <c r="F528" s="15" t="s">
        <v>1402</v>
      </c>
      <c r="G528" s="45" t="s">
        <v>1403</v>
      </c>
      <c r="H528" s="6">
        <v>400000</v>
      </c>
      <c r="I528" s="6">
        <v>99437.714999999997</v>
      </c>
      <c r="J528" s="6">
        <v>482000</v>
      </c>
      <c r="K528" s="81">
        <f t="shared" si="161"/>
        <v>882000</v>
      </c>
      <c r="L528" s="81">
        <f t="shared" si="162"/>
        <v>981400</v>
      </c>
      <c r="M528" s="6">
        <v>430000</v>
      </c>
      <c r="N528" s="6" t="e">
        <f>M528/1000*#REF!</f>
        <v>#REF!</v>
      </c>
      <c r="O528" s="81" t="e">
        <f t="shared" si="163"/>
        <v>#REF!</v>
      </c>
      <c r="P528" s="6">
        <v>430000</v>
      </c>
      <c r="Q528" s="6"/>
      <c r="R528" s="81">
        <f t="shared" si="164"/>
        <v>430000</v>
      </c>
      <c r="S528" s="6">
        <v>430000</v>
      </c>
      <c r="T528" s="6" t="e">
        <f>S528/1000*#REF!</f>
        <v>#REF!</v>
      </c>
      <c r="U528" s="81" t="e">
        <f t="shared" si="165"/>
        <v>#REF!</v>
      </c>
      <c r="V528" s="6">
        <v>430000</v>
      </c>
      <c r="W528" s="6"/>
      <c r="X528" s="81">
        <f t="shared" si="166"/>
        <v>430000</v>
      </c>
      <c r="Y528" s="6">
        <v>430000</v>
      </c>
      <c r="Z528" s="6" t="e">
        <f>Y528/1000*#REF!</f>
        <v>#REF!</v>
      </c>
      <c r="AA528" s="81" t="e">
        <f t="shared" si="167"/>
        <v>#REF!</v>
      </c>
      <c r="AB528" s="6">
        <v>430000</v>
      </c>
      <c r="AC528" s="6"/>
      <c r="AD528" s="81">
        <f t="shared" si="168"/>
        <v>430000</v>
      </c>
      <c r="AE528" s="32">
        <v>408000</v>
      </c>
      <c r="AF528" s="6" t="e">
        <f>AE528/1000*#REF!</f>
        <v>#REF!</v>
      </c>
      <c r="AG528" s="81" t="e">
        <f t="shared" si="169"/>
        <v>#REF!</v>
      </c>
      <c r="AH528" s="32">
        <v>408000</v>
      </c>
      <c r="AI528" s="6"/>
      <c r="AJ528" s="81">
        <f t="shared" si="170"/>
        <v>408000</v>
      </c>
      <c r="AK528" s="32">
        <v>408000</v>
      </c>
      <c r="AL528" s="44" t="s">
        <v>2816</v>
      </c>
      <c r="AM528" s="44"/>
    </row>
    <row r="529" spans="1:39" ht="30" x14ac:dyDescent="0.2">
      <c r="A529" s="5">
        <f t="shared" si="171"/>
        <v>506</v>
      </c>
      <c r="B529" s="5">
        <v>342</v>
      </c>
      <c r="C529" s="5">
        <v>537</v>
      </c>
      <c r="D529" s="5" t="s">
        <v>1404</v>
      </c>
      <c r="E529" s="15"/>
      <c r="F529" s="15" t="s">
        <v>1404</v>
      </c>
      <c r="G529" s="45" t="s">
        <v>1405</v>
      </c>
      <c r="H529" s="6">
        <v>400000</v>
      </c>
      <c r="I529" s="6">
        <v>99437.714999999997</v>
      </c>
      <c r="J529" s="6">
        <v>482000</v>
      </c>
      <c r="K529" s="81">
        <f t="shared" si="161"/>
        <v>882000</v>
      </c>
      <c r="L529" s="81">
        <f t="shared" si="162"/>
        <v>981400</v>
      </c>
      <c r="M529" s="6">
        <v>700000</v>
      </c>
      <c r="N529" s="6" t="e">
        <f>M529/1000*#REF!</f>
        <v>#REF!</v>
      </c>
      <c r="O529" s="81" t="e">
        <f t="shared" si="163"/>
        <v>#REF!</v>
      </c>
      <c r="P529" s="6">
        <v>700000</v>
      </c>
      <c r="Q529" s="6"/>
      <c r="R529" s="81">
        <f t="shared" si="164"/>
        <v>700000</v>
      </c>
      <c r="S529" s="6">
        <v>700000</v>
      </c>
      <c r="T529" s="6" t="e">
        <f>S529/1000*#REF!</f>
        <v>#REF!</v>
      </c>
      <c r="U529" s="81" t="e">
        <f t="shared" si="165"/>
        <v>#REF!</v>
      </c>
      <c r="V529" s="6">
        <v>700000</v>
      </c>
      <c r="W529" s="6"/>
      <c r="X529" s="81">
        <f t="shared" si="166"/>
        <v>700000</v>
      </c>
      <c r="Y529" s="6">
        <v>700000</v>
      </c>
      <c r="Z529" s="6" t="e">
        <f>Y529/1000*#REF!</f>
        <v>#REF!</v>
      </c>
      <c r="AA529" s="81" t="e">
        <f t="shared" si="167"/>
        <v>#REF!</v>
      </c>
      <c r="AB529" s="6">
        <v>700000</v>
      </c>
      <c r="AC529" s="6"/>
      <c r="AD529" s="81">
        <f t="shared" si="168"/>
        <v>700000</v>
      </c>
      <c r="AE529" s="32">
        <v>665000</v>
      </c>
      <c r="AF529" s="6" t="e">
        <f>AE529/1000*#REF!</f>
        <v>#REF!</v>
      </c>
      <c r="AG529" s="81" t="e">
        <f t="shared" si="169"/>
        <v>#REF!</v>
      </c>
      <c r="AH529" s="32">
        <v>665000</v>
      </c>
      <c r="AI529" s="6"/>
      <c r="AJ529" s="81">
        <f t="shared" si="170"/>
        <v>665000</v>
      </c>
      <c r="AK529" s="32">
        <v>665000</v>
      </c>
      <c r="AL529" s="44" t="s">
        <v>2816</v>
      </c>
      <c r="AM529" s="44"/>
    </row>
    <row r="530" spans="1:39" ht="30" x14ac:dyDescent="0.2">
      <c r="A530" s="5">
        <f t="shared" si="171"/>
        <v>507</v>
      </c>
      <c r="B530" s="5">
        <v>343</v>
      </c>
      <c r="C530" s="5">
        <v>538</v>
      </c>
      <c r="D530" s="5" t="s">
        <v>1406</v>
      </c>
      <c r="E530" s="15"/>
      <c r="F530" s="15" t="s">
        <v>1406</v>
      </c>
      <c r="G530" s="45" t="s">
        <v>1407</v>
      </c>
      <c r="H530" s="6">
        <v>400000</v>
      </c>
      <c r="I530" s="6">
        <v>99437.714999999997</v>
      </c>
      <c r="J530" s="6">
        <v>182500</v>
      </c>
      <c r="K530" s="81">
        <f t="shared" si="161"/>
        <v>582500</v>
      </c>
      <c r="L530" s="81">
        <f t="shared" si="162"/>
        <v>681900</v>
      </c>
      <c r="M530" s="6">
        <v>190000</v>
      </c>
      <c r="N530" s="6" t="e">
        <f>M530/1000*#REF!</f>
        <v>#REF!</v>
      </c>
      <c r="O530" s="81" t="e">
        <f t="shared" si="163"/>
        <v>#REF!</v>
      </c>
      <c r="P530" s="6">
        <v>190000</v>
      </c>
      <c r="Q530" s="6"/>
      <c r="R530" s="81">
        <f t="shared" si="164"/>
        <v>190000</v>
      </c>
      <c r="S530" s="6">
        <v>190000</v>
      </c>
      <c r="T530" s="6" t="e">
        <f>S530/1000*#REF!</f>
        <v>#REF!</v>
      </c>
      <c r="U530" s="81" t="e">
        <f t="shared" si="165"/>
        <v>#REF!</v>
      </c>
      <c r="V530" s="6">
        <v>190000</v>
      </c>
      <c r="W530" s="6"/>
      <c r="X530" s="81">
        <f t="shared" si="166"/>
        <v>190000</v>
      </c>
      <c r="Y530" s="6">
        <v>190000</v>
      </c>
      <c r="Z530" s="6" t="e">
        <f>Y530/1000*#REF!</f>
        <v>#REF!</v>
      </c>
      <c r="AA530" s="81" t="e">
        <f t="shared" si="167"/>
        <v>#REF!</v>
      </c>
      <c r="AB530" s="6">
        <v>190000</v>
      </c>
      <c r="AC530" s="6"/>
      <c r="AD530" s="81">
        <f t="shared" si="168"/>
        <v>190000</v>
      </c>
      <c r="AE530" s="32">
        <v>180000</v>
      </c>
      <c r="AF530" s="6" t="e">
        <f>AE530/1000*#REF!</f>
        <v>#REF!</v>
      </c>
      <c r="AG530" s="81" t="e">
        <f t="shared" si="169"/>
        <v>#REF!</v>
      </c>
      <c r="AH530" s="32">
        <v>180000</v>
      </c>
      <c r="AI530" s="6"/>
      <c r="AJ530" s="81">
        <f t="shared" si="170"/>
        <v>180000</v>
      </c>
      <c r="AK530" s="32">
        <v>180000</v>
      </c>
      <c r="AL530" s="44" t="s">
        <v>2816</v>
      </c>
      <c r="AM530" s="44"/>
    </row>
    <row r="531" spans="1:39" ht="30" x14ac:dyDescent="0.2">
      <c r="A531" s="5">
        <f t="shared" si="171"/>
        <v>508</v>
      </c>
      <c r="B531" s="5">
        <v>344</v>
      </c>
      <c r="C531" s="5">
        <v>539</v>
      </c>
      <c r="D531" s="5" t="s">
        <v>1408</v>
      </c>
      <c r="E531" s="15"/>
      <c r="F531" s="15" t="s">
        <v>1408</v>
      </c>
      <c r="G531" s="30" t="s">
        <v>1409</v>
      </c>
      <c r="H531" s="6">
        <v>300000</v>
      </c>
      <c r="I531" s="6">
        <v>99437.714999999997</v>
      </c>
      <c r="J531" s="6">
        <v>182500</v>
      </c>
      <c r="K531" s="81">
        <f t="shared" si="161"/>
        <v>482500</v>
      </c>
      <c r="L531" s="81">
        <f t="shared" si="162"/>
        <v>581900</v>
      </c>
      <c r="M531" s="6">
        <v>350000</v>
      </c>
      <c r="N531" s="6" t="e">
        <f>M531/1000*#REF!</f>
        <v>#REF!</v>
      </c>
      <c r="O531" s="81" t="e">
        <f t="shared" si="163"/>
        <v>#REF!</v>
      </c>
      <c r="P531" s="6">
        <v>350000</v>
      </c>
      <c r="Q531" s="6"/>
      <c r="R531" s="81">
        <f t="shared" si="164"/>
        <v>350000</v>
      </c>
      <c r="S531" s="6">
        <v>350000</v>
      </c>
      <c r="T531" s="6" t="e">
        <f>S531/1000*#REF!</f>
        <v>#REF!</v>
      </c>
      <c r="U531" s="81" t="e">
        <f t="shared" si="165"/>
        <v>#REF!</v>
      </c>
      <c r="V531" s="6">
        <v>350000</v>
      </c>
      <c r="W531" s="6"/>
      <c r="X531" s="81">
        <f t="shared" si="166"/>
        <v>350000</v>
      </c>
      <c r="Y531" s="6">
        <v>350000</v>
      </c>
      <c r="Z531" s="6" t="e">
        <f>Y531/1000*#REF!</f>
        <v>#REF!</v>
      </c>
      <c r="AA531" s="81" t="e">
        <f t="shared" si="167"/>
        <v>#REF!</v>
      </c>
      <c r="AB531" s="6">
        <v>350000</v>
      </c>
      <c r="AC531" s="6"/>
      <c r="AD531" s="81">
        <f t="shared" si="168"/>
        <v>350000</v>
      </c>
      <c r="AE531" s="32">
        <v>332000</v>
      </c>
      <c r="AF531" s="6" t="e">
        <f>AE531/1000*#REF!</f>
        <v>#REF!</v>
      </c>
      <c r="AG531" s="81" t="e">
        <f t="shared" si="169"/>
        <v>#REF!</v>
      </c>
      <c r="AH531" s="32">
        <v>332000</v>
      </c>
      <c r="AI531" s="6"/>
      <c r="AJ531" s="81">
        <f t="shared" si="170"/>
        <v>332000</v>
      </c>
      <c r="AK531" s="32">
        <v>332000</v>
      </c>
      <c r="AL531" s="44" t="s">
        <v>2816</v>
      </c>
      <c r="AM531" s="44"/>
    </row>
    <row r="532" spans="1:39" ht="31.5" x14ac:dyDescent="0.2">
      <c r="A532" s="5">
        <f t="shared" si="171"/>
        <v>509</v>
      </c>
      <c r="B532" s="5">
        <v>345</v>
      </c>
      <c r="C532" s="5">
        <v>540</v>
      </c>
      <c r="D532" s="5" t="s">
        <v>1410</v>
      </c>
      <c r="E532" s="15"/>
      <c r="F532" s="15" t="s">
        <v>1410</v>
      </c>
      <c r="G532" s="45" t="s">
        <v>1704</v>
      </c>
      <c r="H532" s="6">
        <v>600000</v>
      </c>
      <c r="I532" s="6">
        <v>99437.714999999997</v>
      </c>
      <c r="J532" s="6">
        <v>120000</v>
      </c>
      <c r="K532" s="81">
        <f t="shared" si="161"/>
        <v>720000</v>
      </c>
      <c r="L532" s="81">
        <f t="shared" si="162"/>
        <v>819400</v>
      </c>
      <c r="M532" s="6">
        <v>250000</v>
      </c>
      <c r="N532" s="6" t="e">
        <f>M532/1000*#REF!</f>
        <v>#REF!</v>
      </c>
      <c r="O532" s="81" t="e">
        <f t="shared" si="163"/>
        <v>#REF!</v>
      </c>
      <c r="P532" s="6">
        <v>250000</v>
      </c>
      <c r="Q532" s="6"/>
      <c r="R532" s="81">
        <f t="shared" si="164"/>
        <v>250000</v>
      </c>
      <c r="S532" s="6">
        <v>250000</v>
      </c>
      <c r="T532" s="6" t="e">
        <f>S532/1000*#REF!</f>
        <v>#REF!</v>
      </c>
      <c r="U532" s="81" t="e">
        <f t="shared" si="165"/>
        <v>#REF!</v>
      </c>
      <c r="V532" s="6">
        <v>250000</v>
      </c>
      <c r="W532" s="6"/>
      <c r="X532" s="81">
        <f t="shared" si="166"/>
        <v>250000</v>
      </c>
      <c r="Y532" s="6">
        <v>250000</v>
      </c>
      <c r="Z532" s="6" t="e">
        <f>Y532/1000*#REF!</f>
        <v>#REF!</v>
      </c>
      <c r="AA532" s="81" t="e">
        <f t="shared" si="167"/>
        <v>#REF!</v>
      </c>
      <c r="AB532" s="6">
        <v>250000</v>
      </c>
      <c r="AC532" s="6"/>
      <c r="AD532" s="81">
        <f t="shared" si="168"/>
        <v>250000</v>
      </c>
      <c r="AE532" s="32">
        <v>237000</v>
      </c>
      <c r="AF532" s="6" t="e">
        <f>AE532/1000*#REF!</f>
        <v>#REF!</v>
      </c>
      <c r="AG532" s="81" t="e">
        <f t="shared" si="169"/>
        <v>#REF!</v>
      </c>
      <c r="AH532" s="32">
        <v>237000</v>
      </c>
      <c r="AI532" s="6"/>
      <c r="AJ532" s="81">
        <f t="shared" si="170"/>
        <v>237000</v>
      </c>
      <c r="AK532" s="32">
        <v>237000</v>
      </c>
      <c r="AL532" s="44" t="s">
        <v>2816</v>
      </c>
      <c r="AM532" s="44"/>
    </row>
    <row r="533" spans="1:39" ht="30" x14ac:dyDescent="0.2">
      <c r="A533" s="5">
        <f t="shared" si="171"/>
        <v>510</v>
      </c>
      <c r="B533" s="5">
        <v>346</v>
      </c>
      <c r="C533" s="5">
        <v>541</v>
      </c>
      <c r="D533" s="5" t="s">
        <v>1705</v>
      </c>
      <c r="E533" s="15"/>
      <c r="F533" s="15" t="s">
        <v>1705</v>
      </c>
      <c r="G533" s="45" t="s">
        <v>1706</v>
      </c>
      <c r="H533" s="6">
        <v>230000</v>
      </c>
      <c r="I533" s="6">
        <v>99437.714999999997</v>
      </c>
      <c r="J533" s="6">
        <v>120000</v>
      </c>
      <c r="K533" s="81">
        <f t="shared" si="161"/>
        <v>350000</v>
      </c>
      <c r="L533" s="81">
        <f t="shared" si="162"/>
        <v>449400</v>
      </c>
      <c r="M533" s="6">
        <v>700000</v>
      </c>
      <c r="N533" s="6" t="e">
        <f>M533/1000*#REF!</f>
        <v>#REF!</v>
      </c>
      <c r="O533" s="81" t="e">
        <f t="shared" si="163"/>
        <v>#REF!</v>
      </c>
      <c r="P533" s="6">
        <v>700000</v>
      </c>
      <c r="Q533" s="6"/>
      <c r="R533" s="81">
        <f t="shared" si="164"/>
        <v>700000</v>
      </c>
      <c r="S533" s="6">
        <v>700000</v>
      </c>
      <c r="T533" s="6" t="e">
        <f>S533/1000*#REF!</f>
        <v>#REF!</v>
      </c>
      <c r="U533" s="81" t="e">
        <f t="shared" si="165"/>
        <v>#REF!</v>
      </c>
      <c r="V533" s="6">
        <v>700000</v>
      </c>
      <c r="W533" s="6"/>
      <c r="X533" s="81">
        <f t="shared" si="166"/>
        <v>700000</v>
      </c>
      <c r="Y533" s="6">
        <v>700000</v>
      </c>
      <c r="Z533" s="6" t="e">
        <f>Y533/1000*#REF!</f>
        <v>#REF!</v>
      </c>
      <c r="AA533" s="81" t="e">
        <f t="shared" si="167"/>
        <v>#REF!</v>
      </c>
      <c r="AB533" s="6">
        <v>700000</v>
      </c>
      <c r="AC533" s="6"/>
      <c r="AD533" s="81">
        <f t="shared" si="168"/>
        <v>700000</v>
      </c>
      <c r="AE533" s="32">
        <v>665000</v>
      </c>
      <c r="AF533" s="6" t="e">
        <f>AE533/1000*#REF!</f>
        <v>#REF!</v>
      </c>
      <c r="AG533" s="81" t="e">
        <f t="shared" si="169"/>
        <v>#REF!</v>
      </c>
      <c r="AH533" s="32">
        <v>665000</v>
      </c>
      <c r="AI533" s="6"/>
      <c r="AJ533" s="81">
        <f t="shared" si="170"/>
        <v>665000</v>
      </c>
      <c r="AK533" s="32">
        <v>665000</v>
      </c>
      <c r="AL533" s="44" t="s">
        <v>2816</v>
      </c>
      <c r="AM533" s="44"/>
    </row>
    <row r="534" spans="1:39" ht="30" x14ac:dyDescent="0.2">
      <c r="A534" s="5">
        <f t="shared" si="171"/>
        <v>511</v>
      </c>
      <c r="B534" s="5">
        <v>347</v>
      </c>
      <c r="C534" s="5">
        <v>542</v>
      </c>
      <c r="D534" s="5" t="s">
        <v>1707</v>
      </c>
      <c r="E534" s="15"/>
      <c r="F534" s="15" t="s">
        <v>1707</v>
      </c>
      <c r="G534" s="45" t="s">
        <v>1708</v>
      </c>
      <c r="H534" s="6">
        <v>500000</v>
      </c>
      <c r="I534" s="6">
        <v>99437.714999999997</v>
      </c>
      <c r="J534" s="6">
        <v>182500</v>
      </c>
      <c r="K534" s="81">
        <f t="shared" si="161"/>
        <v>682500</v>
      </c>
      <c r="L534" s="81">
        <f t="shared" si="162"/>
        <v>781900</v>
      </c>
      <c r="M534" s="6">
        <v>600000</v>
      </c>
      <c r="N534" s="6" t="e">
        <f>M534/1000*#REF!</f>
        <v>#REF!</v>
      </c>
      <c r="O534" s="81" t="e">
        <f t="shared" si="163"/>
        <v>#REF!</v>
      </c>
      <c r="P534" s="6">
        <v>600000</v>
      </c>
      <c r="Q534" s="6"/>
      <c r="R534" s="81">
        <f t="shared" si="164"/>
        <v>600000</v>
      </c>
      <c r="S534" s="6">
        <v>600000</v>
      </c>
      <c r="T534" s="6" t="e">
        <f>S534/1000*#REF!</f>
        <v>#REF!</v>
      </c>
      <c r="U534" s="81" t="e">
        <f t="shared" si="165"/>
        <v>#REF!</v>
      </c>
      <c r="V534" s="6">
        <v>600000</v>
      </c>
      <c r="W534" s="6"/>
      <c r="X534" s="81">
        <f t="shared" si="166"/>
        <v>600000</v>
      </c>
      <c r="Y534" s="6">
        <v>600000</v>
      </c>
      <c r="Z534" s="6" t="e">
        <f>Y534/1000*#REF!</f>
        <v>#REF!</v>
      </c>
      <c r="AA534" s="81" t="e">
        <f t="shared" si="167"/>
        <v>#REF!</v>
      </c>
      <c r="AB534" s="6">
        <v>600000</v>
      </c>
      <c r="AC534" s="6"/>
      <c r="AD534" s="81">
        <f t="shared" si="168"/>
        <v>600000</v>
      </c>
      <c r="AE534" s="32">
        <v>570000</v>
      </c>
      <c r="AF534" s="6" t="e">
        <f>AE534/1000*#REF!</f>
        <v>#REF!</v>
      </c>
      <c r="AG534" s="81" t="e">
        <f t="shared" si="169"/>
        <v>#REF!</v>
      </c>
      <c r="AH534" s="32">
        <v>570000</v>
      </c>
      <c r="AI534" s="6"/>
      <c r="AJ534" s="81">
        <f t="shared" si="170"/>
        <v>570000</v>
      </c>
      <c r="AK534" s="32">
        <v>570000</v>
      </c>
      <c r="AL534" s="44" t="s">
        <v>2816</v>
      </c>
      <c r="AM534" s="44"/>
    </row>
    <row r="535" spans="1:39" ht="45" x14ac:dyDescent="0.2">
      <c r="A535" s="5">
        <f t="shared" si="171"/>
        <v>512</v>
      </c>
      <c r="B535" s="5">
        <v>348</v>
      </c>
      <c r="C535" s="5">
        <v>543</v>
      </c>
      <c r="D535" s="5" t="s">
        <v>1709</v>
      </c>
      <c r="E535" s="15"/>
      <c r="F535" s="15" t="s">
        <v>1709</v>
      </c>
      <c r="G535" s="45" t="s">
        <v>1710</v>
      </c>
      <c r="H535" s="6">
        <v>470000</v>
      </c>
      <c r="I535" s="6">
        <v>99437.714999999997</v>
      </c>
      <c r="J535" s="6">
        <v>310000</v>
      </c>
      <c r="K535" s="81">
        <f t="shared" si="161"/>
        <v>780000</v>
      </c>
      <c r="L535" s="81">
        <f t="shared" si="162"/>
        <v>879400</v>
      </c>
      <c r="M535" s="6">
        <v>750000</v>
      </c>
      <c r="N535" s="6" t="e">
        <f>M535/1000*#REF!</f>
        <v>#REF!</v>
      </c>
      <c r="O535" s="81" t="e">
        <f t="shared" si="163"/>
        <v>#REF!</v>
      </c>
      <c r="P535" s="6">
        <v>750000</v>
      </c>
      <c r="Q535" s="6"/>
      <c r="R535" s="81">
        <f t="shared" si="164"/>
        <v>750000</v>
      </c>
      <c r="S535" s="6">
        <v>750000</v>
      </c>
      <c r="T535" s="6" t="e">
        <f>S535/1000*#REF!</f>
        <v>#REF!</v>
      </c>
      <c r="U535" s="81" t="e">
        <f t="shared" si="165"/>
        <v>#REF!</v>
      </c>
      <c r="V535" s="6">
        <v>750000</v>
      </c>
      <c r="W535" s="6"/>
      <c r="X535" s="81">
        <f t="shared" si="166"/>
        <v>750000</v>
      </c>
      <c r="Y535" s="6">
        <v>750000</v>
      </c>
      <c r="Z535" s="6" t="e">
        <f>Y535/1000*#REF!</f>
        <v>#REF!</v>
      </c>
      <c r="AA535" s="81" t="e">
        <f t="shared" si="167"/>
        <v>#REF!</v>
      </c>
      <c r="AB535" s="6">
        <v>750000</v>
      </c>
      <c r="AC535" s="6"/>
      <c r="AD535" s="81">
        <f t="shared" si="168"/>
        <v>750000</v>
      </c>
      <c r="AE535" s="32">
        <v>712000</v>
      </c>
      <c r="AF535" s="6" t="e">
        <f>AE535/1000*#REF!</f>
        <v>#REF!</v>
      </c>
      <c r="AG535" s="81" t="e">
        <f t="shared" si="169"/>
        <v>#REF!</v>
      </c>
      <c r="AH535" s="32">
        <v>712000</v>
      </c>
      <c r="AI535" s="6"/>
      <c r="AJ535" s="81">
        <f t="shared" si="170"/>
        <v>712000</v>
      </c>
      <c r="AK535" s="32">
        <v>712000</v>
      </c>
      <c r="AL535" s="44" t="s">
        <v>2820</v>
      </c>
      <c r="AM535" s="44"/>
    </row>
    <row r="536" spans="1:39" ht="30" x14ac:dyDescent="0.2">
      <c r="A536" s="5">
        <f t="shared" si="171"/>
        <v>513</v>
      </c>
      <c r="B536" s="5">
        <v>349</v>
      </c>
      <c r="C536" s="5">
        <v>544</v>
      </c>
      <c r="D536" s="5" t="s">
        <v>1711</v>
      </c>
      <c r="E536" s="15"/>
      <c r="F536" s="15" t="s">
        <v>1711</v>
      </c>
      <c r="G536" s="45" t="s">
        <v>1712</v>
      </c>
      <c r="H536" s="6">
        <v>430000</v>
      </c>
      <c r="I536" s="6">
        <v>99437.714999999997</v>
      </c>
      <c r="J536" s="6">
        <v>182500</v>
      </c>
      <c r="K536" s="81">
        <f t="shared" si="161"/>
        <v>612500</v>
      </c>
      <c r="L536" s="81">
        <f t="shared" si="162"/>
        <v>711900</v>
      </c>
      <c r="M536" s="6">
        <v>500000</v>
      </c>
      <c r="N536" s="6" t="e">
        <f>M536/1000*#REF!</f>
        <v>#REF!</v>
      </c>
      <c r="O536" s="81" t="e">
        <f t="shared" si="163"/>
        <v>#REF!</v>
      </c>
      <c r="P536" s="6">
        <v>500000</v>
      </c>
      <c r="Q536" s="6"/>
      <c r="R536" s="81">
        <f t="shared" si="164"/>
        <v>500000</v>
      </c>
      <c r="S536" s="6">
        <v>500000</v>
      </c>
      <c r="T536" s="6" t="e">
        <f>S536/1000*#REF!</f>
        <v>#REF!</v>
      </c>
      <c r="U536" s="81" t="e">
        <f t="shared" si="165"/>
        <v>#REF!</v>
      </c>
      <c r="V536" s="6">
        <v>500000</v>
      </c>
      <c r="W536" s="6"/>
      <c r="X536" s="81">
        <f t="shared" si="166"/>
        <v>500000</v>
      </c>
      <c r="Y536" s="6">
        <v>500000</v>
      </c>
      <c r="Z536" s="6" t="e">
        <f>Y536/1000*#REF!</f>
        <v>#REF!</v>
      </c>
      <c r="AA536" s="81" t="e">
        <f t="shared" si="167"/>
        <v>#REF!</v>
      </c>
      <c r="AB536" s="6">
        <v>500000</v>
      </c>
      <c r="AC536" s="6"/>
      <c r="AD536" s="81">
        <f t="shared" si="168"/>
        <v>500000</v>
      </c>
      <c r="AE536" s="32">
        <v>475000</v>
      </c>
      <c r="AF536" s="6" t="e">
        <f>AE536/1000*#REF!</f>
        <v>#REF!</v>
      </c>
      <c r="AG536" s="81" t="e">
        <f t="shared" si="169"/>
        <v>#REF!</v>
      </c>
      <c r="AH536" s="32">
        <v>475000</v>
      </c>
      <c r="AI536" s="6"/>
      <c r="AJ536" s="81">
        <f t="shared" si="170"/>
        <v>475000</v>
      </c>
      <c r="AK536" s="32">
        <v>475000</v>
      </c>
      <c r="AL536" s="44" t="s">
        <v>2816</v>
      </c>
      <c r="AM536" s="44"/>
    </row>
    <row r="537" spans="1:39" x14ac:dyDescent="0.2">
      <c r="A537" s="5">
        <f t="shared" si="171"/>
        <v>514</v>
      </c>
      <c r="B537" s="5">
        <v>350</v>
      </c>
      <c r="C537" s="5">
        <v>545</v>
      </c>
      <c r="D537" s="5" t="s">
        <v>1713</v>
      </c>
      <c r="E537" s="15"/>
      <c r="F537" s="15" t="s">
        <v>1713</v>
      </c>
      <c r="G537" s="45" t="s">
        <v>1269</v>
      </c>
      <c r="H537" s="6">
        <v>700000</v>
      </c>
      <c r="I537" s="6">
        <v>99437.714999999997</v>
      </c>
      <c r="J537" s="6">
        <v>182500</v>
      </c>
      <c r="K537" s="81">
        <f t="shared" si="161"/>
        <v>882500</v>
      </c>
      <c r="L537" s="81">
        <f t="shared" si="162"/>
        <v>981900</v>
      </c>
      <c r="M537" s="6">
        <v>100000</v>
      </c>
      <c r="N537" s="6" t="e">
        <f>M537/1000*#REF!</f>
        <v>#REF!</v>
      </c>
      <c r="O537" s="81" t="e">
        <f t="shared" si="163"/>
        <v>#REF!</v>
      </c>
      <c r="P537" s="6">
        <v>100000</v>
      </c>
      <c r="Q537" s="6"/>
      <c r="R537" s="81">
        <f t="shared" si="164"/>
        <v>100000</v>
      </c>
      <c r="S537" s="6">
        <v>100000</v>
      </c>
      <c r="T537" s="6" t="e">
        <f>S537/1000*#REF!</f>
        <v>#REF!</v>
      </c>
      <c r="U537" s="81" t="e">
        <f t="shared" si="165"/>
        <v>#REF!</v>
      </c>
      <c r="V537" s="6">
        <v>100000</v>
      </c>
      <c r="W537" s="6"/>
      <c r="X537" s="81">
        <f t="shared" si="166"/>
        <v>100000</v>
      </c>
      <c r="Y537" s="6">
        <v>100000</v>
      </c>
      <c r="Z537" s="6" t="e">
        <f>Y537/1000*#REF!</f>
        <v>#REF!</v>
      </c>
      <c r="AA537" s="81" t="e">
        <f t="shared" si="167"/>
        <v>#REF!</v>
      </c>
      <c r="AB537" s="6">
        <v>100000</v>
      </c>
      <c r="AC537" s="6"/>
      <c r="AD537" s="81">
        <f t="shared" si="168"/>
        <v>100000</v>
      </c>
      <c r="AE537" s="32">
        <v>95000</v>
      </c>
      <c r="AF537" s="6" t="e">
        <f>AE537/1000*#REF!</f>
        <v>#REF!</v>
      </c>
      <c r="AG537" s="81" t="e">
        <f t="shared" si="169"/>
        <v>#REF!</v>
      </c>
      <c r="AH537" s="32">
        <v>95000</v>
      </c>
      <c r="AI537" s="6"/>
      <c r="AJ537" s="81">
        <f t="shared" si="170"/>
        <v>95000</v>
      </c>
      <c r="AK537" s="32">
        <v>95000</v>
      </c>
      <c r="AL537" s="44" t="s">
        <v>1272</v>
      </c>
      <c r="AM537" s="44"/>
    </row>
    <row r="538" spans="1:39" ht="30" x14ac:dyDescent="0.2">
      <c r="A538" s="5">
        <f t="shared" si="171"/>
        <v>515</v>
      </c>
      <c r="B538" s="5">
        <v>351</v>
      </c>
      <c r="C538" s="5">
        <v>546</v>
      </c>
      <c r="D538" s="5" t="s">
        <v>1714</v>
      </c>
      <c r="E538" s="15"/>
      <c r="F538" s="15" t="s">
        <v>1714</v>
      </c>
      <c r="G538" s="45" t="s">
        <v>1715</v>
      </c>
      <c r="H538" s="6">
        <v>190000</v>
      </c>
      <c r="I538" s="6">
        <v>99437.714999999997</v>
      </c>
      <c r="J538" s="6">
        <v>120000</v>
      </c>
      <c r="K538" s="81">
        <f t="shared" ref="K538:K601" si="172">H538+J538</f>
        <v>310000</v>
      </c>
      <c r="L538" s="81">
        <f t="shared" ref="L538:L601" si="173">ROUND((SUM(H538:J538)),-2)</f>
        <v>409400</v>
      </c>
      <c r="M538" s="6">
        <v>150000</v>
      </c>
      <c r="N538" s="6" t="e">
        <f>M538/1000*#REF!</f>
        <v>#REF!</v>
      </c>
      <c r="O538" s="81" t="e">
        <f t="shared" si="163"/>
        <v>#REF!</v>
      </c>
      <c r="P538" s="6">
        <v>150000</v>
      </c>
      <c r="Q538" s="6"/>
      <c r="R538" s="81">
        <f t="shared" si="164"/>
        <v>150000</v>
      </c>
      <c r="S538" s="6">
        <v>150000</v>
      </c>
      <c r="T538" s="6" t="e">
        <f>S538/1000*#REF!</f>
        <v>#REF!</v>
      </c>
      <c r="U538" s="81" t="e">
        <f t="shared" si="165"/>
        <v>#REF!</v>
      </c>
      <c r="V538" s="6">
        <v>150000</v>
      </c>
      <c r="W538" s="6"/>
      <c r="X538" s="81">
        <f t="shared" si="166"/>
        <v>150000</v>
      </c>
      <c r="Y538" s="6">
        <v>150000</v>
      </c>
      <c r="Z538" s="6" t="e">
        <f>Y538/1000*#REF!</f>
        <v>#REF!</v>
      </c>
      <c r="AA538" s="81" t="e">
        <f t="shared" si="167"/>
        <v>#REF!</v>
      </c>
      <c r="AB538" s="6">
        <v>150000</v>
      </c>
      <c r="AC538" s="6"/>
      <c r="AD538" s="81">
        <f t="shared" si="168"/>
        <v>150000</v>
      </c>
      <c r="AE538" s="32">
        <v>142000</v>
      </c>
      <c r="AF538" s="6" t="e">
        <f>AE538/1000*#REF!</f>
        <v>#REF!</v>
      </c>
      <c r="AG538" s="81" t="e">
        <f t="shared" si="169"/>
        <v>#REF!</v>
      </c>
      <c r="AH538" s="32">
        <v>142000</v>
      </c>
      <c r="AI538" s="6"/>
      <c r="AJ538" s="81">
        <f t="shared" si="170"/>
        <v>142000</v>
      </c>
      <c r="AK538" s="32">
        <v>142000</v>
      </c>
      <c r="AL538" s="44" t="s">
        <v>2816</v>
      </c>
      <c r="AM538" s="44"/>
    </row>
    <row r="539" spans="1:39" ht="30" x14ac:dyDescent="0.2">
      <c r="A539" s="5">
        <f t="shared" si="171"/>
        <v>516</v>
      </c>
      <c r="B539" s="5">
        <v>352</v>
      </c>
      <c r="C539" s="5">
        <v>547</v>
      </c>
      <c r="D539" s="5" t="s">
        <v>1716</v>
      </c>
      <c r="E539" s="15"/>
      <c r="F539" s="15" t="s">
        <v>1716</v>
      </c>
      <c r="G539" s="45" t="s">
        <v>1717</v>
      </c>
      <c r="H539" s="6">
        <v>350000</v>
      </c>
      <c r="I539" s="6">
        <v>99437.714999999997</v>
      </c>
      <c r="J539" s="6">
        <v>182500</v>
      </c>
      <c r="K539" s="81">
        <f t="shared" si="172"/>
        <v>532500</v>
      </c>
      <c r="L539" s="81">
        <f t="shared" si="173"/>
        <v>631900</v>
      </c>
      <c r="M539" s="6">
        <v>150000</v>
      </c>
      <c r="N539" s="6" t="e">
        <f>M539/1000*#REF!</f>
        <v>#REF!</v>
      </c>
      <c r="O539" s="81" t="e">
        <f t="shared" si="163"/>
        <v>#REF!</v>
      </c>
      <c r="P539" s="6">
        <v>150000</v>
      </c>
      <c r="Q539" s="6"/>
      <c r="R539" s="81">
        <f t="shared" si="164"/>
        <v>150000</v>
      </c>
      <c r="S539" s="6">
        <v>150000</v>
      </c>
      <c r="T539" s="6" t="e">
        <f>S539/1000*#REF!</f>
        <v>#REF!</v>
      </c>
      <c r="U539" s="81" t="e">
        <f t="shared" si="165"/>
        <v>#REF!</v>
      </c>
      <c r="V539" s="6">
        <v>150000</v>
      </c>
      <c r="W539" s="6"/>
      <c r="X539" s="81">
        <f t="shared" si="166"/>
        <v>150000</v>
      </c>
      <c r="Y539" s="6">
        <v>150000</v>
      </c>
      <c r="Z539" s="6" t="e">
        <f>Y539/1000*#REF!</f>
        <v>#REF!</v>
      </c>
      <c r="AA539" s="81" t="e">
        <f t="shared" si="167"/>
        <v>#REF!</v>
      </c>
      <c r="AB539" s="6">
        <v>150000</v>
      </c>
      <c r="AC539" s="6"/>
      <c r="AD539" s="81">
        <f t="shared" si="168"/>
        <v>150000</v>
      </c>
      <c r="AE539" s="32">
        <v>142000</v>
      </c>
      <c r="AF539" s="6" t="e">
        <f>AE539/1000*#REF!</f>
        <v>#REF!</v>
      </c>
      <c r="AG539" s="81" t="e">
        <f t="shared" si="169"/>
        <v>#REF!</v>
      </c>
      <c r="AH539" s="32">
        <v>142000</v>
      </c>
      <c r="AI539" s="6"/>
      <c r="AJ539" s="81">
        <f t="shared" si="170"/>
        <v>142000</v>
      </c>
      <c r="AK539" s="32">
        <v>142000</v>
      </c>
      <c r="AL539" s="44" t="s">
        <v>2816</v>
      </c>
      <c r="AM539" s="44"/>
    </row>
    <row r="540" spans="1:39" ht="30" x14ac:dyDescent="0.2">
      <c r="A540" s="5">
        <f t="shared" si="171"/>
        <v>517</v>
      </c>
      <c r="B540" s="5">
        <v>353</v>
      </c>
      <c r="C540" s="5">
        <v>548</v>
      </c>
      <c r="D540" s="5" t="s">
        <v>1718</v>
      </c>
      <c r="E540" s="15"/>
      <c r="F540" s="15" t="s">
        <v>1718</v>
      </c>
      <c r="G540" s="45" t="s">
        <v>1719</v>
      </c>
      <c r="H540" s="6">
        <v>250000</v>
      </c>
      <c r="I540" s="6">
        <v>99437.714999999997</v>
      </c>
      <c r="J540" s="6">
        <v>590000</v>
      </c>
      <c r="K540" s="81">
        <f t="shared" si="172"/>
        <v>840000</v>
      </c>
      <c r="L540" s="81">
        <f t="shared" si="173"/>
        <v>939400</v>
      </c>
      <c r="M540" s="6">
        <v>150000</v>
      </c>
      <c r="N540" s="6" t="e">
        <f>M540/1000*#REF!</f>
        <v>#REF!</v>
      </c>
      <c r="O540" s="81" t="e">
        <f t="shared" si="163"/>
        <v>#REF!</v>
      </c>
      <c r="P540" s="6">
        <v>150000</v>
      </c>
      <c r="Q540" s="6"/>
      <c r="R540" s="81">
        <f t="shared" si="164"/>
        <v>150000</v>
      </c>
      <c r="S540" s="6">
        <v>150000</v>
      </c>
      <c r="T540" s="6" t="e">
        <f>S540/1000*#REF!</f>
        <v>#REF!</v>
      </c>
      <c r="U540" s="81" t="e">
        <f t="shared" si="165"/>
        <v>#REF!</v>
      </c>
      <c r="V540" s="6">
        <v>150000</v>
      </c>
      <c r="W540" s="6"/>
      <c r="X540" s="81">
        <f t="shared" si="166"/>
        <v>150000</v>
      </c>
      <c r="Y540" s="6">
        <v>150000</v>
      </c>
      <c r="Z540" s="6" t="e">
        <f>Y540/1000*#REF!</f>
        <v>#REF!</v>
      </c>
      <c r="AA540" s="81" t="e">
        <f t="shared" si="167"/>
        <v>#REF!</v>
      </c>
      <c r="AB540" s="6">
        <v>150000</v>
      </c>
      <c r="AC540" s="6"/>
      <c r="AD540" s="81">
        <f t="shared" si="168"/>
        <v>150000</v>
      </c>
      <c r="AE540" s="32">
        <v>142000</v>
      </c>
      <c r="AF540" s="6" t="e">
        <f>AE540/1000*#REF!</f>
        <v>#REF!</v>
      </c>
      <c r="AG540" s="81" t="e">
        <f t="shared" si="169"/>
        <v>#REF!</v>
      </c>
      <c r="AH540" s="32">
        <v>142000</v>
      </c>
      <c r="AI540" s="6"/>
      <c r="AJ540" s="81">
        <f t="shared" si="170"/>
        <v>142000</v>
      </c>
      <c r="AK540" s="32">
        <v>142000</v>
      </c>
      <c r="AL540" s="44" t="s">
        <v>2816</v>
      </c>
      <c r="AM540" s="44"/>
    </row>
    <row r="541" spans="1:39" ht="45" x14ac:dyDescent="0.2">
      <c r="A541" s="5">
        <f t="shared" si="171"/>
        <v>518</v>
      </c>
      <c r="B541" s="5">
        <v>354</v>
      </c>
      <c r="C541" s="5">
        <v>549</v>
      </c>
      <c r="D541" s="5" t="s">
        <v>1720</v>
      </c>
      <c r="E541" s="15"/>
      <c r="F541" s="15" t="s">
        <v>1720</v>
      </c>
      <c r="G541" s="45" t="s">
        <v>1721</v>
      </c>
      <c r="H541" s="6">
        <v>700000</v>
      </c>
      <c r="I541" s="6">
        <v>99437.714999999997</v>
      </c>
      <c r="J541" s="6">
        <v>182500</v>
      </c>
      <c r="K541" s="81">
        <f t="shared" si="172"/>
        <v>882500</v>
      </c>
      <c r="L541" s="81">
        <f t="shared" si="173"/>
        <v>981900</v>
      </c>
      <c r="M541" s="6">
        <v>400000</v>
      </c>
      <c r="N541" s="6" t="e">
        <f>M541/1000*#REF!</f>
        <v>#REF!</v>
      </c>
      <c r="O541" s="81" t="e">
        <f t="shared" si="163"/>
        <v>#REF!</v>
      </c>
      <c r="P541" s="6">
        <v>400000</v>
      </c>
      <c r="Q541" s="6"/>
      <c r="R541" s="81">
        <f t="shared" si="164"/>
        <v>400000</v>
      </c>
      <c r="S541" s="6">
        <v>400000</v>
      </c>
      <c r="T541" s="6" t="e">
        <f>S541/1000*#REF!</f>
        <v>#REF!</v>
      </c>
      <c r="U541" s="81" t="e">
        <f t="shared" si="165"/>
        <v>#REF!</v>
      </c>
      <c r="V541" s="6">
        <v>400000</v>
      </c>
      <c r="W541" s="6"/>
      <c r="X541" s="81">
        <f t="shared" si="166"/>
        <v>400000</v>
      </c>
      <c r="Y541" s="6">
        <v>400000</v>
      </c>
      <c r="Z541" s="6" t="e">
        <f>Y541/1000*#REF!</f>
        <v>#REF!</v>
      </c>
      <c r="AA541" s="81" t="e">
        <f t="shared" si="167"/>
        <v>#REF!</v>
      </c>
      <c r="AB541" s="6">
        <v>400000</v>
      </c>
      <c r="AC541" s="6"/>
      <c r="AD541" s="81">
        <f t="shared" si="168"/>
        <v>400000</v>
      </c>
      <c r="AE541" s="32">
        <v>380000</v>
      </c>
      <c r="AF541" s="6" t="e">
        <f>AE541/1000*#REF!</f>
        <v>#REF!</v>
      </c>
      <c r="AG541" s="81" t="e">
        <f t="shared" si="169"/>
        <v>#REF!</v>
      </c>
      <c r="AH541" s="32">
        <v>380000</v>
      </c>
      <c r="AI541" s="6"/>
      <c r="AJ541" s="81">
        <f t="shared" si="170"/>
        <v>380000</v>
      </c>
      <c r="AK541" s="32">
        <v>380000</v>
      </c>
      <c r="AL541" s="44" t="s">
        <v>2821</v>
      </c>
      <c r="AM541" s="44"/>
    </row>
    <row r="542" spans="1:39" ht="45" x14ac:dyDescent="0.2">
      <c r="A542" s="5">
        <f t="shared" si="171"/>
        <v>519</v>
      </c>
      <c r="B542" s="5">
        <v>355</v>
      </c>
      <c r="C542" s="5">
        <v>550</v>
      </c>
      <c r="D542" s="5" t="s">
        <v>1722</v>
      </c>
      <c r="E542" s="15"/>
      <c r="F542" s="15" t="s">
        <v>1722</v>
      </c>
      <c r="G542" s="45" t="s">
        <v>1723</v>
      </c>
      <c r="H542" s="6">
        <v>600000</v>
      </c>
      <c r="I542" s="6">
        <v>132583.62</v>
      </c>
      <c r="J542" s="6">
        <v>182500</v>
      </c>
      <c r="K542" s="81">
        <f t="shared" si="172"/>
        <v>782500</v>
      </c>
      <c r="L542" s="81">
        <f t="shared" si="173"/>
        <v>915100</v>
      </c>
      <c r="M542" s="6">
        <v>500000</v>
      </c>
      <c r="N542" s="6" t="e">
        <f>M542/1000*#REF!</f>
        <v>#REF!</v>
      </c>
      <c r="O542" s="81" t="e">
        <f t="shared" si="163"/>
        <v>#REF!</v>
      </c>
      <c r="P542" s="6">
        <v>500000</v>
      </c>
      <c r="Q542" s="6"/>
      <c r="R542" s="81">
        <f t="shared" si="164"/>
        <v>500000</v>
      </c>
      <c r="S542" s="6">
        <v>500000</v>
      </c>
      <c r="T542" s="6" t="e">
        <f>S542/1000*#REF!</f>
        <v>#REF!</v>
      </c>
      <c r="U542" s="81" t="e">
        <f t="shared" si="165"/>
        <v>#REF!</v>
      </c>
      <c r="V542" s="6">
        <v>500000</v>
      </c>
      <c r="W542" s="6"/>
      <c r="X542" s="81">
        <f t="shared" si="166"/>
        <v>500000</v>
      </c>
      <c r="Y542" s="6">
        <v>500000</v>
      </c>
      <c r="Z542" s="6" t="e">
        <f>Y542/1000*#REF!</f>
        <v>#REF!</v>
      </c>
      <c r="AA542" s="81" t="e">
        <f t="shared" si="167"/>
        <v>#REF!</v>
      </c>
      <c r="AB542" s="6">
        <v>500000</v>
      </c>
      <c r="AC542" s="6"/>
      <c r="AD542" s="81">
        <f t="shared" si="168"/>
        <v>500000</v>
      </c>
      <c r="AE542" s="32">
        <v>475000</v>
      </c>
      <c r="AF542" s="6" t="e">
        <f>AE542/1000*#REF!</f>
        <v>#REF!</v>
      </c>
      <c r="AG542" s="81" t="e">
        <f t="shared" si="169"/>
        <v>#REF!</v>
      </c>
      <c r="AH542" s="32">
        <v>475000</v>
      </c>
      <c r="AI542" s="6"/>
      <c r="AJ542" s="81">
        <f t="shared" si="170"/>
        <v>475000</v>
      </c>
      <c r="AK542" s="32">
        <v>475000</v>
      </c>
      <c r="AL542" s="44" t="s">
        <v>2821</v>
      </c>
      <c r="AM542" s="44"/>
    </row>
    <row r="543" spans="1:39" ht="47.25" x14ac:dyDescent="0.2">
      <c r="A543" s="5">
        <f t="shared" si="171"/>
        <v>520</v>
      </c>
      <c r="B543" s="5">
        <v>356</v>
      </c>
      <c r="C543" s="5">
        <v>551</v>
      </c>
      <c r="D543" s="5" t="s">
        <v>1724</v>
      </c>
      <c r="E543" s="15"/>
      <c r="F543" s="15" t="s">
        <v>1724</v>
      </c>
      <c r="G543" s="30" t="s">
        <v>1725</v>
      </c>
      <c r="H543" s="6">
        <v>750000</v>
      </c>
      <c r="I543" s="6">
        <v>99437.714999999997</v>
      </c>
      <c r="J543" s="6">
        <v>182500</v>
      </c>
      <c r="K543" s="81">
        <f t="shared" si="172"/>
        <v>932500</v>
      </c>
      <c r="L543" s="81">
        <f t="shared" si="173"/>
        <v>1031900</v>
      </c>
      <c r="M543" s="6">
        <v>700000</v>
      </c>
      <c r="N543" s="6" t="e">
        <f>M543/1000*#REF!</f>
        <v>#REF!</v>
      </c>
      <c r="O543" s="81" t="e">
        <f t="shared" si="163"/>
        <v>#REF!</v>
      </c>
      <c r="P543" s="6">
        <v>700000</v>
      </c>
      <c r="Q543" s="6"/>
      <c r="R543" s="81">
        <f t="shared" si="164"/>
        <v>700000</v>
      </c>
      <c r="S543" s="6">
        <v>700000</v>
      </c>
      <c r="T543" s="6" t="e">
        <f>S543/1000*#REF!</f>
        <v>#REF!</v>
      </c>
      <c r="U543" s="81" t="e">
        <f t="shared" si="165"/>
        <v>#REF!</v>
      </c>
      <c r="V543" s="6">
        <v>700000</v>
      </c>
      <c r="W543" s="6"/>
      <c r="X543" s="81">
        <f t="shared" si="166"/>
        <v>700000</v>
      </c>
      <c r="Y543" s="6">
        <v>700000</v>
      </c>
      <c r="Z543" s="6" t="e">
        <f>Y543/1000*#REF!</f>
        <v>#REF!</v>
      </c>
      <c r="AA543" s="81" t="e">
        <f t="shared" si="167"/>
        <v>#REF!</v>
      </c>
      <c r="AB543" s="6">
        <v>700000</v>
      </c>
      <c r="AC543" s="6"/>
      <c r="AD543" s="81">
        <f t="shared" si="168"/>
        <v>700000</v>
      </c>
      <c r="AE543" s="32">
        <v>665000</v>
      </c>
      <c r="AF543" s="6" t="e">
        <f>AE543/1000*#REF!</f>
        <v>#REF!</v>
      </c>
      <c r="AG543" s="81" t="e">
        <f t="shared" si="169"/>
        <v>#REF!</v>
      </c>
      <c r="AH543" s="32">
        <v>665000</v>
      </c>
      <c r="AI543" s="6"/>
      <c r="AJ543" s="81">
        <f t="shared" si="170"/>
        <v>665000</v>
      </c>
      <c r="AK543" s="32">
        <v>665000</v>
      </c>
      <c r="AL543" s="44" t="s">
        <v>2821</v>
      </c>
      <c r="AM543" s="44"/>
    </row>
    <row r="544" spans="1:39" ht="31.5" x14ac:dyDescent="0.2">
      <c r="A544" s="5">
        <f t="shared" si="171"/>
        <v>521</v>
      </c>
      <c r="B544" s="5">
        <v>357</v>
      </c>
      <c r="C544" s="5">
        <v>552</v>
      </c>
      <c r="D544" s="5" t="s">
        <v>1726</v>
      </c>
      <c r="E544" s="15"/>
      <c r="F544" s="15" t="s">
        <v>1726</v>
      </c>
      <c r="G544" s="45" t="s">
        <v>1727</v>
      </c>
      <c r="H544" s="6">
        <v>500000</v>
      </c>
      <c r="I544" s="6">
        <v>99437.714999999997</v>
      </c>
      <c r="J544" s="6">
        <v>182500</v>
      </c>
      <c r="K544" s="81">
        <f t="shared" si="172"/>
        <v>682500</v>
      </c>
      <c r="L544" s="81">
        <f t="shared" si="173"/>
        <v>781900</v>
      </c>
      <c r="M544" s="6">
        <v>400000</v>
      </c>
      <c r="N544" s="6" t="e">
        <f>M544/1000*#REF!</f>
        <v>#REF!</v>
      </c>
      <c r="O544" s="81" t="e">
        <f t="shared" si="163"/>
        <v>#REF!</v>
      </c>
      <c r="P544" s="6">
        <v>400000</v>
      </c>
      <c r="Q544" s="6"/>
      <c r="R544" s="81">
        <f t="shared" si="164"/>
        <v>400000</v>
      </c>
      <c r="S544" s="6">
        <v>400000</v>
      </c>
      <c r="T544" s="6" t="e">
        <f>S544/1000*#REF!</f>
        <v>#REF!</v>
      </c>
      <c r="U544" s="81" t="e">
        <f t="shared" si="165"/>
        <v>#REF!</v>
      </c>
      <c r="V544" s="6">
        <v>400000</v>
      </c>
      <c r="W544" s="6"/>
      <c r="X544" s="81">
        <f t="shared" si="166"/>
        <v>400000</v>
      </c>
      <c r="Y544" s="6">
        <v>400000</v>
      </c>
      <c r="Z544" s="6" t="e">
        <f>Y544/1000*#REF!</f>
        <v>#REF!</v>
      </c>
      <c r="AA544" s="81" t="e">
        <f t="shared" si="167"/>
        <v>#REF!</v>
      </c>
      <c r="AB544" s="6">
        <v>400000</v>
      </c>
      <c r="AC544" s="6"/>
      <c r="AD544" s="81">
        <f t="shared" si="168"/>
        <v>400000</v>
      </c>
      <c r="AE544" s="32">
        <v>380000</v>
      </c>
      <c r="AF544" s="6" t="e">
        <f>AE544/1000*#REF!</f>
        <v>#REF!</v>
      </c>
      <c r="AG544" s="81" t="e">
        <f t="shared" si="169"/>
        <v>#REF!</v>
      </c>
      <c r="AH544" s="32">
        <v>380000</v>
      </c>
      <c r="AI544" s="6"/>
      <c r="AJ544" s="81">
        <f t="shared" si="170"/>
        <v>380000</v>
      </c>
      <c r="AK544" s="32">
        <v>380000</v>
      </c>
      <c r="AL544" s="44" t="s">
        <v>2816</v>
      </c>
      <c r="AM544" s="44"/>
    </row>
    <row r="545" spans="1:39" ht="30" x14ac:dyDescent="0.2">
      <c r="A545" s="5">
        <f t="shared" si="171"/>
        <v>522</v>
      </c>
      <c r="B545" s="5">
        <v>358</v>
      </c>
      <c r="C545" s="5">
        <v>553</v>
      </c>
      <c r="D545" s="5" t="s">
        <v>1728</v>
      </c>
      <c r="E545" s="15"/>
      <c r="F545" s="15" t="s">
        <v>1728</v>
      </c>
      <c r="G545" s="45" t="s">
        <v>1729</v>
      </c>
      <c r="H545" s="6">
        <v>100000</v>
      </c>
      <c r="I545" s="6">
        <v>99437.714999999997</v>
      </c>
      <c r="J545" s="6">
        <v>120000</v>
      </c>
      <c r="K545" s="81">
        <f t="shared" si="172"/>
        <v>220000</v>
      </c>
      <c r="L545" s="81">
        <f t="shared" si="173"/>
        <v>319400</v>
      </c>
      <c r="M545" s="6">
        <v>200000</v>
      </c>
      <c r="N545" s="6" t="e">
        <f>M545/1000*#REF!</f>
        <v>#REF!</v>
      </c>
      <c r="O545" s="81" t="e">
        <f t="shared" si="163"/>
        <v>#REF!</v>
      </c>
      <c r="P545" s="6">
        <v>200000</v>
      </c>
      <c r="Q545" s="6"/>
      <c r="R545" s="81">
        <f t="shared" si="164"/>
        <v>200000</v>
      </c>
      <c r="S545" s="6">
        <v>200000</v>
      </c>
      <c r="T545" s="6" t="e">
        <f>S545/1000*#REF!</f>
        <v>#REF!</v>
      </c>
      <c r="U545" s="81" t="e">
        <f t="shared" si="165"/>
        <v>#REF!</v>
      </c>
      <c r="V545" s="6">
        <v>200000</v>
      </c>
      <c r="W545" s="6"/>
      <c r="X545" s="81">
        <f t="shared" si="166"/>
        <v>200000</v>
      </c>
      <c r="Y545" s="6">
        <v>200000</v>
      </c>
      <c r="Z545" s="6" t="e">
        <f>Y545/1000*#REF!</f>
        <v>#REF!</v>
      </c>
      <c r="AA545" s="81" t="e">
        <f t="shared" si="167"/>
        <v>#REF!</v>
      </c>
      <c r="AB545" s="6">
        <v>200000</v>
      </c>
      <c r="AC545" s="6"/>
      <c r="AD545" s="81">
        <f t="shared" si="168"/>
        <v>200000</v>
      </c>
      <c r="AE545" s="32">
        <v>190000</v>
      </c>
      <c r="AF545" s="6" t="e">
        <f>AE545/1000*#REF!</f>
        <v>#REF!</v>
      </c>
      <c r="AG545" s="81" t="e">
        <f t="shared" si="169"/>
        <v>#REF!</v>
      </c>
      <c r="AH545" s="32">
        <v>190000</v>
      </c>
      <c r="AI545" s="6"/>
      <c r="AJ545" s="81">
        <f t="shared" si="170"/>
        <v>190000</v>
      </c>
      <c r="AK545" s="32">
        <v>190000</v>
      </c>
      <c r="AL545" s="44" t="s">
        <v>2816</v>
      </c>
      <c r="AM545" s="44"/>
    </row>
    <row r="546" spans="1:39" ht="30" x14ac:dyDescent="0.2">
      <c r="A546" s="5">
        <f t="shared" si="171"/>
        <v>523</v>
      </c>
      <c r="B546" s="5">
        <v>359</v>
      </c>
      <c r="C546" s="5">
        <v>554</v>
      </c>
      <c r="D546" s="5" t="s">
        <v>1730</v>
      </c>
      <c r="E546" s="15"/>
      <c r="F546" s="15" t="s">
        <v>1730</v>
      </c>
      <c r="G546" s="45" t="s">
        <v>1731</v>
      </c>
      <c r="H546" s="6">
        <v>150000</v>
      </c>
      <c r="I546" s="6">
        <v>99437.714999999997</v>
      </c>
      <c r="J546" s="6">
        <v>26000</v>
      </c>
      <c r="K546" s="81">
        <f t="shared" si="172"/>
        <v>176000</v>
      </c>
      <c r="L546" s="81">
        <f t="shared" si="173"/>
        <v>275400</v>
      </c>
      <c r="M546" s="6">
        <v>15000</v>
      </c>
      <c r="N546" s="6" t="e">
        <f>M546/1000*#REF!</f>
        <v>#REF!</v>
      </c>
      <c r="O546" s="81" t="e">
        <f t="shared" si="163"/>
        <v>#REF!</v>
      </c>
      <c r="P546" s="6">
        <v>15000</v>
      </c>
      <c r="Q546" s="6"/>
      <c r="R546" s="81">
        <f t="shared" si="164"/>
        <v>15000</v>
      </c>
      <c r="S546" s="6">
        <v>15000</v>
      </c>
      <c r="T546" s="6" t="e">
        <f>S546/1000*#REF!</f>
        <v>#REF!</v>
      </c>
      <c r="U546" s="81" t="e">
        <f t="shared" si="165"/>
        <v>#REF!</v>
      </c>
      <c r="V546" s="6">
        <v>15000</v>
      </c>
      <c r="W546" s="6"/>
      <c r="X546" s="81">
        <f t="shared" si="166"/>
        <v>15000</v>
      </c>
      <c r="Y546" s="6">
        <v>15000</v>
      </c>
      <c r="Z546" s="6" t="e">
        <f>Y546/1000*#REF!</f>
        <v>#REF!</v>
      </c>
      <c r="AA546" s="81" t="e">
        <f t="shared" si="167"/>
        <v>#REF!</v>
      </c>
      <c r="AB546" s="6">
        <v>15000</v>
      </c>
      <c r="AC546" s="6"/>
      <c r="AD546" s="81">
        <f t="shared" si="168"/>
        <v>15000</v>
      </c>
      <c r="AE546" s="32">
        <v>14000</v>
      </c>
      <c r="AF546" s="6" t="e">
        <f>AE546/1000*#REF!</f>
        <v>#REF!</v>
      </c>
      <c r="AG546" s="81" t="e">
        <f t="shared" si="169"/>
        <v>#REF!</v>
      </c>
      <c r="AH546" s="32">
        <v>14000</v>
      </c>
      <c r="AI546" s="6"/>
      <c r="AJ546" s="81">
        <f t="shared" si="170"/>
        <v>14000</v>
      </c>
      <c r="AK546" s="32">
        <v>14000</v>
      </c>
      <c r="AL546" s="44" t="s">
        <v>2816</v>
      </c>
      <c r="AM546" s="44"/>
    </row>
    <row r="547" spans="1:39" ht="30" x14ac:dyDescent="0.2">
      <c r="A547" s="5">
        <f t="shared" si="171"/>
        <v>524</v>
      </c>
      <c r="B547" s="5">
        <v>360</v>
      </c>
      <c r="C547" s="5">
        <v>555</v>
      </c>
      <c r="D547" s="5" t="s">
        <v>1732</v>
      </c>
      <c r="E547" s="15"/>
      <c r="F547" s="15" t="s">
        <v>1732</v>
      </c>
      <c r="G547" s="45" t="s">
        <v>1733</v>
      </c>
      <c r="H547" s="6">
        <v>150000</v>
      </c>
      <c r="I547" s="6">
        <v>99437.714999999997</v>
      </c>
      <c r="J547" s="6">
        <v>109000</v>
      </c>
      <c r="K547" s="81">
        <f t="shared" si="172"/>
        <v>259000</v>
      </c>
      <c r="L547" s="81">
        <f t="shared" si="173"/>
        <v>358400</v>
      </c>
      <c r="M547" s="6">
        <v>20000</v>
      </c>
      <c r="N547" s="6" t="e">
        <f>M547/1000*#REF!</f>
        <v>#REF!</v>
      </c>
      <c r="O547" s="81" t="e">
        <f t="shared" si="163"/>
        <v>#REF!</v>
      </c>
      <c r="P547" s="6">
        <v>20000</v>
      </c>
      <c r="Q547" s="6"/>
      <c r="R547" s="81">
        <f t="shared" si="164"/>
        <v>20000</v>
      </c>
      <c r="S547" s="6">
        <v>20000</v>
      </c>
      <c r="T547" s="6" t="e">
        <f>S547/1000*#REF!</f>
        <v>#REF!</v>
      </c>
      <c r="U547" s="81" t="e">
        <f t="shared" si="165"/>
        <v>#REF!</v>
      </c>
      <c r="V547" s="6">
        <v>20000</v>
      </c>
      <c r="W547" s="6"/>
      <c r="X547" s="81">
        <f t="shared" si="166"/>
        <v>20000</v>
      </c>
      <c r="Y547" s="6">
        <v>20000</v>
      </c>
      <c r="Z547" s="6" t="e">
        <f>Y547/1000*#REF!</f>
        <v>#REF!</v>
      </c>
      <c r="AA547" s="81" t="e">
        <f t="shared" si="167"/>
        <v>#REF!</v>
      </c>
      <c r="AB547" s="6">
        <v>20000</v>
      </c>
      <c r="AC547" s="6"/>
      <c r="AD547" s="81">
        <f t="shared" si="168"/>
        <v>20000</v>
      </c>
      <c r="AE547" s="32">
        <v>19000</v>
      </c>
      <c r="AF547" s="6" t="e">
        <f>AE547/1000*#REF!</f>
        <v>#REF!</v>
      </c>
      <c r="AG547" s="81" t="e">
        <f t="shared" si="169"/>
        <v>#REF!</v>
      </c>
      <c r="AH547" s="32">
        <v>19000</v>
      </c>
      <c r="AI547" s="6"/>
      <c r="AJ547" s="81">
        <f t="shared" si="170"/>
        <v>19000</v>
      </c>
      <c r="AK547" s="32">
        <v>19000</v>
      </c>
      <c r="AL547" s="44" t="s">
        <v>2816</v>
      </c>
      <c r="AM547" s="44"/>
    </row>
    <row r="548" spans="1:39" ht="30" x14ac:dyDescent="0.2">
      <c r="A548" s="5">
        <f t="shared" si="171"/>
        <v>525</v>
      </c>
      <c r="B548" s="5">
        <v>361</v>
      </c>
      <c r="C548" s="5">
        <v>556</v>
      </c>
      <c r="D548" s="5" t="s">
        <v>1734</v>
      </c>
      <c r="E548" s="15"/>
      <c r="F548" s="15" t="s">
        <v>1734</v>
      </c>
      <c r="G548" s="45" t="s">
        <v>1735</v>
      </c>
      <c r="H548" s="6">
        <v>150000</v>
      </c>
      <c r="I548" s="6">
        <v>99437.714999999997</v>
      </c>
      <c r="J548" s="6">
        <v>50000</v>
      </c>
      <c r="K548" s="81">
        <f t="shared" si="172"/>
        <v>200000</v>
      </c>
      <c r="L548" s="81">
        <f t="shared" si="173"/>
        <v>299400</v>
      </c>
      <c r="M548" s="6">
        <v>40000</v>
      </c>
      <c r="N548" s="6" t="e">
        <f>M548/1000*#REF!</f>
        <v>#REF!</v>
      </c>
      <c r="O548" s="81" t="e">
        <f t="shared" si="163"/>
        <v>#REF!</v>
      </c>
      <c r="P548" s="6">
        <v>40000</v>
      </c>
      <c r="Q548" s="6"/>
      <c r="R548" s="81">
        <f t="shared" si="164"/>
        <v>40000</v>
      </c>
      <c r="S548" s="6">
        <v>40000</v>
      </c>
      <c r="T548" s="6" t="e">
        <f>S548/1000*#REF!</f>
        <v>#REF!</v>
      </c>
      <c r="U548" s="81" t="e">
        <f t="shared" si="165"/>
        <v>#REF!</v>
      </c>
      <c r="V548" s="6">
        <v>40000</v>
      </c>
      <c r="W548" s="6"/>
      <c r="X548" s="81">
        <f t="shared" si="166"/>
        <v>40000</v>
      </c>
      <c r="Y548" s="6">
        <v>40000</v>
      </c>
      <c r="Z548" s="6" t="e">
        <f>Y548/1000*#REF!</f>
        <v>#REF!</v>
      </c>
      <c r="AA548" s="81" t="e">
        <f t="shared" si="167"/>
        <v>#REF!</v>
      </c>
      <c r="AB548" s="6">
        <v>40000</v>
      </c>
      <c r="AC548" s="6"/>
      <c r="AD548" s="81">
        <f t="shared" si="168"/>
        <v>40000</v>
      </c>
      <c r="AE548" s="32">
        <v>38000</v>
      </c>
      <c r="AF548" s="6" t="e">
        <f>AE548/1000*#REF!</f>
        <v>#REF!</v>
      </c>
      <c r="AG548" s="81" t="e">
        <f t="shared" si="169"/>
        <v>#REF!</v>
      </c>
      <c r="AH548" s="32">
        <v>38000</v>
      </c>
      <c r="AI548" s="6"/>
      <c r="AJ548" s="81">
        <f t="shared" si="170"/>
        <v>38000</v>
      </c>
      <c r="AK548" s="32">
        <v>38000</v>
      </c>
      <c r="AL548" s="44" t="s">
        <v>2816</v>
      </c>
      <c r="AM548" s="44"/>
    </row>
    <row r="549" spans="1:39" ht="31.5" x14ac:dyDescent="0.2">
      <c r="A549" s="5">
        <f t="shared" si="171"/>
        <v>526</v>
      </c>
      <c r="B549" s="5">
        <v>362</v>
      </c>
      <c r="C549" s="5">
        <v>557</v>
      </c>
      <c r="D549" s="5" t="s">
        <v>1736</v>
      </c>
      <c r="E549" s="15"/>
      <c r="F549" s="15" t="s">
        <v>1736</v>
      </c>
      <c r="G549" s="45" t="s">
        <v>1737</v>
      </c>
      <c r="H549" s="6">
        <v>400000</v>
      </c>
      <c r="I549" s="6">
        <v>99437.714999999997</v>
      </c>
      <c r="J549" s="6">
        <v>482000</v>
      </c>
      <c r="K549" s="81">
        <f t="shared" si="172"/>
        <v>882000</v>
      </c>
      <c r="L549" s="81">
        <f t="shared" si="173"/>
        <v>981400</v>
      </c>
      <c r="M549" s="6">
        <v>40000</v>
      </c>
      <c r="N549" s="6" t="e">
        <f>M549/1000*#REF!</f>
        <v>#REF!</v>
      </c>
      <c r="O549" s="81" t="e">
        <f t="shared" si="163"/>
        <v>#REF!</v>
      </c>
      <c r="P549" s="6">
        <v>40000</v>
      </c>
      <c r="Q549" s="6"/>
      <c r="R549" s="81">
        <f t="shared" si="164"/>
        <v>40000</v>
      </c>
      <c r="S549" s="6">
        <v>40000</v>
      </c>
      <c r="T549" s="6" t="e">
        <f>S549/1000*#REF!</f>
        <v>#REF!</v>
      </c>
      <c r="U549" s="81" t="e">
        <f t="shared" si="165"/>
        <v>#REF!</v>
      </c>
      <c r="V549" s="6">
        <v>40000</v>
      </c>
      <c r="W549" s="6"/>
      <c r="X549" s="81">
        <f t="shared" si="166"/>
        <v>40000</v>
      </c>
      <c r="Y549" s="6">
        <v>40000</v>
      </c>
      <c r="Z549" s="6" t="e">
        <f>Y549/1000*#REF!</f>
        <v>#REF!</v>
      </c>
      <c r="AA549" s="81" t="e">
        <f t="shared" si="167"/>
        <v>#REF!</v>
      </c>
      <c r="AB549" s="6">
        <v>40000</v>
      </c>
      <c r="AC549" s="6"/>
      <c r="AD549" s="81">
        <f t="shared" si="168"/>
        <v>40000</v>
      </c>
      <c r="AE549" s="32">
        <v>38000</v>
      </c>
      <c r="AF549" s="6" t="e">
        <f>AE549/1000*#REF!</f>
        <v>#REF!</v>
      </c>
      <c r="AG549" s="81" t="e">
        <f t="shared" si="169"/>
        <v>#REF!</v>
      </c>
      <c r="AH549" s="32">
        <v>38000</v>
      </c>
      <c r="AI549" s="6"/>
      <c r="AJ549" s="81">
        <f t="shared" si="170"/>
        <v>38000</v>
      </c>
      <c r="AK549" s="32">
        <v>38000</v>
      </c>
      <c r="AL549" s="44" t="s">
        <v>2816</v>
      </c>
      <c r="AM549" s="44"/>
    </row>
    <row r="550" spans="1:39" ht="45" x14ac:dyDescent="0.2">
      <c r="A550" s="5">
        <f t="shared" si="171"/>
        <v>527</v>
      </c>
      <c r="B550" s="5">
        <v>363</v>
      </c>
      <c r="C550" s="5">
        <v>558</v>
      </c>
      <c r="D550" s="5" t="s">
        <v>1738</v>
      </c>
      <c r="E550" s="15"/>
      <c r="F550" s="15" t="s">
        <v>1738</v>
      </c>
      <c r="G550" s="45" t="s">
        <v>1739</v>
      </c>
      <c r="H550" s="6">
        <v>500000</v>
      </c>
      <c r="I550" s="6">
        <v>99437.714999999997</v>
      </c>
      <c r="J550" s="6">
        <v>482000</v>
      </c>
      <c r="K550" s="81">
        <f t="shared" si="172"/>
        <v>982000</v>
      </c>
      <c r="L550" s="81">
        <f t="shared" si="173"/>
        <v>1081400</v>
      </c>
      <c r="M550" s="6">
        <v>30000</v>
      </c>
      <c r="N550" s="6" t="e">
        <f>M550/1000*#REF!</f>
        <v>#REF!</v>
      </c>
      <c r="O550" s="81" t="e">
        <f t="shared" si="163"/>
        <v>#REF!</v>
      </c>
      <c r="P550" s="6">
        <v>30000</v>
      </c>
      <c r="Q550" s="6"/>
      <c r="R550" s="81">
        <f t="shared" si="164"/>
        <v>30000</v>
      </c>
      <c r="S550" s="6">
        <v>30000</v>
      </c>
      <c r="T550" s="6" t="e">
        <f>S550/1000*#REF!</f>
        <v>#REF!</v>
      </c>
      <c r="U550" s="81" t="e">
        <f t="shared" si="165"/>
        <v>#REF!</v>
      </c>
      <c r="V550" s="6">
        <v>30000</v>
      </c>
      <c r="W550" s="6"/>
      <c r="X550" s="81">
        <f t="shared" si="166"/>
        <v>30000</v>
      </c>
      <c r="Y550" s="6">
        <v>30000</v>
      </c>
      <c r="Z550" s="6" t="e">
        <f>Y550/1000*#REF!</f>
        <v>#REF!</v>
      </c>
      <c r="AA550" s="81" t="e">
        <f t="shared" si="167"/>
        <v>#REF!</v>
      </c>
      <c r="AB550" s="6">
        <v>30000</v>
      </c>
      <c r="AC550" s="6"/>
      <c r="AD550" s="81">
        <f t="shared" si="168"/>
        <v>30000</v>
      </c>
      <c r="AE550" s="32">
        <v>28000</v>
      </c>
      <c r="AF550" s="6" t="e">
        <f>AE550/1000*#REF!</f>
        <v>#REF!</v>
      </c>
      <c r="AG550" s="81" t="e">
        <f t="shared" si="169"/>
        <v>#REF!</v>
      </c>
      <c r="AH550" s="32">
        <v>28000</v>
      </c>
      <c r="AI550" s="6"/>
      <c r="AJ550" s="81">
        <f t="shared" si="170"/>
        <v>28000</v>
      </c>
      <c r="AK550" s="32">
        <v>28000</v>
      </c>
      <c r="AL550" s="44" t="s">
        <v>2822</v>
      </c>
      <c r="AM550" s="44"/>
    </row>
    <row r="551" spans="1:39" ht="31.5" x14ac:dyDescent="0.2">
      <c r="A551" s="5">
        <f t="shared" si="171"/>
        <v>528</v>
      </c>
      <c r="B551" s="5">
        <v>364</v>
      </c>
      <c r="C551" s="5">
        <v>559</v>
      </c>
      <c r="D551" s="5" t="s">
        <v>1740</v>
      </c>
      <c r="E551" s="15"/>
      <c r="F551" s="15" t="s">
        <v>1740</v>
      </c>
      <c r="G551" s="45" t="s">
        <v>1741</v>
      </c>
      <c r="H551" s="6">
        <v>700000</v>
      </c>
      <c r="I551" s="6">
        <v>99437.714999999997</v>
      </c>
      <c r="J551" s="6">
        <v>482000</v>
      </c>
      <c r="K551" s="81">
        <f t="shared" si="172"/>
        <v>1182000</v>
      </c>
      <c r="L551" s="81">
        <f t="shared" si="173"/>
        <v>1281400</v>
      </c>
      <c r="M551" s="6">
        <v>15000</v>
      </c>
      <c r="N551" s="6" t="e">
        <f>M551/1000*#REF!</f>
        <v>#REF!</v>
      </c>
      <c r="O551" s="81" t="e">
        <f t="shared" si="163"/>
        <v>#REF!</v>
      </c>
      <c r="P551" s="6">
        <v>15000</v>
      </c>
      <c r="Q551" s="6"/>
      <c r="R551" s="81">
        <f t="shared" si="164"/>
        <v>15000</v>
      </c>
      <c r="S551" s="6">
        <v>15000</v>
      </c>
      <c r="T551" s="6" t="e">
        <f>S551/1000*#REF!</f>
        <v>#REF!</v>
      </c>
      <c r="U551" s="81" t="e">
        <f t="shared" si="165"/>
        <v>#REF!</v>
      </c>
      <c r="V551" s="6">
        <v>15000</v>
      </c>
      <c r="W551" s="6"/>
      <c r="X551" s="81">
        <f t="shared" si="166"/>
        <v>15000</v>
      </c>
      <c r="Y551" s="6">
        <v>15000</v>
      </c>
      <c r="Z551" s="6" t="e">
        <f>Y551/1000*#REF!</f>
        <v>#REF!</v>
      </c>
      <c r="AA551" s="81" t="e">
        <f t="shared" si="167"/>
        <v>#REF!</v>
      </c>
      <c r="AB551" s="6">
        <v>15000</v>
      </c>
      <c r="AC551" s="6"/>
      <c r="AD551" s="81">
        <f t="shared" si="168"/>
        <v>15000</v>
      </c>
      <c r="AE551" s="32">
        <v>14000</v>
      </c>
      <c r="AF551" s="6" t="e">
        <f>AE551/1000*#REF!</f>
        <v>#REF!</v>
      </c>
      <c r="AG551" s="81" t="e">
        <f t="shared" si="169"/>
        <v>#REF!</v>
      </c>
      <c r="AH551" s="32">
        <v>14000</v>
      </c>
      <c r="AI551" s="6"/>
      <c r="AJ551" s="81">
        <f t="shared" si="170"/>
        <v>14000</v>
      </c>
      <c r="AK551" s="32">
        <v>14000</v>
      </c>
      <c r="AL551" s="44" t="s">
        <v>1270</v>
      </c>
      <c r="AM551" s="44"/>
    </row>
    <row r="552" spans="1:39" ht="30" x14ac:dyDescent="0.2">
      <c r="A552" s="5">
        <f t="shared" si="171"/>
        <v>529</v>
      </c>
      <c r="B552" s="5">
        <v>365</v>
      </c>
      <c r="C552" s="5">
        <v>560</v>
      </c>
      <c r="D552" s="5" t="s">
        <v>1742</v>
      </c>
      <c r="E552" s="15"/>
      <c r="F552" s="15" t="s">
        <v>1742</v>
      </c>
      <c r="G552" s="45" t="s">
        <v>1743</v>
      </c>
      <c r="H552" s="6">
        <v>400000</v>
      </c>
      <c r="I552" s="6">
        <v>99437.714999999997</v>
      </c>
      <c r="J552" s="6">
        <v>182500</v>
      </c>
      <c r="K552" s="81">
        <f t="shared" si="172"/>
        <v>582500</v>
      </c>
      <c r="L552" s="81">
        <f t="shared" si="173"/>
        <v>681900</v>
      </c>
      <c r="M552" s="6">
        <v>500000</v>
      </c>
      <c r="N552" s="6" t="e">
        <f>M552/1000*#REF!</f>
        <v>#REF!</v>
      </c>
      <c r="O552" s="81" t="e">
        <f t="shared" si="163"/>
        <v>#REF!</v>
      </c>
      <c r="P552" s="6">
        <v>500000</v>
      </c>
      <c r="Q552" s="6"/>
      <c r="R552" s="81">
        <f t="shared" si="164"/>
        <v>500000</v>
      </c>
      <c r="S552" s="6">
        <v>500000</v>
      </c>
      <c r="T552" s="6" t="e">
        <f>S552/1000*#REF!</f>
        <v>#REF!</v>
      </c>
      <c r="U552" s="81" t="e">
        <f t="shared" si="165"/>
        <v>#REF!</v>
      </c>
      <c r="V552" s="6">
        <v>500000</v>
      </c>
      <c r="W552" s="6"/>
      <c r="X552" s="81">
        <f t="shared" si="166"/>
        <v>500000</v>
      </c>
      <c r="Y552" s="6">
        <v>500000</v>
      </c>
      <c r="Z552" s="6" t="e">
        <f>Y552/1000*#REF!</f>
        <v>#REF!</v>
      </c>
      <c r="AA552" s="81" t="e">
        <f t="shared" si="167"/>
        <v>#REF!</v>
      </c>
      <c r="AB552" s="6">
        <v>500000</v>
      </c>
      <c r="AC552" s="6"/>
      <c r="AD552" s="81">
        <f t="shared" si="168"/>
        <v>500000</v>
      </c>
      <c r="AE552" s="32">
        <v>475000</v>
      </c>
      <c r="AF552" s="6" t="e">
        <f>AE552/1000*#REF!</f>
        <v>#REF!</v>
      </c>
      <c r="AG552" s="81" t="e">
        <f t="shared" si="169"/>
        <v>#REF!</v>
      </c>
      <c r="AH552" s="32">
        <v>475000</v>
      </c>
      <c r="AI552" s="6"/>
      <c r="AJ552" s="81">
        <f t="shared" si="170"/>
        <v>475000</v>
      </c>
      <c r="AK552" s="32">
        <v>475000</v>
      </c>
      <c r="AL552" s="44" t="s">
        <v>2816</v>
      </c>
      <c r="AM552" s="44"/>
    </row>
    <row r="553" spans="1:39" ht="30" x14ac:dyDescent="0.2">
      <c r="A553" s="5">
        <f t="shared" si="171"/>
        <v>530</v>
      </c>
      <c r="B553" s="5">
        <v>366</v>
      </c>
      <c r="C553" s="5">
        <v>561</v>
      </c>
      <c r="D553" s="5" t="s">
        <v>1744</v>
      </c>
      <c r="E553" s="15"/>
      <c r="F553" s="15" t="s">
        <v>1744</v>
      </c>
      <c r="G553" s="45" t="s">
        <v>1745</v>
      </c>
      <c r="H553" s="6">
        <v>200000</v>
      </c>
      <c r="I553" s="6">
        <v>99437.714999999997</v>
      </c>
      <c r="J553" s="6">
        <v>120000</v>
      </c>
      <c r="K553" s="81">
        <f t="shared" si="172"/>
        <v>320000</v>
      </c>
      <c r="L553" s="81">
        <f t="shared" si="173"/>
        <v>419400</v>
      </c>
      <c r="M553" s="6">
        <v>750000</v>
      </c>
      <c r="N553" s="6" t="e">
        <f>M553/1000*#REF!</f>
        <v>#REF!</v>
      </c>
      <c r="O553" s="81" t="e">
        <f t="shared" si="163"/>
        <v>#REF!</v>
      </c>
      <c r="P553" s="6">
        <v>750000</v>
      </c>
      <c r="Q553" s="6"/>
      <c r="R553" s="81">
        <f t="shared" si="164"/>
        <v>750000</v>
      </c>
      <c r="S553" s="6">
        <v>750000</v>
      </c>
      <c r="T553" s="6" t="e">
        <f>S553/1000*#REF!</f>
        <v>#REF!</v>
      </c>
      <c r="U553" s="81" t="e">
        <f t="shared" si="165"/>
        <v>#REF!</v>
      </c>
      <c r="V553" s="6">
        <v>750000</v>
      </c>
      <c r="W553" s="6"/>
      <c r="X553" s="81">
        <f t="shared" si="166"/>
        <v>750000</v>
      </c>
      <c r="Y553" s="6">
        <v>750000</v>
      </c>
      <c r="Z553" s="6" t="e">
        <f>Y553/1000*#REF!</f>
        <v>#REF!</v>
      </c>
      <c r="AA553" s="81" t="e">
        <f t="shared" si="167"/>
        <v>#REF!</v>
      </c>
      <c r="AB553" s="6">
        <v>750000</v>
      </c>
      <c r="AC553" s="6"/>
      <c r="AD553" s="81">
        <f t="shared" si="168"/>
        <v>750000</v>
      </c>
      <c r="AE553" s="32">
        <v>712000</v>
      </c>
      <c r="AF553" s="6" t="e">
        <f>AE553/1000*#REF!</f>
        <v>#REF!</v>
      </c>
      <c r="AG553" s="81" t="e">
        <f t="shared" si="169"/>
        <v>#REF!</v>
      </c>
      <c r="AH553" s="32">
        <v>712000</v>
      </c>
      <c r="AI553" s="6"/>
      <c r="AJ553" s="81">
        <f t="shared" si="170"/>
        <v>712000</v>
      </c>
      <c r="AK553" s="32">
        <v>712000</v>
      </c>
      <c r="AL553" s="44" t="s">
        <v>2816</v>
      </c>
      <c r="AM553" s="44"/>
    </row>
    <row r="554" spans="1:39" x14ac:dyDescent="0.2">
      <c r="A554" s="5">
        <f t="shared" si="171"/>
        <v>531</v>
      </c>
      <c r="B554" s="5">
        <v>367</v>
      </c>
      <c r="C554" s="5">
        <v>562</v>
      </c>
      <c r="D554" s="5" t="s">
        <v>1746</v>
      </c>
      <c r="E554" s="15"/>
      <c r="F554" s="15" t="s">
        <v>1746</v>
      </c>
      <c r="G554" s="45" t="s">
        <v>1747</v>
      </c>
      <c r="H554" s="6">
        <v>15000</v>
      </c>
      <c r="I554" s="6">
        <v>9235.6239999999998</v>
      </c>
      <c r="J554" s="6">
        <v>17000</v>
      </c>
      <c r="K554" s="81">
        <f t="shared" si="172"/>
        <v>32000</v>
      </c>
      <c r="L554" s="81">
        <f t="shared" si="173"/>
        <v>41200</v>
      </c>
      <c r="M554" s="6">
        <v>250000</v>
      </c>
      <c r="N554" s="6" t="e">
        <f>M554/1000*#REF!</f>
        <v>#REF!</v>
      </c>
      <c r="O554" s="81" t="e">
        <f t="shared" si="163"/>
        <v>#REF!</v>
      </c>
      <c r="P554" s="6">
        <v>250000</v>
      </c>
      <c r="Q554" s="6"/>
      <c r="R554" s="81">
        <f t="shared" si="164"/>
        <v>250000</v>
      </c>
      <c r="S554" s="6">
        <v>250000</v>
      </c>
      <c r="T554" s="6" t="e">
        <f>S554/1000*#REF!</f>
        <v>#REF!</v>
      </c>
      <c r="U554" s="81" t="e">
        <f t="shared" si="165"/>
        <v>#REF!</v>
      </c>
      <c r="V554" s="6">
        <v>250000</v>
      </c>
      <c r="W554" s="6"/>
      <c r="X554" s="81">
        <f t="shared" si="166"/>
        <v>250000</v>
      </c>
      <c r="Y554" s="6">
        <v>250000</v>
      </c>
      <c r="Z554" s="6" t="e">
        <f>Y554/1000*#REF!</f>
        <v>#REF!</v>
      </c>
      <c r="AA554" s="81" t="e">
        <f t="shared" si="167"/>
        <v>#REF!</v>
      </c>
      <c r="AB554" s="6">
        <v>250000</v>
      </c>
      <c r="AC554" s="6"/>
      <c r="AD554" s="81">
        <f t="shared" si="168"/>
        <v>250000</v>
      </c>
      <c r="AE554" s="32">
        <v>237000</v>
      </c>
      <c r="AF554" s="6" t="e">
        <f>AE554/1000*#REF!</f>
        <v>#REF!</v>
      </c>
      <c r="AG554" s="81" t="e">
        <f t="shared" si="169"/>
        <v>#REF!</v>
      </c>
      <c r="AH554" s="32">
        <v>237000</v>
      </c>
      <c r="AI554" s="6"/>
      <c r="AJ554" s="81">
        <f t="shared" si="170"/>
        <v>237000</v>
      </c>
      <c r="AK554" s="32">
        <v>237000</v>
      </c>
      <c r="AL554" s="44"/>
      <c r="AM554" s="44"/>
    </row>
    <row r="555" spans="1:39" x14ac:dyDescent="0.2">
      <c r="A555" s="5">
        <f t="shared" si="171"/>
        <v>532</v>
      </c>
      <c r="B555" s="5">
        <v>368</v>
      </c>
      <c r="C555" s="5">
        <v>563</v>
      </c>
      <c r="D555" s="5" t="s">
        <v>1748</v>
      </c>
      <c r="E555" s="15"/>
      <c r="F555" s="15" t="s">
        <v>1748</v>
      </c>
      <c r="G555" s="45" t="s">
        <v>1749</v>
      </c>
      <c r="H555" s="6">
        <v>20000</v>
      </c>
      <c r="I555" s="6">
        <v>9235.6239999999998</v>
      </c>
      <c r="J555" s="6">
        <v>50000</v>
      </c>
      <c r="K555" s="81">
        <f t="shared" si="172"/>
        <v>70000</v>
      </c>
      <c r="L555" s="81">
        <f t="shared" si="173"/>
        <v>79200</v>
      </c>
      <c r="M555" s="6">
        <v>80000</v>
      </c>
      <c r="N555" s="6" t="e">
        <f>M555/1000*#REF!</f>
        <v>#REF!</v>
      </c>
      <c r="O555" s="81" t="e">
        <f t="shared" si="163"/>
        <v>#REF!</v>
      </c>
      <c r="P555" s="6">
        <v>80000</v>
      </c>
      <c r="Q555" s="6"/>
      <c r="R555" s="81">
        <f t="shared" si="164"/>
        <v>80000</v>
      </c>
      <c r="S555" s="6">
        <v>80000</v>
      </c>
      <c r="T555" s="6" t="e">
        <f>S555/1000*#REF!</f>
        <v>#REF!</v>
      </c>
      <c r="U555" s="81" t="e">
        <f t="shared" si="165"/>
        <v>#REF!</v>
      </c>
      <c r="V555" s="6">
        <v>80000</v>
      </c>
      <c r="W555" s="6"/>
      <c r="X555" s="81">
        <f t="shared" si="166"/>
        <v>80000</v>
      </c>
      <c r="Y555" s="6">
        <v>80000</v>
      </c>
      <c r="Z555" s="6" t="e">
        <f>Y555/1000*#REF!</f>
        <v>#REF!</v>
      </c>
      <c r="AA555" s="81" t="e">
        <f t="shared" si="167"/>
        <v>#REF!</v>
      </c>
      <c r="AB555" s="6">
        <v>80000</v>
      </c>
      <c r="AC555" s="6"/>
      <c r="AD555" s="81">
        <f t="shared" si="168"/>
        <v>80000</v>
      </c>
      <c r="AE555" s="32">
        <v>76000</v>
      </c>
      <c r="AF555" s="6" t="e">
        <f>AE555/1000*#REF!</f>
        <v>#REF!</v>
      </c>
      <c r="AG555" s="81" t="e">
        <f t="shared" si="169"/>
        <v>#REF!</v>
      </c>
      <c r="AH555" s="32">
        <v>76000</v>
      </c>
      <c r="AI555" s="6"/>
      <c r="AJ555" s="81">
        <f t="shared" si="170"/>
        <v>76000</v>
      </c>
      <c r="AK555" s="32">
        <v>76000</v>
      </c>
      <c r="AL555" s="44"/>
      <c r="AM555" s="44"/>
    </row>
    <row r="556" spans="1:39" x14ac:dyDescent="0.2">
      <c r="A556" s="5">
        <f t="shared" si="171"/>
        <v>533</v>
      </c>
      <c r="B556" s="5">
        <v>369</v>
      </c>
      <c r="C556" s="5">
        <v>564</v>
      </c>
      <c r="D556" s="5" t="s">
        <v>1750</v>
      </c>
      <c r="E556" s="15"/>
      <c r="F556" s="15" t="s">
        <v>1750</v>
      </c>
      <c r="G556" s="45" t="s">
        <v>1751</v>
      </c>
      <c r="H556" s="6">
        <v>40000</v>
      </c>
      <c r="I556" s="6">
        <v>9235.6239999999998</v>
      </c>
      <c r="J556" s="6"/>
      <c r="K556" s="81">
        <f t="shared" si="172"/>
        <v>40000</v>
      </c>
      <c r="L556" s="81">
        <f t="shared" si="173"/>
        <v>49200</v>
      </c>
      <c r="M556" s="6">
        <v>40000</v>
      </c>
      <c r="N556" s="6" t="e">
        <f>M556/1000*#REF!</f>
        <v>#REF!</v>
      </c>
      <c r="O556" s="81" t="e">
        <f t="shared" si="163"/>
        <v>#REF!</v>
      </c>
      <c r="P556" s="6">
        <v>40000</v>
      </c>
      <c r="Q556" s="6"/>
      <c r="R556" s="81">
        <f t="shared" si="164"/>
        <v>40000</v>
      </c>
      <c r="S556" s="6">
        <v>40000</v>
      </c>
      <c r="T556" s="6" t="e">
        <f>S556/1000*#REF!</f>
        <v>#REF!</v>
      </c>
      <c r="U556" s="81" t="e">
        <f t="shared" si="165"/>
        <v>#REF!</v>
      </c>
      <c r="V556" s="6">
        <v>40000</v>
      </c>
      <c r="W556" s="6"/>
      <c r="X556" s="81">
        <f t="shared" si="166"/>
        <v>40000</v>
      </c>
      <c r="Y556" s="6">
        <v>40000</v>
      </c>
      <c r="Z556" s="6" t="e">
        <f>Y556/1000*#REF!</f>
        <v>#REF!</v>
      </c>
      <c r="AA556" s="81" t="e">
        <f t="shared" si="167"/>
        <v>#REF!</v>
      </c>
      <c r="AB556" s="6">
        <v>40000</v>
      </c>
      <c r="AC556" s="6"/>
      <c r="AD556" s="81">
        <f t="shared" si="168"/>
        <v>40000</v>
      </c>
      <c r="AE556" s="32">
        <v>38000</v>
      </c>
      <c r="AF556" s="6" t="e">
        <f>AE556/1000*#REF!</f>
        <v>#REF!</v>
      </c>
      <c r="AG556" s="81" t="e">
        <f t="shared" si="169"/>
        <v>#REF!</v>
      </c>
      <c r="AH556" s="32">
        <v>38000</v>
      </c>
      <c r="AI556" s="6"/>
      <c r="AJ556" s="81">
        <f t="shared" si="170"/>
        <v>38000</v>
      </c>
      <c r="AK556" s="32">
        <v>38000</v>
      </c>
      <c r="AL556" s="44"/>
      <c r="AM556" s="44"/>
    </row>
    <row r="557" spans="1:39" ht="45" x14ac:dyDescent="0.2">
      <c r="A557" s="5">
        <f t="shared" si="171"/>
        <v>534</v>
      </c>
      <c r="B557" s="5">
        <v>370</v>
      </c>
      <c r="C557" s="5">
        <v>565</v>
      </c>
      <c r="D557" s="5" t="s">
        <v>1752</v>
      </c>
      <c r="E557" s="15"/>
      <c r="F557" s="15" t="s">
        <v>1752</v>
      </c>
      <c r="G557" s="45" t="s">
        <v>1753</v>
      </c>
      <c r="H557" s="6">
        <v>40000</v>
      </c>
      <c r="I557" s="6">
        <v>9235.6239999999998</v>
      </c>
      <c r="J557" s="6">
        <v>120000</v>
      </c>
      <c r="K557" s="81">
        <f t="shared" si="172"/>
        <v>160000</v>
      </c>
      <c r="L557" s="81">
        <f t="shared" si="173"/>
        <v>169200</v>
      </c>
      <c r="M557" s="6">
        <v>3500000</v>
      </c>
      <c r="N557" s="6" t="e">
        <f>M557/1000*#REF!</f>
        <v>#REF!</v>
      </c>
      <c r="O557" s="81" t="e">
        <f t="shared" si="163"/>
        <v>#REF!</v>
      </c>
      <c r="P557" s="6">
        <v>3500000</v>
      </c>
      <c r="Q557" s="6"/>
      <c r="R557" s="81">
        <f t="shared" si="164"/>
        <v>3500000</v>
      </c>
      <c r="S557" s="6">
        <v>3500000</v>
      </c>
      <c r="T557" s="6" t="e">
        <f>S557/1000*#REF!</f>
        <v>#REF!</v>
      </c>
      <c r="U557" s="81" t="e">
        <f t="shared" si="165"/>
        <v>#REF!</v>
      </c>
      <c r="V557" s="6">
        <v>3500000</v>
      </c>
      <c r="W557" s="6"/>
      <c r="X557" s="81">
        <f t="shared" si="166"/>
        <v>3500000</v>
      </c>
      <c r="Y557" s="6">
        <v>3500000</v>
      </c>
      <c r="Z557" s="6" t="e">
        <f>Y557/1000*#REF!</f>
        <v>#REF!</v>
      </c>
      <c r="AA557" s="81" t="e">
        <f t="shared" si="167"/>
        <v>#REF!</v>
      </c>
      <c r="AB557" s="6">
        <v>3500000</v>
      </c>
      <c r="AC557" s="6"/>
      <c r="AD557" s="81">
        <f t="shared" si="168"/>
        <v>3500000</v>
      </c>
      <c r="AE557" s="32">
        <v>3325000</v>
      </c>
      <c r="AF557" s="6" t="e">
        <f>AE557/1000*#REF!</f>
        <v>#REF!</v>
      </c>
      <c r="AG557" s="81" t="e">
        <f t="shared" si="169"/>
        <v>#REF!</v>
      </c>
      <c r="AH557" s="32">
        <v>3325000</v>
      </c>
      <c r="AI557" s="6"/>
      <c r="AJ557" s="81">
        <f t="shared" si="170"/>
        <v>3325000</v>
      </c>
      <c r="AK557" s="32">
        <v>3500000</v>
      </c>
      <c r="AL557" s="44" t="s">
        <v>2823</v>
      </c>
      <c r="AM557" s="44"/>
    </row>
    <row r="558" spans="1:39" x14ac:dyDescent="0.2">
      <c r="A558" s="5">
        <f t="shared" si="171"/>
        <v>535</v>
      </c>
      <c r="B558" s="5">
        <v>371</v>
      </c>
      <c r="C558" s="5">
        <v>566</v>
      </c>
      <c r="D558" s="5" t="s">
        <v>1754</v>
      </c>
      <c r="E558" s="15"/>
      <c r="F558" s="15" t="s">
        <v>1754</v>
      </c>
      <c r="G558" s="45" t="s">
        <v>1755</v>
      </c>
      <c r="H558" s="6">
        <v>30000</v>
      </c>
      <c r="I558" s="6">
        <v>8045.4760000000006</v>
      </c>
      <c r="J558" s="6"/>
      <c r="K558" s="81">
        <f t="shared" si="172"/>
        <v>30000</v>
      </c>
      <c r="L558" s="81">
        <f t="shared" si="173"/>
        <v>38000</v>
      </c>
      <c r="M558" s="6">
        <v>1500000</v>
      </c>
      <c r="N558" s="6" t="e">
        <f>M558/1000*#REF!</f>
        <v>#REF!</v>
      </c>
      <c r="O558" s="81" t="e">
        <f t="shared" si="163"/>
        <v>#REF!</v>
      </c>
      <c r="P558" s="6">
        <v>1500000</v>
      </c>
      <c r="Q558" s="6"/>
      <c r="R558" s="81">
        <f t="shared" si="164"/>
        <v>1500000</v>
      </c>
      <c r="S558" s="6">
        <v>1500000</v>
      </c>
      <c r="T558" s="6" t="e">
        <f>S558/1000*#REF!</f>
        <v>#REF!</v>
      </c>
      <c r="U558" s="81" t="e">
        <f t="shared" si="165"/>
        <v>#REF!</v>
      </c>
      <c r="V558" s="6">
        <v>1500000</v>
      </c>
      <c r="W558" s="6"/>
      <c r="X558" s="81">
        <f t="shared" si="166"/>
        <v>1500000</v>
      </c>
      <c r="Y558" s="6">
        <v>1500000</v>
      </c>
      <c r="Z558" s="6" t="e">
        <f>Y558/1000*#REF!</f>
        <v>#REF!</v>
      </c>
      <c r="AA558" s="81" t="e">
        <f t="shared" si="167"/>
        <v>#REF!</v>
      </c>
      <c r="AB558" s="6">
        <v>1500000</v>
      </c>
      <c r="AC558" s="6"/>
      <c r="AD558" s="81">
        <f t="shared" si="168"/>
        <v>1500000</v>
      </c>
      <c r="AE558" s="32">
        <v>1500000</v>
      </c>
      <c r="AF558" s="6" t="e">
        <f>AE558/1000*#REF!</f>
        <v>#REF!</v>
      </c>
      <c r="AG558" s="81" t="e">
        <f t="shared" si="169"/>
        <v>#REF!</v>
      </c>
      <c r="AH558" s="32">
        <v>1500000</v>
      </c>
      <c r="AI558" s="6"/>
      <c r="AJ558" s="81">
        <f t="shared" si="170"/>
        <v>1500000</v>
      </c>
      <c r="AK558" s="32">
        <v>1500000</v>
      </c>
      <c r="AL558" s="44"/>
      <c r="AM558" s="44"/>
    </row>
    <row r="559" spans="1:39" ht="31.5" x14ac:dyDescent="0.2">
      <c r="A559" s="5">
        <f t="shared" si="171"/>
        <v>536</v>
      </c>
      <c r="B559" s="5" t="e">
        <v>#REF!</v>
      </c>
      <c r="C559" s="5">
        <v>568</v>
      </c>
      <c r="D559" s="5" t="s">
        <v>1756</v>
      </c>
      <c r="E559" s="15"/>
      <c r="F559" s="15" t="s">
        <v>1756</v>
      </c>
      <c r="G559" s="45" t="s">
        <v>1757</v>
      </c>
      <c r="H559" s="6">
        <v>15000</v>
      </c>
      <c r="I559" s="6">
        <v>9235.6239999999998</v>
      </c>
      <c r="J559" s="6">
        <v>26000</v>
      </c>
      <c r="K559" s="81">
        <f t="shared" si="172"/>
        <v>41000</v>
      </c>
      <c r="L559" s="81">
        <f t="shared" si="173"/>
        <v>50200</v>
      </c>
      <c r="M559" s="6">
        <v>2000000</v>
      </c>
      <c r="N559" s="6" t="e">
        <f>M559/1000*#REF!</f>
        <v>#REF!</v>
      </c>
      <c r="O559" s="81" t="e">
        <f t="shared" si="163"/>
        <v>#REF!</v>
      </c>
      <c r="P559" s="6">
        <v>2000000</v>
      </c>
      <c r="Q559" s="6"/>
      <c r="R559" s="81">
        <f t="shared" si="164"/>
        <v>2000000</v>
      </c>
      <c r="S559" s="6">
        <v>2000000</v>
      </c>
      <c r="T559" s="6" t="e">
        <f>S559/1000*#REF!</f>
        <v>#REF!</v>
      </c>
      <c r="U559" s="81" t="e">
        <f t="shared" si="165"/>
        <v>#REF!</v>
      </c>
      <c r="V559" s="6">
        <v>2000000</v>
      </c>
      <c r="W559" s="6"/>
      <c r="X559" s="81">
        <f t="shared" si="166"/>
        <v>2000000</v>
      </c>
      <c r="Y559" s="6">
        <v>2000000</v>
      </c>
      <c r="Z559" s="6" t="e">
        <f>Y559/1000*#REF!</f>
        <v>#REF!</v>
      </c>
      <c r="AA559" s="81" t="e">
        <f t="shared" si="167"/>
        <v>#REF!</v>
      </c>
      <c r="AB559" s="6">
        <v>2000000</v>
      </c>
      <c r="AC559" s="6"/>
      <c r="AD559" s="81">
        <f t="shared" si="168"/>
        <v>2000000</v>
      </c>
      <c r="AE559" s="32">
        <v>1900000</v>
      </c>
      <c r="AF559" s="6" t="e">
        <f>AE559/1000*#REF!</f>
        <v>#REF!</v>
      </c>
      <c r="AG559" s="81" t="e">
        <f t="shared" si="169"/>
        <v>#REF!</v>
      </c>
      <c r="AH559" s="32">
        <v>1900000</v>
      </c>
      <c r="AI559" s="6"/>
      <c r="AJ559" s="81">
        <f t="shared" si="170"/>
        <v>1900000</v>
      </c>
      <c r="AK559" s="32">
        <v>1900000</v>
      </c>
      <c r="AL559" s="44"/>
      <c r="AM559" s="44"/>
    </row>
    <row r="560" spans="1:39" ht="31.5" x14ac:dyDescent="0.2">
      <c r="A560" s="5">
        <f t="shared" si="171"/>
        <v>537</v>
      </c>
      <c r="B560" s="5" t="e">
        <v>#REF!</v>
      </c>
      <c r="C560" s="5">
        <v>569</v>
      </c>
      <c r="D560" s="5" t="s">
        <v>1758</v>
      </c>
      <c r="E560" s="15"/>
      <c r="F560" s="15" t="s">
        <v>1758</v>
      </c>
      <c r="G560" s="45" t="s">
        <v>1759</v>
      </c>
      <c r="H560" s="6">
        <v>500000</v>
      </c>
      <c r="I560" s="6">
        <v>99437.714999999997</v>
      </c>
      <c r="J560" s="6">
        <v>482000</v>
      </c>
      <c r="K560" s="81">
        <f t="shared" si="172"/>
        <v>982000</v>
      </c>
      <c r="L560" s="81">
        <f t="shared" si="173"/>
        <v>1081400</v>
      </c>
      <c r="M560" s="6">
        <v>2000000</v>
      </c>
      <c r="N560" s="6" t="e">
        <f>M560/1000*#REF!</f>
        <v>#REF!</v>
      </c>
      <c r="O560" s="81" t="e">
        <f t="shared" si="163"/>
        <v>#REF!</v>
      </c>
      <c r="P560" s="6">
        <v>2000000</v>
      </c>
      <c r="Q560" s="6"/>
      <c r="R560" s="81">
        <f t="shared" si="164"/>
        <v>2000000</v>
      </c>
      <c r="S560" s="6">
        <v>2000000</v>
      </c>
      <c r="T560" s="6" t="e">
        <f>S560/1000*#REF!</f>
        <v>#REF!</v>
      </c>
      <c r="U560" s="81" t="e">
        <f t="shared" si="165"/>
        <v>#REF!</v>
      </c>
      <c r="V560" s="6">
        <v>2000000</v>
      </c>
      <c r="W560" s="6"/>
      <c r="X560" s="81">
        <f t="shared" si="166"/>
        <v>2000000</v>
      </c>
      <c r="Y560" s="6">
        <v>2000000</v>
      </c>
      <c r="Z560" s="6" t="e">
        <f>Y560/1000*#REF!</f>
        <v>#REF!</v>
      </c>
      <c r="AA560" s="81" t="e">
        <f t="shared" si="167"/>
        <v>#REF!</v>
      </c>
      <c r="AB560" s="6">
        <v>2000000</v>
      </c>
      <c r="AC560" s="6"/>
      <c r="AD560" s="81">
        <f t="shared" si="168"/>
        <v>2000000</v>
      </c>
      <c r="AE560" s="32">
        <v>1900000</v>
      </c>
      <c r="AF560" s="6" t="e">
        <f>AE560/1000*#REF!</f>
        <v>#REF!</v>
      </c>
      <c r="AG560" s="81" t="e">
        <f t="shared" si="169"/>
        <v>#REF!</v>
      </c>
      <c r="AH560" s="32">
        <v>1900000</v>
      </c>
      <c r="AI560" s="6"/>
      <c r="AJ560" s="81">
        <f t="shared" si="170"/>
        <v>1900000</v>
      </c>
      <c r="AK560" s="32">
        <v>1900000</v>
      </c>
      <c r="AL560" s="44" t="s">
        <v>2816</v>
      </c>
      <c r="AM560" s="44"/>
    </row>
    <row r="561" spans="1:39" ht="45" x14ac:dyDescent="0.2">
      <c r="A561" s="5">
        <f t="shared" si="171"/>
        <v>538</v>
      </c>
      <c r="B561" s="5" t="e">
        <v>#REF!</v>
      </c>
      <c r="C561" s="5">
        <v>570</v>
      </c>
      <c r="D561" s="5" t="s">
        <v>1760</v>
      </c>
      <c r="E561" s="15"/>
      <c r="F561" s="15" t="s">
        <v>1760</v>
      </c>
      <c r="G561" s="45" t="s">
        <v>1761</v>
      </c>
      <c r="H561" s="6">
        <v>750000</v>
      </c>
      <c r="I561" s="6">
        <v>265167.24</v>
      </c>
      <c r="J561" s="6">
        <v>880000</v>
      </c>
      <c r="K561" s="81">
        <f t="shared" si="172"/>
        <v>1630000</v>
      </c>
      <c r="L561" s="81">
        <f t="shared" si="173"/>
        <v>1895200</v>
      </c>
      <c r="M561" s="6">
        <v>250000</v>
      </c>
      <c r="N561" s="6" t="e">
        <f>M561/1000*#REF!</f>
        <v>#REF!</v>
      </c>
      <c r="O561" s="81" t="e">
        <f t="shared" si="163"/>
        <v>#REF!</v>
      </c>
      <c r="P561" s="6">
        <v>250000</v>
      </c>
      <c r="Q561" s="6"/>
      <c r="R561" s="81">
        <f t="shared" si="164"/>
        <v>250000</v>
      </c>
      <c r="S561" s="6">
        <v>250000</v>
      </c>
      <c r="T561" s="6" t="e">
        <f>S561/1000*#REF!</f>
        <v>#REF!</v>
      </c>
      <c r="U561" s="81" t="e">
        <f t="shared" si="165"/>
        <v>#REF!</v>
      </c>
      <c r="V561" s="6">
        <v>250000</v>
      </c>
      <c r="W561" s="6"/>
      <c r="X561" s="81">
        <f t="shared" si="166"/>
        <v>250000</v>
      </c>
      <c r="Y561" s="6">
        <v>250000</v>
      </c>
      <c r="Z561" s="6" t="e">
        <f>Y561/1000*#REF!</f>
        <v>#REF!</v>
      </c>
      <c r="AA561" s="81" t="e">
        <f t="shared" si="167"/>
        <v>#REF!</v>
      </c>
      <c r="AB561" s="6">
        <v>250000</v>
      </c>
      <c r="AC561" s="6"/>
      <c r="AD561" s="81">
        <f t="shared" si="168"/>
        <v>250000</v>
      </c>
      <c r="AE561" s="32">
        <v>237000</v>
      </c>
      <c r="AF561" s="6" t="e">
        <f>AE561/1000*#REF!</f>
        <v>#REF!</v>
      </c>
      <c r="AG561" s="81" t="e">
        <f t="shared" si="169"/>
        <v>#REF!</v>
      </c>
      <c r="AH561" s="32">
        <v>237000</v>
      </c>
      <c r="AI561" s="6"/>
      <c r="AJ561" s="81">
        <f t="shared" si="170"/>
        <v>237000</v>
      </c>
      <c r="AK561" s="32">
        <v>237000</v>
      </c>
      <c r="AL561" s="44" t="s">
        <v>2824</v>
      </c>
      <c r="AM561" s="44"/>
    </row>
    <row r="562" spans="1:39" ht="30" x14ac:dyDescent="0.2">
      <c r="A562" s="5">
        <f t="shared" si="171"/>
        <v>539</v>
      </c>
      <c r="B562" s="5" t="e">
        <v>#REF!</v>
      </c>
      <c r="C562" s="5">
        <v>571</v>
      </c>
      <c r="D562" s="5" t="s">
        <v>1762</v>
      </c>
      <c r="E562" s="15"/>
      <c r="F562" s="15" t="s">
        <v>1762</v>
      </c>
      <c r="G562" s="45" t="s">
        <v>1763</v>
      </c>
      <c r="H562" s="6">
        <v>250000</v>
      </c>
      <c r="I562" s="6">
        <v>99437.714999999997</v>
      </c>
      <c r="J562" s="6">
        <v>182500</v>
      </c>
      <c r="K562" s="81">
        <f t="shared" si="172"/>
        <v>432500</v>
      </c>
      <c r="L562" s="81">
        <f t="shared" si="173"/>
        <v>531900</v>
      </c>
      <c r="M562" s="6"/>
      <c r="N562" s="6"/>
      <c r="O562" s="81"/>
      <c r="P562" s="6"/>
      <c r="Q562" s="6"/>
      <c r="R562" s="81"/>
      <c r="S562" s="6"/>
      <c r="T562" s="6"/>
      <c r="U562" s="81"/>
      <c r="V562" s="6"/>
      <c r="W562" s="6"/>
      <c r="X562" s="81"/>
      <c r="Y562" s="6"/>
      <c r="Z562" s="6"/>
      <c r="AA562" s="81"/>
      <c r="AB562" s="6"/>
      <c r="AC562" s="6"/>
      <c r="AD562" s="81"/>
      <c r="AE562" s="34"/>
      <c r="AF562" s="6"/>
      <c r="AG562" s="81"/>
      <c r="AH562" s="34"/>
      <c r="AI562" s="6"/>
      <c r="AJ562" s="81"/>
      <c r="AK562" s="34"/>
      <c r="AL562" s="44" t="s">
        <v>2816</v>
      </c>
      <c r="AM562" s="35"/>
    </row>
    <row r="563" spans="1:39" ht="30" x14ac:dyDescent="0.2">
      <c r="A563" s="5">
        <f t="shared" si="171"/>
        <v>540</v>
      </c>
      <c r="B563" s="5" t="e">
        <v>#REF!</v>
      </c>
      <c r="C563" s="5">
        <v>573</v>
      </c>
      <c r="D563" s="5" t="s">
        <v>1764</v>
      </c>
      <c r="E563" s="15"/>
      <c r="F563" s="15" t="s">
        <v>1764</v>
      </c>
      <c r="G563" s="45" t="s">
        <v>1765</v>
      </c>
      <c r="H563" s="6">
        <v>80000</v>
      </c>
      <c r="I563" s="6">
        <v>99437.714999999997</v>
      </c>
      <c r="J563" s="6">
        <v>590000</v>
      </c>
      <c r="K563" s="81">
        <f t="shared" si="172"/>
        <v>670000</v>
      </c>
      <c r="L563" s="81">
        <f t="shared" si="173"/>
        <v>769400</v>
      </c>
      <c r="M563" s="6">
        <v>115000</v>
      </c>
      <c r="N563" s="6" t="e">
        <f>M563/1000*#REF!</f>
        <v>#REF!</v>
      </c>
      <c r="O563" s="81" t="e">
        <f t="shared" ref="O563:O617" si="174">SUM(M563:N563)</f>
        <v>#REF!</v>
      </c>
      <c r="P563" s="6">
        <v>115000</v>
      </c>
      <c r="Q563" s="6"/>
      <c r="R563" s="81">
        <f t="shared" ref="R563:R617" si="175">SUM(P563:Q563)</f>
        <v>115000</v>
      </c>
      <c r="S563" s="6">
        <v>115000</v>
      </c>
      <c r="T563" s="6" t="e">
        <f>S563/1000*#REF!</f>
        <v>#REF!</v>
      </c>
      <c r="U563" s="81" t="e">
        <f t="shared" ref="U563:U617" si="176">SUM(S563:T563)</f>
        <v>#REF!</v>
      </c>
      <c r="V563" s="6">
        <v>115000</v>
      </c>
      <c r="W563" s="6"/>
      <c r="X563" s="81">
        <f t="shared" ref="X563:X617" si="177">SUM(V563:W563)</f>
        <v>115000</v>
      </c>
      <c r="Y563" s="6">
        <v>115000</v>
      </c>
      <c r="Z563" s="6" t="e">
        <f>Y563/1000*#REF!</f>
        <v>#REF!</v>
      </c>
      <c r="AA563" s="81" t="e">
        <f t="shared" ref="AA563:AA617" si="178">SUM(Y563:Z563)</f>
        <v>#REF!</v>
      </c>
      <c r="AB563" s="6">
        <v>115000</v>
      </c>
      <c r="AC563" s="6"/>
      <c r="AD563" s="81">
        <f t="shared" ref="AD563:AD617" si="179">SUM(AB563:AC563)</f>
        <v>115000</v>
      </c>
      <c r="AE563" s="6">
        <v>115000</v>
      </c>
      <c r="AF563" s="6" t="e">
        <f>AE563/1000*#REF!</f>
        <v>#REF!</v>
      </c>
      <c r="AG563" s="81" t="e">
        <f t="shared" ref="AG563:AG617" si="180">SUM(AE563:AF563)</f>
        <v>#REF!</v>
      </c>
      <c r="AH563" s="6">
        <v>115000</v>
      </c>
      <c r="AI563" s="6"/>
      <c r="AJ563" s="81">
        <f t="shared" ref="AJ563:AJ617" si="181">SUM(AH563:AI563)</f>
        <v>115000</v>
      </c>
      <c r="AK563" s="6">
        <v>115000</v>
      </c>
      <c r="AL563" s="44" t="s">
        <v>2816</v>
      </c>
      <c r="AM563" s="44"/>
    </row>
    <row r="564" spans="1:39" ht="30" x14ac:dyDescent="0.2">
      <c r="A564" s="5">
        <f t="shared" si="171"/>
        <v>541</v>
      </c>
      <c r="B564" s="5" t="e">
        <v>#REF!</v>
      </c>
      <c r="C564" s="5">
        <v>574</v>
      </c>
      <c r="D564" s="5" t="s">
        <v>1766</v>
      </c>
      <c r="E564" s="15"/>
      <c r="F564" s="15" t="s">
        <v>1766</v>
      </c>
      <c r="G564" s="45" t="s">
        <v>1767</v>
      </c>
      <c r="H564" s="6">
        <v>40000</v>
      </c>
      <c r="I564" s="6">
        <v>99437.714999999997</v>
      </c>
      <c r="J564" s="6">
        <v>590000</v>
      </c>
      <c r="K564" s="81">
        <f t="shared" si="172"/>
        <v>630000</v>
      </c>
      <c r="L564" s="81">
        <f t="shared" si="173"/>
        <v>729400</v>
      </c>
      <c r="M564" s="6">
        <v>89000</v>
      </c>
      <c r="N564" s="6" t="e">
        <f>M564/1000*#REF!</f>
        <v>#REF!</v>
      </c>
      <c r="O564" s="81" t="e">
        <f t="shared" si="174"/>
        <v>#REF!</v>
      </c>
      <c r="P564" s="6">
        <v>89000</v>
      </c>
      <c r="Q564" s="6"/>
      <c r="R564" s="81">
        <f t="shared" si="175"/>
        <v>89000</v>
      </c>
      <c r="S564" s="6">
        <v>89000</v>
      </c>
      <c r="T564" s="6" t="e">
        <f>S564/1000*#REF!</f>
        <v>#REF!</v>
      </c>
      <c r="U564" s="81" t="e">
        <f t="shared" si="176"/>
        <v>#REF!</v>
      </c>
      <c r="V564" s="6">
        <v>89000</v>
      </c>
      <c r="W564" s="6"/>
      <c r="X564" s="81">
        <f t="shared" si="177"/>
        <v>89000</v>
      </c>
      <c r="Y564" s="6">
        <v>89000</v>
      </c>
      <c r="Z564" s="6" t="e">
        <f>Y564/1000*#REF!</f>
        <v>#REF!</v>
      </c>
      <c r="AA564" s="81" t="e">
        <f t="shared" si="178"/>
        <v>#REF!</v>
      </c>
      <c r="AB564" s="6">
        <v>89000</v>
      </c>
      <c r="AC564" s="6"/>
      <c r="AD564" s="81">
        <f t="shared" si="179"/>
        <v>89000</v>
      </c>
      <c r="AE564" s="6">
        <v>89000</v>
      </c>
      <c r="AF564" s="6" t="e">
        <f>AE564/1000*#REF!</f>
        <v>#REF!</v>
      </c>
      <c r="AG564" s="81" t="e">
        <f t="shared" si="180"/>
        <v>#REF!</v>
      </c>
      <c r="AH564" s="6">
        <v>89000</v>
      </c>
      <c r="AI564" s="6"/>
      <c r="AJ564" s="81">
        <f t="shared" si="181"/>
        <v>89000</v>
      </c>
      <c r="AK564" s="6">
        <v>89000</v>
      </c>
      <c r="AL564" s="44" t="s">
        <v>2816</v>
      </c>
      <c r="AM564" s="44"/>
    </row>
    <row r="565" spans="1:39" ht="31.5" x14ac:dyDescent="0.2">
      <c r="A565" s="5">
        <f t="shared" si="171"/>
        <v>542</v>
      </c>
      <c r="B565" s="5" t="e">
        <v>#REF!</v>
      </c>
      <c r="C565" s="5">
        <v>575</v>
      </c>
      <c r="D565" s="5" t="s">
        <v>1768</v>
      </c>
      <c r="E565" s="15"/>
      <c r="F565" s="15" t="s">
        <v>1768</v>
      </c>
      <c r="G565" s="45" t="s">
        <v>1769</v>
      </c>
      <c r="H565" s="6">
        <v>3500000</v>
      </c>
      <c r="I565" s="6">
        <v>99437.714999999997</v>
      </c>
      <c r="J565" s="6">
        <v>482000</v>
      </c>
      <c r="K565" s="81">
        <f t="shared" si="172"/>
        <v>3982000</v>
      </c>
      <c r="L565" s="81">
        <f t="shared" si="173"/>
        <v>4081400</v>
      </c>
      <c r="M565" s="6">
        <v>152000</v>
      </c>
      <c r="N565" s="6" t="e">
        <f>M565/1000*#REF!</f>
        <v>#REF!</v>
      </c>
      <c r="O565" s="81" t="e">
        <f t="shared" si="174"/>
        <v>#REF!</v>
      </c>
      <c r="P565" s="6">
        <v>152000</v>
      </c>
      <c r="Q565" s="6"/>
      <c r="R565" s="81">
        <f t="shared" si="175"/>
        <v>152000</v>
      </c>
      <c r="S565" s="6">
        <v>152000</v>
      </c>
      <c r="T565" s="6" t="e">
        <f>S565/1000*#REF!</f>
        <v>#REF!</v>
      </c>
      <c r="U565" s="81" t="e">
        <f t="shared" si="176"/>
        <v>#REF!</v>
      </c>
      <c r="V565" s="6">
        <v>152000</v>
      </c>
      <c r="W565" s="6"/>
      <c r="X565" s="81">
        <f t="shared" si="177"/>
        <v>152000</v>
      </c>
      <c r="Y565" s="6">
        <v>152000</v>
      </c>
      <c r="Z565" s="6" t="e">
        <f>Y565/1000*#REF!</f>
        <v>#REF!</v>
      </c>
      <c r="AA565" s="81" t="e">
        <f t="shared" si="178"/>
        <v>#REF!</v>
      </c>
      <c r="AB565" s="6">
        <v>152000</v>
      </c>
      <c r="AC565" s="6"/>
      <c r="AD565" s="81">
        <f t="shared" si="179"/>
        <v>152000</v>
      </c>
      <c r="AE565" s="6">
        <v>152000</v>
      </c>
      <c r="AF565" s="6" t="e">
        <f>AE565/1000*#REF!</f>
        <v>#REF!</v>
      </c>
      <c r="AG565" s="81" t="e">
        <f t="shared" si="180"/>
        <v>#REF!</v>
      </c>
      <c r="AH565" s="6">
        <v>152000</v>
      </c>
      <c r="AI565" s="6"/>
      <c r="AJ565" s="81">
        <f t="shared" si="181"/>
        <v>152000</v>
      </c>
      <c r="AK565" s="6">
        <v>152000</v>
      </c>
      <c r="AL565" s="44" t="s">
        <v>2816</v>
      </c>
      <c r="AM565" s="44"/>
    </row>
    <row r="566" spans="1:39" ht="31.5" x14ac:dyDescent="0.2">
      <c r="A566" s="5">
        <f t="shared" si="171"/>
        <v>543</v>
      </c>
      <c r="B566" s="5" t="e">
        <v>#REF!</v>
      </c>
      <c r="C566" s="5">
        <v>576</v>
      </c>
      <c r="D566" s="5" t="s">
        <v>1770</v>
      </c>
      <c r="E566" s="15"/>
      <c r="F566" s="15" t="s">
        <v>1770</v>
      </c>
      <c r="G566" s="45" t="s">
        <v>1771</v>
      </c>
      <c r="H566" s="6">
        <v>2000000</v>
      </c>
      <c r="I566" s="6">
        <v>99437.714999999997</v>
      </c>
      <c r="J566" s="6">
        <v>482000</v>
      </c>
      <c r="K566" s="81">
        <f t="shared" si="172"/>
        <v>2482000</v>
      </c>
      <c r="L566" s="81">
        <f t="shared" si="173"/>
        <v>2581400</v>
      </c>
      <c r="M566" s="6">
        <v>176000</v>
      </c>
      <c r="N566" s="6" t="e">
        <f>M566/1000*#REF!</f>
        <v>#REF!</v>
      </c>
      <c r="O566" s="81" t="e">
        <f t="shared" si="174"/>
        <v>#REF!</v>
      </c>
      <c r="P566" s="6">
        <v>176000</v>
      </c>
      <c r="Q566" s="6"/>
      <c r="R566" s="81">
        <f t="shared" si="175"/>
        <v>176000</v>
      </c>
      <c r="S566" s="6">
        <v>176000</v>
      </c>
      <c r="T566" s="6" t="e">
        <f>S566/1000*#REF!</f>
        <v>#REF!</v>
      </c>
      <c r="U566" s="81" t="e">
        <f t="shared" si="176"/>
        <v>#REF!</v>
      </c>
      <c r="V566" s="6">
        <v>176000</v>
      </c>
      <c r="W566" s="6"/>
      <c r="X566" s="81">
        <f t="shared" si="177"/>
        <v>176000</v>
      </c>
      <c r="Y566" s="6">
        <v>176000</v>
      </c>
      <c r="Z566" s="6" t="e">
        <f>Y566/1000*#REF!</f>
        <v>#REF!</v>
      </c>
      <c r="AA566" s="81" t="e">
        <f t="shared" si="178"/>
        <v>#REF!</v>
      </c>
      <c r="AB566" s="6">
        <v>176000</v>
      </c>
      <c r="AC566" s="6"/>
      <c r="AD566" s="81">
        <f t="shared" si="179"/>
        <v>176000</v>
      </c>
      <c r="AE566" s="6">
        <v>176000</v>
      </c>
      <c r="AF566" s="6" t="e">
        <f>AE566/1000*#REF!</f>
        <v>#REF!</v>
      </c>
      <c r="AG566" s="81" t="e">
        <f t="shared" si="180"/>
        <v>#REF!</v>
      </c>
      <c r="AH566" s="6">
        <v>176000</v>
      </c>
      <c r="AI566" s="6"/>
      <c r="AJ566" s="81">
        <f t="shared" si="181"/>
        <v>176000</v>
      </c>
      <c r="AK566" s="6">
        <v>176000</v>
      </c>
      <c r="AL566" s="44" t="s">
        <v>1273</v>
      </c>
      <c r="AM566" s="44"/>
    </row>
    <row r="567" spans="1:39" ht="30" x14ac:dyDescent="0.2">
      <c r="A567" s="5">
        <f t="shared" si="171"/>
        <v>544</v>
      </c>
      <c r="B567" s="5" t="e">
        <v>#REF!</v>
      </c>
      <c r="C567" s="5">
        <v>577</v>
      </c>
      <c r="D567" s="5" t="s">
        <v>1772</v>
      </c>
      <c r="E567" s="15"/>
      <c r="F567" s="15" t="s">
        <v>1772</v>
      </c>
      <c r="G567" s="45" t="s">
        <v>1773</v>
      </c>
      <c r="H567" s="6">
        <v>2000000</v>
      </c>
      <c r="I567" s="6">
        <v>198875.43</v>
      </c>
      <c r="J567" s="6">
        <v>880000</v>
      </c>
      <c r="K567" s="81">
        <f t="shared" si="172"/>
        <v>2880000</v>
      </c>
      <c r="L567" s="81">
        <f t="shared" si="173"/>
        <v>3078900</v>
      </c>
      <c r="M567" s="6">
        <v>58000</v>
      </c>
      <c r="N567" s="6" t="e">
        <f>M567/1000*#REF!</f>
        <v>#REF!</v>
      </c>
      <c r="O567" s="81" t="e">
        <f t="shared" si="174"/>
        <v>#REF!</v>
      </c>
      <c r="P567" s="6">
        <v>58000</v>
      </c>
      <c r="Q567" s="6"/>
      <c r="R567" s="81">
        <f t="shared" si="175"/>
        <v>58000</v>
      </c>
      <c r="S567" s="6">
        <v>58000</v>
      </c>
      <c r="T567" s="6" t="e">
        <f>S567/1000*#REF!</f>
        <v>#REF!</v>
      </c>
      <c r="U567" s="81" t="e">
        <f t="shared" si="176"/>
        <v>#REF!</v>
      </c>
      <c r="V567" s="6">
        <v>58000</v>
      </c>
      <c r="W567" s="6"/>
      <c r="X567" s="81">
        <f t="shared" si="177"/>
        <v>58000</v>
      </c>
      <c r="Y567" s="6">
        <v>58000</v>
      </c>
      <c r="Z567" s="6" t="e">
        <f>Y567/1000*#REF!</f>
        <v>#REF!</v>
      </c>
      <c r="AA567" s="81" t="e">
        <f t="shared" si="178"/>
        <v>#REF!</v>
      </c>
      <c r="AB567" s="6">
        <v>58000</v>
      </c>
      <c r="AC567" s="6"/>
      <c r="AD567" s="81">
        <f t="shared" si="179"/>
        <v>58000</v>
      </c>
      <c r="AE567" s="6">
        <v>58000</v>
      </c>
      <c r="AF567" s="6" t="e">
        <f>AE567/1000*#REF!</f>
        <v>#REF!</v>
      </c>
      <c r="AG567" s="81" t="e">
        <f t="shared" si="180"/>
        <v>#REF!</v>
      </c>
      <c r="AH567" s="6">
        <v>58000</v>
      </c>
      <c r="AI567" s="6"/>
      <c r="AJ567" s="81">
        <f t="shared" si="181"/>
        <v>58000</v>
      </c>
      <c r="AK567" s="6">
        <v>58000</v>
      </c>
      <c r="AL567" s="44" t="s">
        <v>1274</v>
      </c>
      <c r="AM567" s="44"/>
    </row>
    <row r="568" spans="1:39" ht="60" x14ac:dyDescent="0.2">
      <c r="A568" s="5">
        <f t="shared" si="171"/>
        <v>545</v>
      </c>
      <c r="B568" s="5" t="e">
        <v>#REF!</v>
      </c>
      <c r="C568" s="5">
        <v>578</v>
      </c>
      <c r="D568" s="5" t="s">
        <v>1774</v>
      </c>
      <c r="E568" s="15"/>
      <c r="F568" s="15" t="s">
        <v>1774</v>
      </c>
      <c r="G568" s="45" t="s">
        <v>1775</v>
      </c>
      <c r="H568" s="6">
        <v>2000000</v>
      </c>
      <c r="I568" s="6">
        <v>265167.24</v>
      </c>
      <c r="J568" s="6">
        <v>482000</v>
      </c>
      <c r="K568" s="81">
        <f t="shared" si="172"/>
        <v>2482000</v>
      </c>
      <c r="L568" s="81">
        <f t="shared" si="173"/>
        <v>2747200</v>
      </c>
      <c r="M568" s="6">
        <v>127000</v>
      </c>
      <c r="N568" s="6" t="e">
        <f>M568/1000*#REF!</f>
        <v>#REF!</v>
      </c>
      <c r="O568" s="81" t="e">
        <f t="shared" si="174"/>
        <v>#REF!</v>
      </c>
      <c r="P568" s="6">
        <v>127000</v>
      </c>
      <c r="Q568" s="6"/>
      <c r="R568" s="81">
        <f t="shared" si="175"/>
        <v>127000</v>
      </c>
      <c r="S568" s="6">
        <v>127000</v>
      </c>
      <c r="T568" s="6" t="e">
        <f>S568/1000*#REF!</f>
        <v>#REF!</v>
      </c>
      <c r="U568" s="81" t="e">
        <f t="shared" si="176"/>
        <v>#REF!</v>
      </c>
      <c r="V568" s="6">
        <v>127000</v>
      </c>
      <c r="W568" s="6"/>
      <c r="X568" s="81">
        <f t="shared" si="177"/>
        <v>127000</v>
      </c>
      <c r="Y568" s="6">
        <v>127000</v>
      </c>
      <c r="Z568" s="6" t="e">
        <f>Y568/1000*#REF!</f>
        <v>#REF!</v>
      </c>
      <c r="AA568" s="81" t="e">
        <f t="shared" si="178"/>
        <v>#REF!</v>
      </c>
      <c r="AB568" s="6">
        <v>127000</v>
      </c>
      <c r="AC568" s="6"/>
      <c r="AD568" s="81">
        <f t="shared" si="179"/>
        <v>127000</v>
      </c>
      <c r="AE568" s="6">
        <v>127000</v>
      </c>
      <c r="AF568" s="6" t="e">
        <f>AE568/1000*#REF!</f>
        <v>#REF!</v>
      </c>
      <c r="AG568" s="81" t="e">
        <f t="shared" si="180"/>
        <v>#REF!</v>
      </c>
      <c r="AH568" s="6">
        <v>127000</v>
      </c>
      <c r="AI568" s="6"/>
      <c r="AJ568" s="81">
        <f t="shared" si="181"/>
        <v>127000</v>
      </c>
      <c r="AK568" s="6">
        <v>127000</v>
      </c>
      <c r="AL568" s="44" t="s">
        <v>1275</v>
      </c>
      <c r="AM568" s="44"/>
    </row>
    <row r="569" spans="1:39" ht="30" x14ac:dyDescent="0.2">
      <c r="A569" s="5">
        <f t="shared" si="171"/>
        <v>546</v>
      </c>
      <c r="B569" s="5" t="e">
        <v>#REF!</v>
      </c>
      <c r="C569" s="5">
        <v>579</v>
      </c>
      <c r="D569" s="5" t="s">
        <v>1776</v>
      </c>
      <c r="E569" s="15"/>
      <c r="F569" s="15" t="s">
        <v>1776</v>
      </c>
      <c r="G569" s="45" t="s">
        <v>1777</v>
      </c>
      <c r="H569" s="6">
        <v>250000</v>
      </c>
      <c r="I569" s="6">
        <v>99437.714999999997</v>
      </c>
      <c r="J569" s="6">
        <v>182500</v>
      </c>
      <c r="K569" s="81">
        <f t="shared" si="172"/>
        <v>432500</v>
      </c>
      <c r="L569" s="81">
        <f t="shared" si="173"/>
        <v>531900</v>
      </c>
      <c r="M569" s="6">
        <v>96000</v>
      </c>
      <c r="N569" s="6" t="e">
        <f>M569/1000*#REF!</f>
        <v>#REF!</v>
      </c>
      <c r="O569" s="81" t="e">
        <f t="shared" si="174"/>
        <v>#REF!</v>
      </c>
      <c r="P569" s="6">
        <v>96000</v>
      </c>
      <c r="Q569" s="6"/>
      <c r="R569" s="81">
        <f t="shared" si="175"/>
        <v>96000</v>
      </c>
      <c r="S569" s="6">
        <v>96000</v>
      </c>
      <c r="T569" s="6" t="e">
        <f>S569/1000*#REF!</f>
        <v>#REF!</v>
      </c>
      <c r="U569" s="81" t="e">
        <f t="shared" si="176"/>
        <v>#REF!</v>
      </c>
      <c r="V569" s="6">
        <v>96000</v>
      </c>
      <c r="W569" s="6"/>
      <c r="X569" s="81">
        <f t="shared" si="177"/>
        <v>96000</v>
      </c>
      <c r="Y569" s="6">
        <v>96000</v>
      </c>
      <c r="Z569" s="6" t="e">
        <f>Y569/1000*#REF!</f>
        <v>#REF!</v>
      </c>
      <c r="AA569" s="81" t="e">
        <f t="shared" si="178"/>
        <v>#REF!</v>
      </c>
      <c r="AB569" s="6">
        <v>96000</v>
      </c>
      <c r="AC569" s="6"/>
      <c r="AD569" s="81">
        <f t="shared" si="179"/>
        <v>96000</v>
      </c>
      <c r="AE569" s="6">
        <v>96000</v>
      </c>
      <c r="AF569" s="6" t="e">
        <f>AE569/1000*#REF!</f>
        <v>#REF!</v>
      </c>
      <c r="AG569" s="81" t="e">
        <f t="shared" si="180"/>
        <v>#REF!</v>
      </c>
      <c r="AH569" s="6">
        <v>96000</v>
      </c>
      <c r="AI569" s="6"/>
      <c r="AJ569" s="81">
        <f t="shared" si="181"/>
        <v>96000</v>
      </c>
      <c r="AK569" s="6">
        <v>96000</v>
      </c>
      <c r="AL569" s="44" t="s">
        <v>2816</v>
      </c>
      <c r="AM569" s="44"/>
    </row>
    <row r="570" spans="1:39" x14ac:dyDescent="0.2">
      <c r="A570" s="16" t="s">
        <v>1778</v>
      </c>
      <c r="B570" s="5"/>
      <c r="C570" s="5"/>
      <c r="D570" s="5"/>
      <c r="E570" s="16" t="s">
        <v>1778</v>
      </c>
      <c r="F570" s="16" t="s">
        <v>1254</v>
      </c>
      <c r="G570" s="41" t="s">
        <v>1779</v>
      </c>
      <c r="H570" s="6">
        <v>0</v>
      </c>
      <c r="I570" s="6">
        <v>0</v>
      </c>
      <c r="J570" s="6"/>
      <c r="K570" s="81">
        <f t="shared" si="172"/>
        <v>0</v>
      </c>
      <c r="L570" s="81">
        <f t="shared" si="173"/>
        <v>0</v>
      </c>
      <c r="M570" s="6">
        <v>494000</v>
      </c>
      <c r="N570" s="6" t="e">
        <f>M570/1000*#REF!</f>
        <v>#REF!</v>
      </c>
      <c r="O570" s="81" t="e">
        <f t="shared" si="174"/>
        <v>#REF!</v>
      </c>
      <c r="P570" s="6">
        <v>494000</v>
      </c>
      <c r="Q570" s="6"/>
      <c r="R570" s="81">
        <f t="shared" si="175"/>
        <v>494000</v>
      </c>
      <c r="S570" s="6">
        <v>468000</v>
      </c>
      <c r="T570" s="6" t="e">
        <f>S570/1000*#REF!</f>
        <v>#REF!</v>
      </c>
      <c r="U570" s="81" t="e">
        <f t="shared" si="176"/>
        <v>#REF!</v>
      </c>
      <c r="V570" s="6">
        <v>468000</v>
      </c>
      <c r="W570" s="6"/>
      <c r="X570" s="81">
        <f t="shared" si="177"/>
        <v>468000</v>
      </c>
      <c r="Y570" s="6">
        <v>442000</v>
      </c>
      <c r="Z570" s="6" t="e">
        <f>Y570/1000*#REF!</f>
        <v>#REF!</v>
      </c>
      <c r="AA570" s="81" t="e">
        <f t="shared" si="178"/>
        <v>#REF!</v>
      </c>
      <c r="AB570" s="6">
        <v>442000</v>
      </c>
      <c r="AC570" s="6"/>
      <c r="AD570" s="81">
        <f t="shared" si="179"/>
        <v>442000</v>
      </c>
      <c r="AE570" s="6">
        <v>416000</v>
      </c>
      <c r="AF570" s="6" t="e">
        <f>AE570/1000*#REF!</f>
        <v>#REF!</v>
      </c>
      <c r="AG570" s="81" t="e">
        <f t="shared" si="180"/>
        <v>#REF!</v>
      </c>
      <c r="AH570" s="6">
        <v>416000</v>
      </c>
      <c r="AI570" s="6"/>
      <c r="AJ570" s="81">
        <f t="shared" si="181"/>
        <v>416000</v>
      </c>
      <c r="AK570" s="6">
        <v>416000</v>
      </c>
      <c r="AL570" s="35"/>
      <c r="AM570" s="44"/>
    </row>
    <row r="571" spans="1:39" x14ac:dyDescent="0.2">
      <c r="A571" s="5">
        <f>A569+1</f>
        <v>547</v>
      </c>
      <c r="B571" s="5" t="e">
        <v>#REF!</v>
      </c>
      <c r="C571" s="5">
        <v>580</v>
      </c>
      <c r="D571" s="5" t="s">
        <v>1780</v>
      </c>
      <c r="E571" s="15" t="s">
        <v>1780</v>
      </c>
      <c r="F571" s="15"/>
      <c r="G571" s="30" t="s">
        <v>1781</v>
      </c>
      <c r="H571" s="6">
        <v>130000</v>
      </c>
      <c r="I571" s="6">
        <v>43202.75</v>
      </c>
      <c r="J571" s="6">
        <v>195000</v>
      </c>
      <c r="K571" s="81">
        <f t="shared" si="172"/>
        <v>325000</v>
      </c>
      <c r="L571" s="81">
        <f t="shared" si="173"/>
        <v>368200</v>
      </c>
      <c r="M571" s="6">
        <v>115000</v>
      </c>
      <c r="N571" s="6" t="e">
        <f>M571/1000*#REF!</f>
        <v>#REF!</v>
      </c>
      <c r="O571" s="81" t="e">
        <f t="shared" si="174"/>
        <v>#REF!</v>
      </c>
      <c r="P571" s="6">
        <v>115000</v>
      </c>
      <c r="Q571" s="6"/>
      <c r="R571" s="81">
        <f t="shared" si="175"/>
        <v>115000</v>
      </c>
      <c r="S571" s="6">
        <v>115000</v>
      </c>
      <c r="T571" s="6" t="e">
        <f>S571/1000*#REF!</f>
        <v>#REF!</v>
      </c>
      <c r="U571" s="81" t="e">
        <f t="shared" si="176"/>
        <v>#REF!</v>
      </c>
      <c r="V571" s="6">
        <v>115000</v>
      </c>
      <c r="W571" s="6"/>
      <c r="X571" s="81">
        <f t="shared" si="177"/>
        <v>115000</v>
      </c>
      <c r="Y571" s="6">
        <v>115000</v>
      </c>
      <c r="Z571" s="6" t="e">
        <f>Y571/1000*#REF!</f>
        <v>#REF!</v>
      </c>
      <c r="AA571" s="81" t="e">
        <f t="shared" si="178"/>
        <v>#REF!</v>
      </c>
      <c r="AB571" s="6">
        <v>115000</v>
      </c>
      <c r="AC571" s="6"/>
      <c r="AD571" s="81">
        <f t="shared" si="179"/>
        <v>115000</v>
      </c>
      <c r="AE571" s="6">
        <v>115000</v>
      </c>
      <c r="AF571" s="6" t="e">
        <f>AE571/1000*#REF!</f>
        <v>#REF!</v>
      </c>
      <c r="AG571" s="81" t="e">
        <f t="shared" si="180"/>
        <v>#REF!</v>
      </c>
      <c r="AH571" s="6">
        <v>115000</v>
      </c>
      <c r="AI571" s="6"/>
      <c r="AJ571" s="81">
        <f t="shared" si="181"/>
        <v>115000</v>
      </c>
      <c r="AK571" s="6">
        <v>115000</v>
      </c>
      <c r="AL571" s="44"/>
      <c r="AM571" s="44"/>
    </row>
    <row r="572" spans="1:39" ht="31.5" x14ac:dyDescent="0.2">
      <c r="A572" s="5">
        <f t="shared" ref="A572:A629" si="182">A571+1</f>
        <v>548</v>
      </c>
      <c r="B572" s="5" t="e">
        <v>#REF!</v>
      </c>
      <c r="C572" s="5">
        <v>581</v>
      </c>
      <c r="D572" s="5" t="s">
        <v>1782</v>
      </c>
      <c r="E572" s="15" t="s">
        <v>1782</v>
      </c>
      <c r="F572" s="15"/>
      <c r="G572" s="30" t="s">
        <v>1783</v>
      </c>
      <c r="H572" s="6">
        <v>130000</v>
      </c>
      <c r="I572" s="6">
        <v>43202.75</v>
      </c>
      <c r="J572" s="6"/>
      <c r="K572" s="81">
        <f t="shared" si="172"/>
        <v>130000</v>
      </c>
      <c r="L572" s="81">
        <f t="shared" si="173"/>
        <v>173200</v>
      </c>
      <c r="M572" s="6">
        <v>150000</v>
      </c>
      <c r="N572" s="6" t="e">
        <f>M572/1000*#REF!</f>
        <v>#REF!</v>
      </c>
      <c r="O572" s="81" t="e">
        <f t="shared" si="174"/>
        <v>#REF!</v>
      </c>
      <c r="P572" s="6">
        <v>150000</v>
      </c>
      <c r="Q572" s="6"/>
      <c r="R572" s="81">
        <f t="shared" si="175"/>
        <v>150000</v>
      </c>
      <c r="S572" s="6">
        <v>150000</v>
      </c>
      <c r="T572" s="6" t="e">
        <f>S572/1000*#REF!</f>
        <v>#REF!</v>
      </c>
      <c r="U572" s="81" t="e">
        <f t="shared" si="176"/>
        <v>#REF!</v>
      </c>
      <c r="V572" s="6">
        <v>150000</v>
      </c>
      <c r="W572" s="6"/>
      <c r="X572" s="81">
        <f t="shared" si="177"/>
        <v>150000</v>
      </c>
      <c r="Y572" s="6">
        <v>150000</v>
      </c>
      <c r="Z572" s="6" t="e">
        <f>Y572/1000*#REF!</f>
        <v>#REF!</v>
      </c>
      <c r="AA572" s="81" t="e">
        <f t="shared" si="178"/>
        <v>#REF!</v>
      </c>
      <c r="AB572" s="6">
        <v>150000</v>
      </c>
      <c r="AC572" s="6"/>
      <c r="AD572" s="81">
        <f t="shared" si="179"/>
        <v>150000</v>
      </c>
      <c r="AE572" s="6">
        <v>150000</v>
      </c>
      <c r="AF572" s="6" t="e">
        <f>AE572/1000*#REF!</f>
        <v>#REF!</v>
      </c>
      <c r="AG572" s="81" t="e">
        <f t="shared" si="180"/>
        <v>#REF!</v>
      </c>
      <c r="AH572" s="6">
        <v>150000</v>
      </c>
      <c r="AI572" s="6"/>
      <c r="AJ572" s="81">
        <f t="shared" si="181"/>
        <v>150000</v>
      </c>
      <c r="AK572" s="6">
        <v>150000</v>
      </c>
      <c r="AL572" s="44"/>
      <c r="AM572" s="44"/>
    </row>
    <row r="573" spans="1:39" ht="31.5" x14ac:dyDescent="0.2">
      <c r="A573" s="5">
        <f t="shared" si="182"/>
        <v>549</v>
      </c>
      <c r="B573" s="5" t="e">
        <v>#REF!</v>
      </c>
      <c r="C573" s="5">
        <v>583</v>
      </c>
      <c r="D573" s="5" t="s">
        <v>1784</v>
      </c>
      <c r="E573" s="15" t="s">
        <v>1784</v>
      </c>
      <c r="F573" s="15"/>
      <c r="G573" s="30" t="s">
        <v>1785</v>
      </c>
      <c r="H573" s="6">
        <v>185000</v>
      </c>
      <c r="I573" s="6">
        <v>43202.75</v>
      </c>
      <c r="J573" s="6">
        <v>36000</v>
      </c>
      <c r="K573" s="81">
        <f t="shared" si="172"/>
        <v>221000</v>
      </c>
      <c r="L573" s="81">
        <f t="shared" si="173"/>
        <v>264200</v>
      </c>
      <c r="M573" s="6">
        <v>204000</v>
      </c>
      <c r="N573" s="6" t="e">
        <f>M573/1000*#REF!</f>
        <v>#REF!</v>
      </c>
      <c r="O573" s="81" t="e">
        <f t="shared" si="174"/>
        <v>#REF!</v>
      </c>
      <c r="P573" s="6">
        <v>204000</v>
      </c>
      <c r="Q573" s="6"/>
      <c r="R573" s="81">
        <f t="shared" si="175"/>
        <v>204000</v>
      </c>
      <c r="S573" s="6">
        <v>204000</v>
      </c>
      <c r="T573" s="6" t="e">
        <f>S573/1000*#REF!</f>
        <v>#REF!</v>
      </c>
      <c r="U573" s="81" t="e">
        <f t="shared" si="176"/>
        <v>#REF!</v>
      </c>
      <c r="V573" s="6">
        <v>204000</v>
      </c>
      <c r="W573" s="6"/>
      <c r="X573" s="81">
        <f t="shared" si="177"/>
        <v>204000</v>
      </c>
      <c r="Y573" s="6">
        <v>204000</v>
      </c>
      <c r="Z573" s="6" t="e">
        <f>Y573/1000*#REF!</f>
        <v>#REF!</v>
      </c>
      <c r="AA573" s="81" t="e">
        <f t="shared" si="178"/>
        <v>#REF!</v>
      </c>
      <c r="AB573" s="6">
        <v>204000</v>
      </c>
      <c r="AC573" s="6"/>
      <c r="AD573" s="81">
        <f t="shared" si="179"/>
        <v>204000</v>
      </c>
      <c r="AE573" s="6">
        <v>204000</v>
      </c>
      <c r="AF573" s="6" t="e">
        <f>AE573/1000*#REF!</f>
        <v>#REF!</v>
      </c>
      <c r="AG573" s="81" t="e">
        <f t="shared" si="180"/>
        <v>#REF!</v>
      </c>
      <c r="AH573" s="6">
        <v>204000</v>
      </c>
      <c r="AI573" s="6"/>
      <c r="AJ573" s="81">
        <f t="shared" si="181"/>
        <v>204000</v>
      </c>
      <c r="AK573" s="6">
        <v>204000</v>
      </c>
      <c r="AL573" s="44"/>
      <c r="AM573" s="44"/>
    </row>
    <row r="574" spans="1:39" ht="31.5" x14ac:dyDescent="0.2">
      <c r="A574" s="5">
        <f t="shared" si="182"/>
        <v>550</v>
      </c>
      <c r="B574" s="5" t="e">
        <v>#REF!</v>
      </c>
      <c r="C574" s="5">
        <v>584</v>
      </c>
      <c r="D574" s="5" t="s">
        <v>1786</v>
      </c>
      <c r="E574" s="15" t="s">
        <v>1786</v>
      </c>
      <c r="F574" s="15"/>
      <c r="G574" s="30" t="s">
        <v>1787</v>
      </c>
      <c r="H574" s="6">
        <v>195000</v>
      </c>
      <c r="I574" s="6">
        <v>43202.75</v>
      </c>
      <c r="J574" s="6">
        <v>36000</v>
      </c>
      <c r="K574" s="81">
        <f t="shared" si="172"/>
        <v>231000</v>
      </c>
      <c r="L574" s="81">
        <f t="shared" si="173"/>
        <v>274200</v>
      </c>
      <c r="M574" s="6">
        <v>185000</v>
      </c>
      <c r="N574" s="6" t="e">
        <f>M574/1000*#REF!</f>
        <v>#REF!</v>
      </c>
      <c r="O574" s="81" t="e">
        <f t="shared" si="174"/>
        <v>#REF!</v>
      </c>
      <c r="P574" s="6">
        <v>185000</v>
      </c>
      <c r="Q574" s="6"/>
      <c r="R574" s="81">
        <f t="shared" si="175"/>
        <v>185000</v>
      </c>
      <c r="S574" s="6">
        <v>185000</v>
      </c>
      <c r="T574" s="6" t="e">
        <f>S574/1000*#REF!</f>
        <v>#REF!</v>
      </c>
      <c r="U574" s="81" t="e">
        <f t="shared" si="176"/>
        <v>#REF!</v>
      </c>
      <c r="V574" s="6">
        <v>185000</v>
      </c>
      <c r="W574" s="6"/>
      <c r="X574" s="81">
        <f t="shared" si="177"/>
        <v>185000</v>
      </c>
      <c r="Y574" s="6">
        <v>185000</v>
      </c>
      <c r="Z574" s="6" t="e">
        <f>Y574/1000*#REF!</f>
        <v>#REF!</v>
      </c>
      <c r="AA574" s="81" t="e">
        <f t="shared" si="178"/>
        <v>#REF!</v>
      </c>
      <c r="AB574" s="6">
        <v>185000</v>
      </c>
      <c r="AC574" s="6"/>
      <c r="AD574" s="81">
        <f t="shared" si="179"/>
        <v>185000</v>
      </c>
      <c r="AE574" s="6">
        <v>185000</v>
      </c>
      <c r="AF574" s="6" t="e">
        <f>AE574/1000*#REF!</f>
        <v>#REF!</v>
      </c>
      <c r="AG574" s="81" t="e">
        <f t="shared" si="180"/>
        <v>#REF!</v>
      </c>
      <c r="AH574" s="6">
        <v>185000</v>
      </c>
      <c r="AI574" s="6"/>
      <c r="AJ574" s="81">
        <f t="shared" si="181"/>
        <v>185000</v>
      </c>
      <c r="AK574" s="6">
        <v>185000</v>
      </c>
      <c r="AL574" s="44"/>
      <c r="AM574" s="48"/>
    </row>
    <row r="575" spans="1:39" x14ac:dyDescent="0.2">
      <c r="A575" s="5">
        <f t="shared" si="182"/>
        <v>551</v>
      </c>
      <c r="B575" s="5" t="e">
        <v>#REF!</v>
      </c>
      <c r="C575" s="5">
        <v>585</v>
      </c>
      <c r="D575" s="5" t="s">
        <v>1788</v>
      </c>
      <c r="E575" s="15" t="s">
        <v>1788</v>
      </c>
      <c r="F575" s="15"/>
      <c r="G575" s="30" t="s">
        <v>1789</v>
      </c>
      <c r="H575" s="6">
        <v>75000</v>
      </c>
      <c r="I575" s="6">
        <v>43202.75</v>
      </c>
      <c r="J575" s="6"/>
      <c r="K575" s="81">
        <f t="shared" si="172"/>
        <v>75000</v>
      </c>
      <c r="L575" s="81">
        <f t="shared" si="173"/>
        <v>118200</v>
      </c>
      <c r="M575" s="6">
        <v>316000</v>
      </c>
      <c r="N575" s="6" t="e">
        <f>M575/1000*#REF!</f>
        <v>#REF!</v>
      </c>
      <c r="O575" s="81" t="e">
        <f t="shared" si="174"/>
        <v>#REF!</v>
      </c>
      <c r="P575" s="6">
        <v>316000</v>
      </c>
      <c r="Q575" s="6"/>
      <c r="R575" s="81">
        <f t="shared" si="175"/>
        <v>316000</v>
      </c>
      <c r="S575" s="6">
        <v>316000</v>
      </c>
      <c r="T575" s="6" t="e">
        <f>S575/1000*#REF!</f>
        <v>#REF!</v>
      </c>
      <c r="U575" s="81" t="e">
        <f t="shared" si="176"/>
        <v>#REF!</v>
      </c>
      <c r="V575" s="6">
        <v>316000</v>
      </c>
      <c r="W575" s="6"/>
      <c r="X575" s="81">
        <f t="shared" si="177"/>
        <v>316000</v>
      </c>
      <c r="Y575" s="6">
        <v>316000</v>
      </c>
      <c r="Z575" s="6" t="e">
        <f>Y575/1000*#REF!</f>
        <v>#REF!</v>
      </c>
      <c r="AA575" s="81" t="e">
        <f t="shared" si="178"/>
        <v>#REF!</v>
      </c>
      <c r="AB575" s="6">
        <v>316000</v>
      </c>
      <c r="AC575" s="6"/>
      <c r="AD575" s="81">
        <f t="shared" si="179"/>
        <v>316000</v>
      </c>
      <c r="AE575" s="6">
        <v>316000</v>
      </c>
      <c r="AF575" s="6" t="e">
        <f>AE575/1000*#REF!</f>
        <v>#REF!</v>
      </c>
      <c r="AG575" s="81" t="e">
        <f t="shared" si="180"/>
        <v>#REF!</v>
      </c>
      <c r="AH575" s="6">
        <v>316000</v>
      </c>
      <c r="AI575" s="6"/>
      <c r="AJ575" s="81">
        <f t="shared" si="181"/>
        <v>316000</v>
      </c>
      <c r="AK575" s="6">
        <v>316000</v>
      </c>
      <c r="AL575" s="44"/>
      <c r="AM575" s="44"/>
    </row>
    <row r="576" spans="1:39" ht="31.5" x14ac:dyDescent="0.2">
      <c r="A576" s="5">
        <f t="shared" si="182"/>
        <v>552</v>
      </c>
      <c r="B576" s="5" t="e">
        <v>#REF!</v>
      </c>
      <c r="C576" s="5">
        <v>586</v>
      </c>
      <c r="D576" s="5" t="s">
        <v>1790</v>
      </c>
      <c r="E576" s="15" t="s">
        <v>1790</v>
      </c>
      <c r="F576" s="15"/>
      <c r="G576" s="30" t="s">
        <v>1791</v>
      </c>
      <c r="H576" s="6">
        <v>155000</v>
      </c>
      <c r="I576" s="6">
        <v>43202.75</v>
      </c>
      <c r="J576" s="6">
        <v>36000</v>
      </c>
      <c r="K576" s="81">
        <f t="shared" si="172"/>
        <v>191000</v>
      </c>
      <c r="L576" s="81">
        <f t="shared" si="173"/>
        <v>234200</v>
      </c>
      <c r="M576" s="6">
        <v>451000</v>
      </c>
      <c r="N576" s="6" t="e">
        <f>M576/1000*#REF!</f>
        <v>#REF!</v>
      </c>
      <c r="O576" s="81" t="e">
        <f t="shared" si="174"/>
        <v>#REF!</v>
      </c>
      <c r="P576" s="6">
        <v>451000</v>
      </c>
      <c r="Q576" s="6"/>
      <c r="R576" s="81">
        <f t="shared" si="175"/>
        <v>451000</v>
      </c>
      <c r="S576" s="6">
        <v>428000</v>
      </c>
      <c r="T576" s="6" t="e">
        <f>S576/1000*#REF!</f>
        <v>#REF!</v>
      </c>
      <c r="U576" s="81" t="e">
        <f t="shared" si="176"/>
        <v>#REF!</v>
      </c>
      <c r="V576" s="6">
        <v>428000</v>
      </c>
      <c r="W576" s="6"/>
      <c r="X576" s="81">
        <f t="shared" si="177"/>
        <v>428000</v>
      </c>
      <c r="Y576" s="6">
        <v>404000</v>
      </c>
      <c r="Z576" s="6" t="e">
        <f>Y576/1000*#REF!</f>
        <v>#REF!</v>
      </c>
      <c r="AA576" s="81" t="e">
        <f t="shared" si="178"/>
        <v>#REF!</v>
      </c>
      <c r="AB576" s="6">
        <v>404000</v>
      </c>
      <c r="AC576" s="6"/>
      <c r="AD576" s="81">
        <f t="shared" si="179"/>
        <v>404000</v>
      </c>
      <c r="AE576" s="6">
        <v>380000</v>
      </c>
      <c r="AF576" s="6" t="e">
        <f>AE576/1000*#REF!</f>
        <v>#REF!</v>
      </c>
      <c r="AG576" s="81" t="e">
        <f t="shared" si="180"/>
        <v>#REF!</v>
      </c>
      <c r="AH576" s="6">
        <v>380000</v>
      </c>
      <c r="AI576" s="6"/>
      <c r="AJ576" s="81">
        <f t="shared" si="181"/>
        <v>380000</v>
      </c>
      <c r="AK576" s="6">
        <v>380000</v>
      </c>
      <c r="AL576" s="44"/>
      <c r="AM576" s="44"/>
    </row>
    <row r="577" spans="1:39" x14ac:dyDescent="0.2">
      <c r="A577" s="5">
        <f t="shared" si="182"/>
        <v>553</v>
      </c>
      <c r="B577" s="5" t="e">
        <v>#REF!</v>
      </c>
      <c r="C577" s="5">
        <v>587</v>
      </c>
      <c r="D577" s="5" t="s">
        <v>1792</v>
      </c>
      <c r="E577" s="15" t="s">
        <v>1792</v>
      </c>
      <c r="F577" s="15"/>
      <c r="G577" s="30" t="s">
        <v>1793</v>
      </c>
      <c r="H577" s="6">
        <v>125000</v>
      </c>
      <c r="I577" s="6">
        <v>43202.75</v>
      </c>
      <c r="J577" s="6">
        <v>36000</v>
      </c>
      <c r="K577" s="81">
        <f t="shared" si="172"/>
        <v>161000</v>
      </c>
      <c r="L577" s="81">
        <f t="shared" si="173"/>
        <v>204200</v>
      </c>
      <c r="M577" s="6">
        <v>437000</v>
      </c>
      <c r="N577" s="6" t="e">
        <f>M577/1000*#REF!</f>
        <v>#REF!</v>
      </c>
      <c r="O577" s="81" t="e">
        <f t="shared" si="174"/>
        <v>#REF!</v>
      </c>
      <c r="P577" s="6">
        <v>437000</v>
      </c>
      <c r="Q577" s="6"/>
      <c r="R577" s="81">
        <f t="shared" si="175"/>
        <v>437000</v>
      </c>
      <c r="S577" s="6">
        <v>414000</v>
      </c>
      <c r="T577" s="6" t="e">
        <f>S577/1000*#REF!</f>
        <v>#REF!</v>
      </c>
      <c r="U577" s="81" t="e">
        <f t="shared" si="176"/>
        <v>#REF!</v>
      </c>
      <c r="V577" s="6">
        <v>414000</v>
      </c>
      <c r="W577" s="6"/>
      <c r="X577" s="81">
        <f t="shared" si="177"/>
        <v>414000</v>
      </c>
      <c r="Y577" s="6">
        <v>391000</v>
      </c>
      <c r="Z577" s="6" t="e">
        <f>Y577/1000*#REF!</f>
        <v>#REF!</v>
      </c>
      <c r="AA577" s="81" t="e">
        <f t="shared" si="178"/>
        <v>#REF!</v>
      </c>
      <c r="AB577" s="6">
        <v>391000</v>
      </c>
      <c r="AC577" s="6"/>
      <c r="AD577" s="81">
        <f t="shared" si="179"/>
        <v>391000</v>
      </c>
      <c r="AE577" s="6">
        <v>368000</v>
      </c>
      <c r="AF577" s="6" t="e">
        <f>AE577/1000*#REF!</f>
        <v>#REF!</v>
      </c>
      <c r="AG577" s="81" t="e">
        <f t="shared" si="180"/>
        <v>#REF!</v>
      </c>
      <c r="AH577" s="6">
        <v>368000</v>
      </c>
      <c r="AI577" s="6"/>
      <c r="AJ577" s="81">
        <f t="shared" si="181"/>
        <v>368000</v>
      </c>
      <c r="AK577" s="6">
        <v>368000</v>
      </c>
      <c r="AL577" s="44"/>
      <c r="AM577" s="44"/>
    </row>
    <row r="578" spans="1:39" x14ac:dyDescent="0.2">
      <c r="A578" s="5">
        <f t="shared" si="182"/>
        <v>554</v>
      </c>
      <c r="B578" s="5" t="e">
        <v>#REF!</v>
      </c>
      <c r="C578" s="5">
        <v>588</v>
      </c>
      <c r="D578" s="5" t="s">
        <v>1794</v>
      </c>
      <c r="E578" s="15" t="s">
        <v>1794</v>
      </c>
      <c r="F578" s="15"/>
      <c r="G578" s="30" t="s">
        <v>1795</v>
      </c>
      <c r="H578" s="6">
        <v>530000</v>
      </c>
      <c r="I578" s="6">
        <v>43202.75</v>
      </c>
      <c r="J578" s="6">
        <v>86000</v>
      </c>
      <c r="K578" s="81">
        <f t="shared" si="172"/>
        <v>616000</v>
      </c>
      <c r="L578" s="81">
        <f t="shared" si="173"/>
        <v>659200</v>
      </c>
      <c r="M578" s="6">
        <v>451000</v>
      </c>
      <c r="N578" s="6" t="e">
        <f>M578/1000*#REF!</f>
        <v>#REF!</v>
      </c>
      <c r="O578" s="81" t="e">
        <f t="shared" si="174"/>
        <v>#REF!</v>
      </c>
      <c r="P578" s="6">
        <v>451000</v>
      </c>
      <c r="Q578" s="6"/>
      <c r="R578" s="81">
        <f t="shared" si="175"/>
        <v>451000</v>
      </c>
      <c r="S578" s="6">
        <v>428000</v>
      </c>
      <c r="T578" s="6" t="e">
        <f>S578/1000*#REF!</f>
        <v>#REF!</v>
      </c>
      <c r="U578" s="81" t="e">
        <f t="shared" si="176"/>
        <v>#REF!</v>
      </c>
      <c r="V578" s="6">
        <v>428000</v>
      </c>
      <c r="W578" s="6"/>
      <c r="X578" s="81">
        <f t="shared" si="177"/>
        <v>428000</v>
      </c>
      <c r="Y578" s="6">
        <v>404000</v>
      </c>
      <c r="Z578" s="6" t="e">
        <f>Y578/1000*#REF!</f>
        <v>#REF!</v>
      </c>
      <c r="AA578" s="81" t="e">
        <f t="shared" si="178"/>
        <v>#REF!</v>
      </c>
      <c r="AB578" s="6">
        <v>404000</v>
      </c>
      <c r="AC578" s="6"/>
      <c r="AD578" s="81">
        <f t="shared" si="179"/>
        <v>404000</v>
      </c>
      <c r="AE578" s="6">
        <v>380000</v>
      </c>
      <c r="AF578" s="6" t="e">
        <f>AE578/1000*#REF!</f>
        <v>#REF!</v>
      </c>
      <c r="AG578" s="81" t="e">
        <f t="shared" si="180"/>
        <v>#REF!</v>
      </c>
      <c r="AH578" s="6">
        <v>380000</v>
      </c>
      <c r="AI578" s="6"/>
      <c r="AJ578" s="81">
        <f t="shared" si="181"/>
        <v>380000</v>
      </c>
      <c r="AK578" s="6">
        <v>380000</v>
      </c>
      <c r="AL578" s="44"/>
      <c r="AM578" s="44"/>
    </row>
    <row r="579" spans="1:39" ht="31.5" x14ac:dyDescent="0.2">
      <c r="A579" s="5">
        <f t="shared" si="182"/>
        <v>555</v>
      </c>
      <c r="B579" s="5" t="e">
        <v>#REF!</v>
      </c>
      <c r="C579" s="5">
        <v>589</v>
      </c>
      <c r="D579" s="5" t="s">
        <v>1796</v>
      </c>
      <c r="E579" s="15" t="s">
        <v>1796</v>
      </c>
      <c r="F579" s="15"/>
      <c r="G579" s="30" t="s">
        <v>1797</v>
      </c>
      <c r="H579" s="6">
        <v>130000</v>
      </c>
      <c r="I579" s="6">
        <v>43202.75</v>
      </c>
      <c r="J579" s="6">
        <v>36000</v>
      </c>
      <c r="K579" s="81">
        <f t="shared" si="172"/>
        <v>166000</v>
      </c>
      <c r="L579" s="81">
        <f t="shared" si="173"/>
        <v>209200</v>
      </c>
      <c r="M579" s="6">
        <v>418000</v>
      </c>
      <c r="N579" s="6" t="e">
        <f>M579/1000*#REF!</f>
        <v>#REF!</v>
      </c>
      <c r="O579" s="81" t="e">
        <f t="shared" si="174"/>
        <v>#REF!</v>
      </c>
      <c r="P579" s="6">
        <v>418000</v>
      </c>
      <c r="Q579" s="6"/>
      <c r="R579" s="81">
        <f t="shared" si="175"/>
        <v>418000</v>
      </c>
      <c r="S579" s="6">
        <v>396000</v>
      </c>
      <c r="T579" s="6" t="e">
        <f>S579/1000*#REF!</f>
        <v>#REF!</v>
      </c>
      <c r="U579" s="81" t="e">
        <f t="shared" si="176"/>
        <v>#REF!</v>
      </c>
      <c r="V579" s="6">
        <v>396000</v>
      </c>
      <c r="W579" s="6"/>
      <c r="X579" s="81">
        <f t="shared" si="177"/>
        <v>396000</v>
      </c>
      <c r="Y579" s="6">
        <v>374000</v>
      </c>
      <c r="Z579" s="6" t="e">
        <f>Y579/1000*#REF!</f>
        <v>#REF!</v>
      </c>
      <c r="AA579" s="81" t="e">
        <f t="shared" si="178"/>
        <v>#REF!</v>
      </c>
      <c r="AB579" s="6">
        <v>374000</v>
      </c>
      <c r="AC579" s="6"/>
      <c r="AD579" s="81">
        <f t="shared" si="179"/>
        <v>374000</v>
      </c>
      <c r="AE579" s="6">
        <v>352000</v>
      </c>
      <c r="AF579" s="6" t="e">
        <f>AE579/1000*#REF!</f>
        <v>#REF!</v>
      </c>
      <c r="AG579" s="81" t="e">
        <f t="shared" si="180"/>
        <v>#REF!</v>
      </c>
      <c r="AH579" s="6">
        <v>352000</v>
      </c>
      <c r="AI579" s="6"/>
      <c r="AJ579" s="81">
        <f t="shared" si="181"/>
        <v>352000</v>
      </c>
      <c r="AK579" s="6">
        <v>352000</v>
      </c>
      <c r="AL579" s="44"/>
      <c r="AM579" s="44"/>
    </row>
    <row r="580" spans="1:39" ht="31.5" x14ac:dyDescent="0.2">
      <c r="A580" s="5">
        <f t="shared" si="182"/>
        <v>556</v>
      </c>
      <c r="B580" s="5" t="e">
        <v>#REF!</v>
      </c>
      <c r="C580" s="5">
        <v>590</v>
      </c>
      <c r="D580" s="5" t="s">
        <v>1798</v>
      </c>
      <c r="E580" s="15" t="s">
        <v>1798</v>
      </c>
      <c r="F580" s="15"/>
      <c r="G580" s="30" t="s">
        <v>1799</v>
      </c>
      <c r="H580" s="6">
        <v>175000</v>
      </c>
      <c r="I580" s="6">
        <v>43202.75</v>
      </c>
      <c r="J580" s="6">
        <v>86000</v>
      </c>
      <c r="K580" s="81">
        <f t="shared" si="172"/>
        <v>261000</v>
      </c>
      <c r="L580" s="81">
        <f t="shared" si="173"/>
        <v>304200</v>
      </c>
      <c r="M580" s="6">
        <v>366000</v>
      </c>
      <c r="N580" s="6" t="e">
        <f>M580/1000*#REF!</f>
        <v>#REF!</v>
      </c>
      <c r="O580" s="81" t="e">
        <f t="shared" si="174"/>
        <v>#REF!</v>
      </c>
      <c r="P580" s="6">
        <v>366000</v>
      </c>
      <c r="Q580" s="6"/>
      <c r="R580" s="81">
        <f t="shared" si="175"/>
        <v>366000</v>
      </c>
      <c r="S580" s="6">
        <v>347000</v>
      </c>
      <c r="T580" s="6" t="e">
        <f>S580/1000*#REF!</f>
        <v>#REF!</v>
      </c>
      <c r="U580" s="81" t="e">
        <f t="shared" si="176"/>
        <v>#REF!</v>
      </c>
      <c r="V580" s="6">
        <v>347000</v>
      </c>
      <c r="W580" s="6"/>
      <c r="X580" s="81">
        <f t="shared" si="177"/>
        <v>347000</v>
      </c>
      <c r="Y580" s="6">
        <v>328000</v>
      </c>
      <c r="Z580" s="6" t="e">
        <f>Y580/1000*#REF!</f>
        <v>#REF!</v>
      </c>
      <c r="AA580" s="81" t="e">
        <f t="shared" si="178"/>
        <v>#REF!</v>
      </c>
      <c r="AB580" s="6">
        <v>328000</v>
      </c>
      <c r="AC580" s="6"/>
      <c r="AD580" s="81">
        <f t="shared" si="179"/>
        <v>328000</v>
      </c>
      <c r="AE580" s="6">
        <v>308000</v>
      </c>
      <c r="AF580" s="6" t="e">
        <f>AE580/1000*#REF!</f>
        <v>#REF!</v>
      </c>
      <c r="AG580" s="81" t="e">
        <f t="shared" si="180"/>
        <v>#REF!</v>
      </c>
      <c r="AH580" s="6">
        <v>308000</v>
      </c>
      <c r="AI580" s="6"/>
      <c r="AJ580" s="81">
        <f t="shared" si="181"/>
        <v>308000</v>
      </c>
      <c r="AK580" s="6">
        <v>308000</v>
      </c>
      <c r="AL580" s="44"/>
      <c r="AM580" s="44"/>
    </row>
    <row r="581" spans="1:39" ht="31.5" x14ac:dyDescent="0.2">
      <c r="A581" s="5">
        <f t="shared" si="182"/>
        <v>557</v>
      </c>
      <c r="B581" s="5" t="e">
        <v>#REF!</v>
      </c>
      <c r="C581" s="5">
        <v>591</v>
      </c>
      <c r="D581" s="5" t="s">
        <v>1800</v>
      </c>
      <c r="E581" s="15" t="s">
        <v>1800</v>
      </c>
      <c r="F581" s="15"/>
      <c r="G581" s="30" t="s">
        <v>1801</v>
      </c>
      <c r="H581" s="6">
        <v>145000</v>
      </c>
      <c r="I581" s="6">
        <v>66291.81</v>
      </c>
      <c r="J581" s="6">
        <v>144000</v>
      </c>
      <c r="K581" s="81">
        <f t="shared" si="172"/>
        <v>289000</v>
      </c>
      <c r="L581" s="81">
        <f t="shared" si="173"/>
        <v>355300</v>
      </c>
      <c r="M581" s="6">
        <v>518000</v>
      </c>
      <c r="N581" s="6" t="e">
        <f>M581/1000*#REF!</f>
        <v>#REF!</v>
      </c>
      <c r="O581" s="81" t="e">
        <f t="shared" si="174"/>
        <v>#REF!</v>
      </c>
      <c r="P581" s="6">
        <v>518000</v>
      </c>
      <c r="Q581" s="6"/>
      <c r="R581" s="81">
        <f t="shared" si="175"/>
        <v>518000</v>
      </c>
      <c r="S581" s="6">
        <v>491000</v>
      </c>
      <c r="T581" s="6" t="e">
        <f>S581/1000*#REF!</f>
        <v>#REF!</v>
      </c>
      <c r="U581" s="81" t="e">
        <f t="shared" si="176"/>
        <v>#REF!</v>
      </c>
      <c r="V581" s="6">
        <v>491000</v>
      </c>
      <c r="W581" s="6"/>
      <c r="X581" s="81">
        <f t="shared" si="177"/>
        <v>491000</v>
      </c>
      <c r="Y581" s="6">
        <v>463000</v>
      </c>
      <c r="Z581" s="6" t="e">
        <f>Y581/1000*#REF!</f>
        <v>#REF!</v>
      </c>
      <c r="AA581" s="81" t="e">
        <f t="shared" si="178"/>
        <v>#REF!</v>
      </c>
      <c r="AB581" s="6">
        <v>463000</v>
      </c>
      <c r="AC581" s="6"/>
      <c r="AD581" s="81">
        <f t="shared" si="179"/>
        <v>463000</v>
      </c>
      <c r="AE581" s="6">
        <v>436000</v>
      </c>
      <c r="AF581" s="6" t="e">
        <f>AE581/1000*#REF!</f>
        <v>#REF!</v>
      </c>
      <c r="AG581" s="81" t="e">
        <f t="shared" si="180"/>
        <v>#REF!</v>
      </c>
      <c r="AH581" s="6">
        <v>436000</v>
      </c>
      <c r="AI581" s="6"/>
      <c r="AJ581" s="81">
        <f t="shared" si="181"/>
        <v>436000</v>
      </c>
      <c r="AK581" s="6">
        <v>436000</v>
      </c>
      <c r="AL581" s="44"/>
      <c r="AM581" s="44"/>
    </row>
    <row r="582" spans="1:39" ht="31.5" x14ac:dyDescent="0.2">
      <c r="A582" s="5">
        <f t="shared" si="182"/>
        <v>558</v>
      </c>
      <c r="B582" s="5" t="e">
        <v>#REF!</v>
      </c>
      <c r="C582" s="5">
        <v>592</v>
      </c>
      <c r="D582" s="5" t="s">
        <v>1802</v>
      </c>
      <c r="E582" s="15" t="s">
        <v>1802</v>
      </c>
      <c r="F582" s="15"/>
      <c r="G582" s="30" t="s">
        <v>1803</v>
      </c>
      <c r="H582" s="6">
        <v>230000</v>
      </c>
      <c r="I582" s="6">
        <v>66291.81</v>
      </c>
      <c r="J582" s="6">
        <v>144000</v>
      </c>
      <c r="K582" s="81">
        <f t="shared" si="172"/>
        <v>374000</v>
      </c>
      <c r="L582" s="81">
        <f t="shared" si="173"/>
        <v>440300</v>
      </c>
      <c r="M582" s="6">
        <v>532000</v>
      </c>
      <c r="N582" s="6" t="e">
        <f>M582/1000*#REF!</f>
        <v>#REF!</v>
      </c>
      <c r="O582" s="81" t="e">
        <f t="shared" si="174"/>
        <v>#REF!</v>
      </c>
      <c r="P582" s="6">
        <v>532000</v>
      </c>
      <c r="Q582" s="6"/>
      <c r="R582" s="81">
        <f t="shared" si="175"/>
        <v>532000</v>
      </c>
      <c r="S582" s="6">
        <v>504000</v>
      </c>
      <c r="T582" s="6" t="e">
        <f>S582/1000*#REF!</f>
        <v>#REF!</v>
      </c>
      <c r="U582" s="81" t="e">
        <f t="shared" si="176"/>
        <v>#REF!</v>
      </c>
      <c r="V582" s="6">
        <v>504000</v>
      </c>
      <c r="W582" s="6"/>
      <c r="X582" s="81">
        <f t="shared" si="177"/>
        <v>504000</v>
      </c>
      <c r="Y582" s="6">
        <v>476000</v>
      </c>
      <c r="Z582" s="6" t="e">
        <f>Y582/1000*#REF!</f>
        <v>#REF!</v>
      </c>
      <c r="AA582" s="81" t="e">
        <f t="shared" si="178"/>
        <v>#REF!</v>
      </c>
      <c r="AB582" s="6">
        <v>476000</v>
      </c>
      <c r="AC582" s="6"/>
      <c r="AD582" s="81">
        <f t="shared" si="179"/>
        <v>476000</v>
      </c>
      <c r="AE582" s="6">
        <v>452000</v>
      </c>
      <c r="AF582" s="6" t="e">
        <f>AE582/1000*#REF!</f>
        <v>#REF!</v>
      </c>
      <c r="AG582" s="81" t="e">
        <f t="shared" si="180"/>
        <v>#REF!</v>
      </c>
      <c r="AH582" s="6">
        <v>452000</v>
      </c>
      <c r="AI582" s="6"/>
      <c r="AJ582" s="81">
        <f t="shared" si="181"/>
        <v>452000</v>
      </c>
      <c r="AK582" s="6"/>
      <c r="AL582" s="44"/>
      <c r="AM582" s="44"/>
    </row>
    <row r="583" spans="1:39" x14ac:dyDescent="0.2">
      <c r="A583" s="5">
        <f t="shared" si="182"/>
        <v>559</v>
      </c>
      <c r="B583" s="5" t="e">
        <v>#REF!</v>
      </c>
      <c r="C583" s="5">
        <v>593</v>
      </c>
      <c r="D583" s="5" t="s">
        <v>1804</v>
      </c>
      <c r="E583" s="15" t="s">
        <v>1804</v>
      </c>
      <c r="F583" s="15"/>
      <c r="G583" s="30" t="s">
        <v>1805</v>
      </c>
      <c r="H583" s="6">
        <v>205000</v>
      </c>
      <c r="I583" s="6">
        <v>43202.75</v>
      </c>
      <c r="J583" s="6">
        <v>195000</v>
      </c>
      <c r="K583" s="81">
        <f t="shared" si="172"/>
        <v>400000</v>
      </c>
      <c r="L583" s="81">
        <f t="shared" si="173"/>
        <v>443200</v>
      </c>
      <c r="M583" s="6">
        <v>618000</v>
      </c>
      <c r="N583" s="6" t="e">
        <f>M583/1000*#REF!</f>
        <v>#REF!</v>
      </c>
      <c r="O583" s="81" t="e">
        <f t="shared" si="174"/>
        <v>#REF!</v>
      </c>
      <c r="P583" s="6">
        <v>618000</v>
      </c>
      <c r="Q583" s="6"/>
      <c r="R583" s="81">
        <f t="shared" si="175"/>
        <v>618000</v>
      </c>
      <c r="S583" s="6">
        <v>585000</v>
      </c>
      <c r="T583" s="6" t="e">
        <f>S583/1000*#REF!</f>
        <v>#REF!</v>
      </c>
      <c r="U583" s="81" t="e">
        <f t="shared" si="176"/>
        <v>#REF!</v>
      </c>
      <c r="V583" s="6">
        <v>585000</v>
      </c>
      <c r="W583" s="6"/>
      <c r="X583" s="81">
        <f t="shared" si="177"/>
        <v>585000</v>
      </c>
      <c r="Y583" s="6">
        <v>553000</v>
      </c>
      <c r="Z583" s="6" t="e">
        <f>Y583/1000*#REF!</f>
        <v>#REF!</v>
      </c>
      <c r="AA583" s="81" t="e">
        <f t="shared" si="178"/>
        <v>#REF!</v>
      </c>
      <c r="AB583" s="6">
        <v>553000</v>
      </c>
      <c r="AC583" s="6"/>
      <c r="AD583" s="81">
        <f t="shared" si="179"/>
        <v>553000</v>
      </c>
      <c r="AE583" s="6">
        <v>520000</v>
      </c>
      <c r="AF583" s="6" t="e">
        <f>AE583/1000*#REF!</f>
        <v>#REF!</v>
      </c>
      <c r="AG583" s="81" t="e">
        <f t="shared" si="180"/>
        <v>#REF!</v>
      </c>
      <c r="AH583" s="6">
        <v>520000</v>
      </c>
      <c r="AI583" s="6"/>
      <c r="AJ583" s="81">
        <f t="shared" si="181"/>
        <v>520000</v>
      </c>
      <c r="AK583" s="6">
        <v>520000</v>
      </c>
      <c r="AL583" s="48"/>
      <c r="AM583" s="44"/>
    </row>
    <row r="584" spans="1:39" ht="31.5" x14ac:dyDescent="0.2">
      <c r="A584" s="5">
        <f t="shared" si="182"/>
        <v>560</v>
      </c>
      <c r="B584" s="5" t="e">
        <v>#REF!</v>
      </c>
      <c r="C584" s="5">
        <v>594</v>
      </c>
      <c r="D584" s="5" t="s">
        <v>1806</v>
      </c>
      <c r="E584" s="15" t="s">
        <v>1806</v>
      </c>
      <c r="F584" s="15"/>
      <c r="G584" s="30" t="s">
        <v>1807</v>
      </c>
      <c r="H584" s="6">
        <v>390000</v>
      </c>
      <c r="I584" s="6">
        <v>43202.75</v>
      </c>
      <c r="J584" s="6">
        <v>86000</v>
      </c>
      <c r="K584" s="81">
        <f t="shared" si="172"/>
        <v>476000</v>
      </c>
      <c r="L584" s="81">
        <f t="shared" si="173"/>
        <v>519200</v>
      </c>
      <c r="M584" s="6">
        <v>1805000</v>
      </c>
      <c r="N584" s="6" t="e">
        <f>M584/1000*#REF!</f>
        <v>#REF!</v>
      </c>
      <c r="O584" s="81" t="e">
        <f t="shared" si="174"/>
        <v>#REF!</v>
      </c>
      <c r="P584" s="6">
        <v>1805000</v>
      </c>
      <c r="Q584" s="6"/>
      <c r="R584" s="81">
        <f t="shared" si="175"/>
        <v>1805000</v>
      </c>
      <c r="S584" s="6">
        <v>1710000</v>
      </c>
      <c r="T584" s="6" t="e">
        <f>S584/1000*#REF!</f>
        <v>#REF!</v>
      </c>
      <c r="U584" s="81" t="e">
        <f t="shared" si="176"/>
        <v>#REF!</v>
      </c>
      <c r="V584" s="6">
        <v>1710000</v>
      </c>
      <c r="W584" s="6"/>
      <c r="X584" s="81">
        <f t="shared" si="177"/>
        <v>1710000</v>
      </c>
      <c r="Y584" s="6">
        <v>1615000</v>
      </c>
      <c r="Z584" s="6" t="e">
        <f>Y584/1000*#REF!</f>
        <v>#REF!</v>
      </c>
      <c r="AA584" s="81" t="e">
        <f t="shared" si="178"/>
        <v>#REF!</v>
      </c>
      <c r="AB584" s="6">
        <v>1615000</v>
      </c>
      <c r="AC584" s="6"/>
      <c r="AD584" s="81">
        <f t="shared" si="179"/>
        <v>1615000</v>
      </c>
      <c r="AE584" s="6">
        <v>1520000</v>
      </c>
      <c r="AF584" s="6" t="e">
        <f>AE584/1000*#REF!</f>
        <v>#REF!</v>
      </c>
      <c r="AG584" s="81" t="e">
        <f t="shared" si="180"/>
        <v>#REF!</v>
      </c>
      <c r="AH584" s="6">
        <v>1520000</v>
      </c>
      <c r="AI584" s="6"/>
      <c r="AJ584" s="81">
        <f t="shared" si="181"/>
        <v>1520000</v>
      </c>
      <c r="AK584" s="6">
        <v>1520000</v>
      </c>
      <c r="AL584" s="44"/>
      <c r="AM584" s="35"/>
    </row>
    <row r="585" spans="1:39" x14ac:dyDescent="0.2">
      <c r="A585" s="5">
        <f t="shared" si="182"/>
        <v>561</v>
      </c>
      <c r="B585" s="5" t="e">
        <v>#REF!</v>
      </c>
      <c r="C585" s="5">
        <v>595</v>
      </c>
      <c r="D585" s="5" t="s">
        <v>1808</v>
      </c>
      <c r="E585" s="15" t="s">
        <v>1808</v>
      </c>
      <c r="F585" s="15"/>
      <c r="G585" s="30" t="s">
        <v>1809</v>
      </c>
      <c r="H585" s="6">
        <v>485000</v>
      </c>
      <c r="I585" s="6">
        <v>86405.5</v>
      </c>
      <c r="J585" s="6">
        <v>195000</v>
      </c>
      <c r="K585" s="81">
        <f t="shared" si="172"/>
        <v>680000</v>
      </c>
      <c r="L585" s="81">
        <f t="shared" si="173"/>
        <v>766400</v>
      </c>
      <c r="M585" s="6">
        <v>393000</v>
      </c>
      <c r="N585" s="6" t="e">
        <f>M585/1000*#REF!</f>
        <v>#REF!</v>
      </c>
      <c r="O585" s="81" t="e">
        <f t="shared" si="174"/>
        <v>#REF!</v>
      </c>
      <c r="P585" s="6">
        <v>393000</v>
      </c>
      <c r="Q585" s="6"/>
      <c r="R585" s="81">
        <f t="shared" si="175"/>
        <v>393000</v>
      </c>
      <c r="S585" s="6">
        <v>373000</v>
      </c>
      <c r="T585" s="6" t="e">
        <f>S585/1000*#REF!</f>
        <v>#REF!</v>
      </c>
      <c r="U585" s="81" t="e">
        <f t="shared" si="176"/>
        <v>#REF!</v>
      </c>
      <c r="V585" s="6">
        <v>373000</v>
      </c>
      <c r="W585" s="6"/>
      <c r="X585" s="81">
        <f t="shared" si="177"/>
        <v>373000</v>
      </c>
      <c r="Y585" s="6">
        <v>352000</v>
      </c>
      <c r="Z585" s="6" t="e">
        <f>Y585/1000*#REF!</f>
        <v>#REF!</v>
      </c>
      <c r="AA585" s="81" t="e">
        <f t="shared" si="178"/>
        <v>#REF!</v>
      </c>
      <c r="AB585" s="6">
        <v>352000</v>
      </c>
      <c r="AC585" s="6"/>
      <c r="AD585" s="81">
        <f t="shared" si="179"/>
        <v>352000</v>
      </c>
      <c r="AE585" s="6">
        <v>331000</v>
      </c>
      <c r="AF585" s="6" t="e">
        <f>AE585/1000*#REF!</f>
        <v>#REF!</v>
      </c>
      <c r="AG585" s="81" t="e">
        <f t="shared" si="180"/>
        <v>#REF!</v>
      </c>
      <c r="AH585" s="6">
        <v>331000</v>
      </c>
      <c r="AI585" s="6"/>
      <c r="AJ585" s="81">
        <f t="shared" si="181"/>
        <v>331000</v>
      </c>
      <c r="AK585" s="6">
        <v>331000</v>
      </c>
      <c r="AL585" s="44"/>
      <c r="AM585" s="44"/>
    </row>
    <row r="586" spans="1:39" ht="31.5" x14ac:dyDescent="0.2">
      <c r="A586" s="5">
        <f t="shared" si="182"/>
        <v>562</v>
      </c>
      <c r="B586" s="5" t="e">
        <v>#REF!</v>
      </c>
      <c r="C586" s="5">
        <v>596</v>
      </c>
      <c r="D586" s="5" t="s">
        <v>1810</v>
      </c>
      <c r="E586" s="15" t="s">
        <v>1810</v>
      </c>
      <c r="F586" s="15"/>
      <c r="G586" s="30" t="s">
        <v>1811</v>
      </c>
      <c r="H586" s="6">
        <v>470000</v>
      </c>
      <c r="I586" s="6">
        <v>66291.81</v>
      </c>
      <c r="J586" s="6">
        <v>144000</v>
      </c>
      <c r="K586" s="81">
        <f t="shared" si="172"/>
        <v>614000</v>
      </c>
      <c r="L586" s="81">
        <f t="shared" si="173"/>
        <v>680300</v>
      </c>
      <c r="M586" s="6">
        <v>504000</v>
      </c>
      <c r="N586" s="6" t="e">
        <f>M586/1000*#REF!</f>
        <v>#REF!</v>
      </c>
      <c r="O586" s="81" t="e">
        <f t="shared" si="174"/>
        <v>#REF!</v>
      </c>
      <c r="P586" s="6">
        <v>504000</v>
      </c>
      <c r="Q586" s="6"/>
      <c r="R586" s="81">
        <f t="shared" si="175"/>
        <v>504000</v>
      </c>
      <c r="S586" s="6">
        <v>477000</v>
      </c>
      <c r="T586" s="6" t="e">
        <f>S586/1000*#REF!</f>
        <v>#REF!</v>
      </c>
      <c r="U586" s="81" t="e">
        <f t="shared" si="176"/>
        <v>#REF!</v>
      </c>
      <c r="V586" s="6">
        <v>477000</v>
      </c>
      <c r="W586" s="6"/>
      <c r="X586" s="81">
        <f t="shared" si="177"/>
        <v>477000</v>
      </c>
      <c r="Y586" s="6">
        <v>451000</v>
      </c>
      <c r="Z586" s="6" t="e">
        <f>Y586/1000*#REF!</f>
        <v>#REF!</v>
      </c>
      <c r="AA586" s="81" t="e">
        <f t="shared" si="178"/>
        <v>#REF!</v>
      </c>
      <c r="AB586" s="6">
        <v>451000</v>
      </c>
      <c r="AC586" s="6"/>
      <c r="AD586" s="81">
        <f t="shared" si="179"/>
        <v>451000</v>
      </c>
      <c r="AE586" s="6">
        <v>424000</v>
      </c>
      <c r="AF586" s="6" t="e">
        <f>AE586/1000*#REF!</f>
        <v>#REF!</v>
      </c>
      <c r="AG586" s="81" t="e">
        <f t="shared" si="180"/>
        <v>#REF!</v>
      </c>
      <c r="AH586" s="6">
        <v>424000</v>
      </c>
      <c r="AI586" s="6"/>
      <c r="AJ586" s="81">
        <f t="shared" si="181"/>
        <v>424000</v>
      </c>
      <c r="AK586" s="6">
        <v>424000</v>
      </c>
      <c r="AL586" s="44"/>
      <c r="AM586" s="44"/>
    </row>
    <row r="587" spans="1:39" ht="31.5" x14ac:dyDescent="0.2">
      <c r="A587" s="5">
        <f t="shared" si="182"/>
        <v>563</v>
      </c>
      <c r="B587" s="5" t="e">
        <v>#REF!</v>
      </c>
      <c r="C587" s="5">
        <v>597</v>
      </c>
      <c r="D587" s="5" t="s">
        <v>1812</v>
      </c>
      <c r="E587" s="15" t="s">
        <v>1812</v>
      </c>
      <c r="F587" s="15"/>
      <c r="G587" s="30" t="s">
        <v>1813</v>
      </c>
      <c r="H587" s="6">
        <v>490000</v>
      </c>
      <c r="I587" s="6">
        <v>66291.81</v>
      </c>
      <c r="J587" s="6">
        <v>144000</v>
      </c>
      <c r="K587" s="81">
        <f t="shared" si="172"/>
        <v>634000</v>
      </c>
      <c r="L587" s="81">
        <f t="shared" si="173"/>
        <v>700300</v>
      </c>
      <c r="M587" s="6">
        <v>636000</v>
      </c>
      <c r="N587" s="6" t="e">
        <f>M587/1000*#REF!</f>
        <v>#REF!</v>
      </c>
      <c r="O587" s="81" t="e">
        <f t="shared" si="174"/>
        <v>#REF!</v>
      </c>
      <c r="P587" s="6">
        <v>636000</v>
      </c>
      <c r="Q587" s="6"/>
      <c r="R587" s="81">
        <f t="shared" si="175"/>
        <v>636000</v>
      </c>
      <c r="S587" s="6">
        <v>602000</v>
      </c>
      <c r="T587" s="6" t="e">
        <f>S587/1000*#REF!</f>
        <v>#REF!</v>
      </c>
      <c r="U587" s="81" t="e">
        <f t="shared" si="176"/>
        <v>#REF!</v>
      </c>
      <c r="V587" s="6">
        <v>602000</v>
      </c>
      <c r="W587" s="6"/>
      <c r="X587" s="81">
        <f t="shared" si="177"/>
        <v>602000</v>
      </c>
      <c r="Y587" s="6">
        <v>569000</v>
      </c>
      <c r="Z587" s="6" t="e">
        <f>Y587/1000*#REF!</f>
        <v>#REF!</v>
      </c>
      <c r="AA587" s="81" t="e">
        <f t="shared" si="178"/>
        <v>#REF!</v>
      </c>
      <c r="AB587" s="6">
        <v>569000</v>
      </c>
      <c r="AC587" s="6"/>
      <c r="AD587" s="81">
        <f t="shared" si="179"/>
        <v>569000</v>
      </c>
      <c r="AE587" s="6">
        <v>535000</v>
      </c>
      <c r="AF587" s="6" t="e">
        <f>AE587/1000*#REF!</f>
        <v>#REF!</v>
      </c>
      <c r="AG587" s="81" t="e">
        <f t="shared" si="180"/>
        <v>#REF!</v>
      </c>
      <c r="AH587" s="6">
        <v>535000</v>
      </c>
      <c r="AI587" s="6"/>
      <c r="AJ587" s="81">
        <f t="shared" si="181"/>
        <v>535000</v>
      </c>
      <c r="AK587" s="6">
        <v>535000</v>
      </c>
      <c r="AL587" s="44"/>
      <c r="AM587" s="44"/>
    </row>
    <row r="588" spans="1:39" ht="31.5" x14ac:dyDescent="0.2">
      <c r="A588" s="5">
        <f t="shared" si="182"/>
        <v>564</v>
      </c>
      <c r="B588" s="5" t="e">
        <v>#REF!</v>
      </c>
      <c r="C588" s="5">
        <v>598</v>
      </c>
      <c r="D588" s="5" t="s">
        <v>1814</v>
      </c>
      <c r="E588" s="15" t="s">
        <v>1814</v>
      </c>
      <c r="F588" s="15"/>
      <c r="G588" s="30" t="s">
        <v>1815</v>
      </c>
      <c r="H588" s="6">
        <v>470000</v>
      </c>
      <c r="I588" s="6">
        <v>66291.81</v>
      </c>
      <c r="J588" s="6">
        <v>144000</v>
      </c>
      <c r="K588" s="81">
        <f t="shared" si="172"/>
        <v>614000</v>
      </c>
      <c r="L588" s="81">
        <f t="shared" si="173"/>
        <v>680300</v>
      </c>
      <c r="M588" s="6">
        <v>1221000</v>
      </c>
      <c r="N588" s="6" t="e">
        <f>M588/1000*#REF!</f>
        <v>#REF!</v>
      </c>
      <c r="O588" s="81" t="e">
        <f t="shared" si="174"/>
        <v>#REF!</v>
      </c>
      <c r="P588" s="6">
        <v>1221000</v>
      </c>
      <c r="Q588" s="6"/>
      <c r="R588" s="81">
        <f t="shared" si="175"/>
        <v>1221000</v>
      </c>
      <c r="S588" s="6">
        <v>1157000</v>
      </c>
      <c r="T588" s="6" t="e">
        <f>S588/1000*#REF!</f>
        <v>#REF!</v>
      </c>
      <c r="U588" s="81" t="e">
        <f t="shared" si="176"/>
        <v>#REF!</v>
      </c>
      <c r="V588" s="6">
        <v>1157000</v>
      </c>
      <c r="W588" s="6"/>
      <c r="X588" s="81">
        <f t="shared" si="177"/>
        <v>1157000</v>
      </c>
      <c r="Y588" s="6">
        <v>1092000</v>
      </c>
      <c r="Z588" s="6" t="e">
        <f>Y588/1000*#REF!</f>
        <v>#REF!</v>
      </c>
      <c r="AA588" s="81" t="e">
        <f t="shared" si="178"/>
        <v>#REF!</v>
      </c>
      <c r="AB588" s="6">
        <v>1092000</v>
      </c>
      <c r="AC588" s="6"/>
      <c r="AD588" s="81">
        <f t="shared" si="179"/>
        <v>1092000</v>
      </c>
      <c r="AE588" s="6">
        <v>1028000</v>
      </c>
      <c r="AF588" s="6" t="e">
        <f>AE588/1000*#REF!</f>
        <v>#REF!</v>
      </c>
      <c r="AG588" s="81" t="e">
        <f t="shared" si="180"/>
        <v>#REF!</v>
      </c>
      <c r="AH588" s="6">
        <v>1028000</v>
      </c>
      <c r="AI588" s="6"/>
      <c r="AJ588" s="81">
        <f t="shared" si="181"/>
        <v>1028000</v>
      </c>
      <c r="AK588" s="6">
        <v>1028000</v>
      </c>
      <c r="AL588" s="44"/>
      <c r="AM588" s="35"/>
    </row>
    <row r="589" spans="1:39" x14ac:dyDescent="0.2">
      <c r="A589" s="5">
        <f t="shared" si="182"/>
        <v>565</v>
      </c>
      <c r="B589" s="5" t="e">
        <v>#REF!</v>
      </c>
      <c r="C589" s="5">
        <v>599</v>
      </c>
      <c r="D589" s="5" t="s">
        <v>1816</v>
      </c>
      <c r="E589" s="15" t="s">
        <v>1816</v>
      </c>
      <c r="F589" s="15"/>
      <c r="G589" s="30" t="s">
        <v>1817</v>
      </c>
      <c r="H589" s="6">
        <v>395000</v>
      </c>
      <c r="I589" s="6">
        <v>43202.75</v>
      </c>
      <c r="J589" s="6">
        <v>195000</v>
      </c>
      <c r="K589" s="81">
        <f t="shared" si="172"/>
        <v>590000</v>
      </c>
      <c r="L589" s="81">
        <f t="shared" si="173"/>
        <v>633200</v>
      </c>
      <c r="M589" s="6">
        <v>15000</v>
      </c>
      <c r="N589" s="6" t="e">
        <f>M589/1000*#REF!</f>
        <v>#REF!</v>
      </c>
      <c r="O589" s="81" t="e">
        <f t="shared" si="174"/>
        <v>#REF!</v>
      </c>
      <c r="P589" s="6">
        <v>15000</v>
      </c>
      <c r="Q589" s="6"/>
      <c r="R589" s="81">
        <f t="shared" si="175"/>
        <v>15000</v>
      </c>
      <c r="S589" s="6">
        <v>15000</v>
      </c>
      <c r="T589" s="6" t="e">
        <f>S589/1000*#REF!</f>
        <v>#REF!</v>
      </c>
      <c r="U589" s="81" t="e">
        <f t="shared" si="176"/>
        <v>#REF!</v>
      </c>
      <c r="V589" s="6">
        <v>15000</v>
      </c>
      <c r="W589" s="6"/>
      <c r="X589" s="81">
        <f t="shared" si="177"/>
        <v>15000</v>
      </c>
      <c r="Y589" s="6">
        <v>15000</v>
      </c>
      <c r="Z589" s="6" t="e">
        <f>Y589/1000*#REF!</f>
        <v>#REF!</v>
      </c>
      <c r="AA589" s="81" t="e">
        <f t="shared" si="178"/>
        <v>#REF!</v>
      </c>
      <c r="AB589" s="6">
        <v>15000</v>
      </c>
      <c r="AC589" s="6"/>
      <c r="AD589" s="81">
        <f t="shared" si="179"/>
        <v>15000</v>
      </c>
      <c r="AE589" s="32">
        <v>14000</v>
      </c>
      <c r="AF589" s="6" t="e">
        <f>AE589/1000*#REF!</f>
        <v>#REF!</v>
      </c>
      <c r="AG589" s="81" t="e">
        <f t="shared" si="180"/>
        <v>#REF!</v>
      </c>
      <c r="AH589" s="32">
        <v>14000</v>
      </c>
      <c r="AI589" s="6"/>
      <c r="AJ589" s="81">
        <f t="shared" si="181"/>
        <v>14000</v>
      </c>
      <c r="AK589" s="32">
        <v>14000</v>
      </c>
      <c r="AL589" s="44"/>
      <c r="AM589" s="44"/>
    </row>
    <row r="590" spans="1:39" x14ac:dyDescent="0.2">
      <c r="A590" s="5">
        <f t="shared" si="182"/>
        <v>566</v>
      </c>
      <c r="B590" s="5" t="e">
        <v>#REF!</v>
      </c>
      <c r="C590" s="5">
        <v>600</v>
      </c>
      <c r="D590" s="5" t="s">
        <v>1818</v>
      </c>
      <c r="E590" s="15" t="s">
        <v>1818</v>
      </c>
      <c r="F590" s="15"/>
      <c r="G590" s="30" t="s">
        <v>1819</v>
      </c>
      <c r="H590" s="6">
        <v>570000</v>
      </c>
      <c r="I590" s="6">
        <v>43202.75</v>
      </c>
      <c r="J590" s="6">
        <v>86000</v>
      </c>
      <c r="K590" s="81">
        <f t="shared" si="172"/>
        <v>656000</v>
      </c>
      <c r="L590" s="81">
        <f t="shared" si="173"/>
        <v>699200</v>
      </c>
      <c r="M590" s="6">
        <v>20000</v>
      </c>
      <c r="N590" s="6" t="e">
        <f>M590/1000*#REF!</f>
        <v>#REF!</v>
      </c>
      <c r="O590" s="81" t="e">
        <f t="shared" si="174"/>
        <v>#REF!</v>
      </c>
      <c r="P590" s="6">
        <v>20000</v>
      </c>
      <c r="Q590" s="6"/>
      <c r="R590" s="81">
        <f t="shared" si="175"/>
        <v>20000</v>
      </c>
      <c r="S590" s="6">
        <v>20000</v>
      </c>
      <c r="T590" s="6" t="e">
        <f>S590/1000*#REF!</f>
        <v>#REF!</v>
      </c>
      <c r="U590" s="81" t="e">
        <f t="shared" si="176"/>
        <v>#REF!</v>
      </c>
      <c r="V590" s="6">
        <v>20000</v>
      </c>
      <c r="W590" s="6"/>
      <c r="X590" s="81">
        <f t="shared" si="177"/>
        <v>20000</v>
      </c>
      <c r="Y590" s="6">
        <v>20000</v>
      </c>
      <c r="Z590" s="6" t="e">
        <f>Y590/1000*#REF!</f>
        <v>#REF!</v>
      </c>
      <c r="AA590" s="81" t="e">
        <f t="shared" si="178"/>
        <v>#REF!</v>
      </c>
      <c r="AB590" s="6">
        <v>20000</v>
      </c>
      <c r="AC590" s="6"/>
      <c r="AD590" s="81">
        <f t="shared" si="179"/>
        <v>20000</v>
      </c>
      <c r="AE590" s="32">
        <v>19000</v>
      </c>
      <c r="AF590" s="6" t="e">
        <f>AE590/1000*#REF!</f>
        <v>#REF!</v>
      </c>
      <c r="AG590" s="81" t="e">
        <f t="shared" si="180"/>
        <v>#REF!</v>
      </c>
      <c r="AH590" s="32">
        <v>19000</v>
      </c>
      <c r="AI590" s="6"/>
      <c r="AJ590" s="81">
        <f t="shared" si="181"/>
        <v>19000</v>
      </c>
      <c r="AK590" s="32">
        <v>19000</v>
      </c>
      <c r="AL590" s="44"/>
      <c r="AM590" s="35"/>
    </row>
    <row r="591" spans="1:39" ht="31.5" x14ac:dyDescent="0.2">
      <c r="A591" s="5">
        <f t="shared" si="182"/>
        <v>567</v>
      </c>
      <c r="B591" s="5" t="e">
        <v>#REF!</v>
      </c>
      <c r="C591" s="5">
        <v>601</v>
      </c>
      <c r="D591" s="5" t="s">
        <v>1820</v>
      </c>
      <c r="E591" s="15" t="s">
        <v>1820</v>
      </c>
      <c r="F591" s="15"/>
      <c r="G591" s="30" t="s">
        <v>1821</v>
      </c>
      <c r="H591" s="6">
        <v>570000</v>
      </c>
      <c r="I591" s="6">
        <v>43202.75</v>
      </c>
      <c r="J591" s="6">
        <v>86000</v>
      </c>
      <c r="K591" s="81">
        <f t="shared" si="172"/>
        <v>656000</v>
      </c>
      <c r="L591" s="81">
        <f t="shared" si="173"/>
        <v>699200</v>
      </c>
      <c r="M591" s="6">
        <v>100000</v>
      </c>
      <c r="N591" s="6" t="e">
        <f>M591/1000*#REF!</f>
        <v>#REF!</v>
      </c>
      <c r="O591" s="81" t="e">
        <f t="shared" si="174"/>
        <v>#REF!</v>
      </c>
      <c r="P591" s="6">
        <v>100000</v>
      </c>
      <c r="Q591" s="6"/>
      <c r="R591" s="81">
        <f t="shared" si="175"/>
        <v>100000</v>
      </c>
      <c r="S591" s="6">
        <v>100000</v>
      </c>
      <c r="T591" s="6" t="e">
        <f>S591/1000*#REF!</f>
        <v>#REF!</v>
      </c>
      <c r="U591" s="81" t="e">
        <f t="shared" si="176"/>
        <v>#REF!</v>
      </c>
      <c r="V591" s="6">
        <v>100000</v>
      </c>
      <c r="W591" s="6"/>
      <c r="X591" s="81">
        <f t="shared" si="177"/>
        <v>100000</v>
      </c>
      <c r="Y591" s="6">
        <v>100000</v>
      </c>
      <c r="Z591" s="6" t="e">
        <f>Y591/1000*#REF!</f>
        <v>#REF!</v>
      </c>
      <c r="AA591" s="81" t="e">
        <f t="shared" si="178"/>
        <v>#REF!</v>
      </c>
      <c r="AB591" s="6">
        <v>100000</v>
      </c>
      <c r="AC591" s="6"/>
      <c r="AD591" s="81">
        <f t="shared" si="179"/>
        <v>100000</v>
      </c>
      <c r="AE591" s="32">
        <v>95000</v>
      </c>
      <c r="AF591" s="6" t="e">
        <f>AE591/1000*#REF!</f>
        <v>#REF!</v>
      </c>
      <c r="AG591" s="81" t="e">
        <f t="shared" si="180"/>
        <v>#REF!</v>
      </c>
      <c r="AH591" s="32">
        <v>95000</v>
      </c>
      <c r="AI591" s="6"/>
      <c r="AJ591" s="81">
        <f t="shared" si="181"/>
        <v>95000</v>
      </c>
      <c r="AK591" s="32">
        <v>95000</v>
      </c>
      <c r="AL591" s="44"/>
      <c r="AM591" s="35"/>
    </row>
    <row r="592" spans="1:39" x14ac:dyDescent="0.2">
      <c r="A592" s="5">
        <f t="shared" si="182"/>
        <v>568</v>
      </c>
      <c r="B592" s="5" t="e">
        <v>#REF!</v>
      </c>
      <c r="C592" s="5">
        <v>602</v>
      </c>
      <c r="D592" s="5" t="s">
        <v>1822</v>
      </c>
      <c r="E592" s="15" t="s">
        <v>1822</v>
      </c>
      <c r="F592" s="15"/>
      <c r="G592" s="43" t="s">
        <v>1823</v>
      </c>
      <c r="H592" s="6">
        <v>660000</v>
      </c>
      <c r="I592" s="6">
        <v>218989.12</v>
      </c>
      <c r="J592" s="6">
        <v>195000</v>
      </c>
      <c r="K592" s="81">
        <f t="shared" si="172"/>
        <v>855000</v>
      </c>
      <c r="L592" s="81">
        <f t="shared" si="173"/>
        <v>1074000</v>
      </c>
      <c r="M592" s="6">
        <v>75000</v>
      </c>
      <c r="N592" s="6" t="e">
        <f>M592/1000*#REF!</f>
        <v>#REF!</v>
      </c>
      <c r="O592" s="81" t="e">
        <f t="shared" si="174"/>
        <v>#REF!</v>
      </c>
      <c r="P592" s="6">
        <v>75000</v>
      </c>
      <c r="Q592" s="6"/>
      <c r="R592" s="81">
        <f t="shared" si="175"/>
        <v>75000</v>
      </c>
      <c r="S592" s="6">
        <v>75000</v>
      </c>
      <c r="T592" s="6" t="e">
        <f>S592/1000*#REF!</f>
        <v>#REF!</v>
      </c>
      <c r="U592" s="81" t="e">
        <f t="shared" si="176"/>
        <v>#REF!</v>
      </c>
      <c r="V592" s="6">
        <v>75000</v>
      </c>
      <c r="W592" s="6"/>
      <c r="X592" s="81">
        <f t="shared" si="177"/>
        <v>75000</v>
      </c>
      <c r="Y592" s="6">
        <v>75000</v>
      </c>
      <c r="Z592" s="6" t="e">
        <f>Y592/1000*#REF!</f>
        <v>#REF!</v>
      </c>
      <c r="AA592" s="81" t="e">
        <f t="shared" si="178"/>
        <v>#REF!</v>
      </c>
      <c r="AB592" s="6">
        <v>75000</v>
      </c>
      <c r="AC592" s="6"/>
      <c r="AD592" s="81">
        <f t="shared" si="179"/>
        <v>75000</v>
      </c>
      <c r="AE592" s="32">
        <v>71000</v>
      </c>
      <c r="AF592" s="6" t="e">
        <f>AE592/1000*#REF!</f>
        <v>#REF!</v>
      </c>
      <c r="AG592" s="81" t="e">
        <f t="shared" si="180"/>
        <v>#REF!</v>
      </c>
      <c r="AH592" s="32">
        <v>71000</v>
      </c>
      <c r="AI592" s="6"/>
      <c r="AJ592" s="81">
        <f t="shared" si="181"/>
        <v>71000</v>
      </c>
      <c r="AK592" s="32">
        <v>71000</v>
      </c>
      <c r="AL592" s="44"/>
      <c r="AM592" s="35"/>
    </row>
    <row r="593" spans="1:39" ht="31.5" x14ac:dyDescent="0.2">
      <c r="A593" s="5">
        <f t="shared" si="182"/>
        <v>569</v>
      </c>
      <c r="B593" s="5" t="e">
        <v>#REF!</v>
      </c>
      <c r="C593" s="5">
        <v>603</v>
      </c>
      <c r="D593" s="5" t="s">
        <v>1824</v>
      </c>
      <c r="E593" s="15" t="s">
        <v>1824</v>
      </c>
      <c r="F593" s="15"/>
      <c r="G593" s="43" t="s">
        <v>1825</v>
      </c>
      <c r="H593" s="6">
        <v>1930000</v>
      </c>
      <c r="I593" s="6">
        <v>218989.12</v>
      </c>
      <c r="J593" s="6">
        <v>195000</v>
      </c>
      <c r="K593" s="81">
        <f t="shared" si="172"/>
        <v>2125000</v>
      </c>
      <c r="L593" s="81">
        <f t="shared" si="173"/>
        <v>2344000</v>
      </c>
      <c r="M593" s="6">
        <v>20000</v>
      </c>
      <c r="N593" s="6" t="e">
        <f>M593/1000*#REF!</f>
        <v>#REF!</v>
      </c>
      <c r="O593" s="81" t="e">
        <f t="shared" si="174"/>
        <v>#REF!</v>
      </c>
      <c r="P593" s="6">
        <v>20000</v>
      </c>
      <c r="Q593" s="6"/>
      <c r="R593" s="81">
        <f t="shared" si="175"/>
        <v>20000</v>
      </c>
      <c r="S593" s="6">
        <v>20000</v>
      </c>
      <c r="T593" s="6" t="e">
        <f>S593/1000*#REF!</f>
        <v>#REF!</v>
      </c>
      <c r="U593" s="81" t="e">
        <f t="shared" si="176"/>
        <v>#REF!</v>
      </c>
      <c r="V593" s="6">
        <v>20000</v>
      </c>
      <c r="W593" s="6"/>
      <c r="X593" s="81">
        <f t="shared" si="177"/>
        <v>20000</v>
      </c>
      <c r="Y593" s="6">
        <v>20000</v>
      </c>
      <c r="Z593" s="6" t="e">
        <f>Y593/1000*#REF!</f>
        <v>#REF!</v>
      </c>
      <c r="AA593" s="81" t="e">
        <f t="shared" si="178"/>
        <v>#REF!</v>
      </c>
      <c r="AB593" s="6">
        <v>20000</v>
      </c>
      <c r="AC593" s="6"/>
      <c r="AD593" s="81">
        <f t="shared" si="179"/>
        <v>20000</v>
      </c>
      <c r="AE593" s="32">
        <v>19000</v>
      </c>
      <c r="AF593" s="6" t="e">
        <f>AE593/1000*#REF!</f>
        <v>#REF!</v>
      </c>
      <c r="AG593" s="81" t="e">
        <f t="shared" si="180"/>
        <v>#REF!</v>
      </c>
      <c r="AH593" s="32">
        <v>19000</v>
      </c>
      <c r="AI593" s="6"/>
      <c r="AJ593" s="81">
        <f t="shared" si="181"/>
        <v>19000</v>
      </c>
      <c r="AK593" s="32">
        <v>19000</v>
      </c>
      <c r="AL593" s="35" t="s">
        <v>1826</v>
      </c>
      <c r="AM593" s="35"/>
    </row>
    <row r="594" spans="1:39" ht="31.5" x14ac:dyDescent="0.2">
      <c r="A594" s="5">
        <f t="shared" si="182"/>
        <v>570</v>
      </c>
      <c r="B594" s="5" t="e">
        <v>#REF!</v>
      </c>
      <c r="C594" s="5">
        <v>604</v>
      </c>
      <c r="D594" s="5" t="s">
        <v>1827</v>
      </c>
      <c r="E594" s="15" t="s">
        <v>1827</v>
      </c>
      <c r="F594" s="15"/>
      <c r="G594" s="30" t="s">
        <v>1828</v>
      </c>
      <c r="H594" s="6">
        <v>475000</v>
      </c>
      <c r="I594" s="6">
        <v>21601.375</v>
      </c>
      <c r="J594" s="6">
        <v>36000</v>
      </c>
      <c r="K594" s="81">
        <f t="shared" si="172"/>
        <v>511000</v>
      </c>
      <c r="L594" s="81">
        <f t="shared" si="173"/>
        <v>532600</v>
      </c>
      <c r="M594" s="6">
        <v>50000</v>
      </c>
      <c r="N594" s="6" t="e">
        <f>M594/1000*#REF!</f>
        <v>#REF!</v>
      </c>
      <c r="O594" s="81" t="e">
        <f t="shared" si="174"/>
        <v>#REF!</v>
      </c>
      <c r="P594" s="6">
        <v>50000</v>
      </c>
      <c r="Q594" s="6"/>
      <c r="R594" s="81">
        <f t="shared" si="175"/>
        <v>50000</v>
      </c>
      <c r="S594" s="6">
        <v>50000</v>
      </c>
      <c r="T594" s="6" t="e">
        <f>S594/1000*#REF!</f>
        <v>#REF!</v>
      </c>
      <c r="U594" s="81" t="e">
        <f t="shared" si="176"/>
        <v>#REF!</v>
      </c>
      <c r="V594" s="6">
        <v>50000</v>
      </c>
      <c r="W594" s="6"/>
      <c r="X594" s="81">
        <f t="shared" si="177"/>
        <v>50000</v>
      </c>
      <c r="Y594" s="6">
        <v>50000</v>
      </c>
      <c r="Z594" s="6" t="e">
        <f>Y594/1000*#REF!</f>
        <v>#REF!</v>
      </c>
      <c r="AA594" s="81" t="e">
        <f t="shared" si="178"/>
        <v>#REF!</v>
      </c>
      <c r="AB594" s="6">
        <v>50000</v>
      </c>
      <c r="AC594" s="6"/>
      <c r="AD594" s="81">
        <f t="shared" si="179"/>
        <v>50000</v>
      </c>
      <c r="AE594" s="32">
        <v>47000</v>
      </c>
      <c r="AF594" s="6" t="e">
        <f>AE594/1000*#REF!</f>
        <v>#REF!</v>
      </c>
      <c r="AG594" s="81" t="e">
        <f t="shared" si="180"/>
        <v>#REF!</v>
      </c>
      <c r="AH594" s="32">
        <v>47000</v>
      </c>
      <c r="AI594" s="6"/>
      <c r="AJ594" s="81">
        <f t="shared" si="181"/>
        <v>47000</v>
      </c>
      <c r="AK594" s="32">
        <v>47000</v>
      </c>
      <c r="AL594" s="44"/>
      <c r="AM594" s="35"/>
    </row>
    <row r="595" spans="1:39" ht="31.5" x14ac:dyDescent="0.2">
      <c r="A595" s="5">
        <f t="shared" si="182"/>
        <v>571</v>
      </c>
      <c r="B595" s="5" t="e">
        <v>#REF!</v>
      </c>
      <c r="C595" s="5">
        <v>605</v>
      </c>
      <c r="D595" s="5" t="s">
        <v>1829</v>
      </c>
      <c r="E595" s="15" t="s">
        <v>1829</v>
      </c>
      <c r="F595" s="15"/>
      <c r="G595" s="30" t="s">
        <v>1830</v>
      </c>
      <c r="H595" s="6">
        <v>530000</v>
      </c>
      <c r="I595" s="6">
        <v>43202.75</v>
      </c>
      <c r="J595" s="6">
        <v>86000</v>
      </c>
      <c r="K595" s="81">
        <f t="shared" si="172"/>
        <v>616000</v>
      </c>
      <c r="L595" s="81">
        <f t="shared" si="173"/>
        <v>659200</v>
      </c>
      <c r="M595" s="6">
        <v>30000</v>
      </c>
      <c r="N595" s="6" t="e">
        <f>M595/1000*#REF!</f>
        <v>#REF!</v>
      </c>
      <c r="O595" s="81" t="e">
        <f t="shared" si="174"/>
        <v>#REF!</v>
      </c>
      <c r="P595" s="6">
        <v>30000</v>
      </c>
      <c r="Q595" s="6"/>
      <c r="R595" s="81">
        <f t="shared" si="175"/>
        <v>30000</v>
      </c>
      <c r="S595" s="6">
        <v>30000</v>
      </c>
      <c r="T595" s="6" t="e">
        <f>S595/1000*#REF!</f>
        <v>#REF!</v>
      </c>
      <c r="U595" s="81" t="e">
        <f t="shared" si="176"/>
        <v>#REF!</v>
      </c>
      <c r="V595" s="6">
        <v>30000</v>
      </c>
      <c r="W595" s="6"/>
      <c r="X595" s="81">
        <f t="shared" si="177"/>
        <v>30000</v>
      </c>
      <c r="Y595" s="6">
        <v>30000</v>
      </c>
      <c r="Z595" s="6" t="e">
        <f>Y595/1000*#REF!</f>
        <v>#REF!</v>
      </c>
      <c r="AA595" s="81" t="e">
        <f t="shared" si="178"/>
        <v>#REF!</v>
      </c>
      <c r="AB595" s="6">
        <v>30000</v>
      </c>
      <c r="AC595" s="6"/>
      <c r="AD595" s="81">
        <f t="shared" si="179"/>
        <v>30000</v>
      </c>
      <c r="AE595" s="32">
        <v>28000</v>
      </c>
      <c r="AF595" s="6" t="e">
        <f>AE595/1000*#REF!</f>
        <v>#REF!</v>
      </c>
      <c r="AG595" s="81" t="e">
        <f t="shared" si="180"/>
        <v>#REF!</v>
      </c>
      <c r="AH595" s="32">
        <v>28000</v>
      </c>
      <c r="AI595" s="6"/>
      <c r="AJ595" s="81">
        <f t="shared" si="181"/>
        <v>28000</v>
      </c>
      <c r="AK595" s="32">
        <v>28000</v>
      </c>
      <c r="AL595" s="44"/>
      <c r="AM595" s="35"/>
    </row>
    <row r="596" spans="1:39" ht="31.5" x14ac:dyDescent="0.2">
      <c r="A596" s="5">
        <f t="shared" si="182"/>
        <v>572</v>
      </c>
      <c r="B596" s="5" t="e">
        <v>#REF!</v>
      </c>
      <c r="C596" s="5">
        <v>606</v>
      </c>
      <c r="D596" s="5" t="s">
        <v>1831</v>
      </c>
      <c r="E596" s="15" t="s">
        <v>1831</v>
      </c>
      <c r="F596" s="15"/>
      <c r="G596" s="30" t="s">
        <v>1832</v>
      </c>
      <c r="H596" s="6">
        <v>745000</v>
      </c>
      <c r="I596" s="6">
        <v>43202.75</v>
      </c>
      <c r="J596" s="6">
        <v>86000</v>
      </c>
      <c r="K596" s="81">
        <f t="shared" si="172"/>
        <v>831000</v>
      </c>
      <c r="L596" s="81">
        <f t="shared" si="173"/>
        <v>874200</v>
      </c>
      <c r="M596" s="6">
        <v>30000</v>
      </c>
      <c r="N596" s="6" t="e">
        <f>M596/1000*#REF!</f>
        <v>#REF!</v>
      </c>
      <c r="O596" s="81" t="e">
        <f t="shared" si="174"/>
        <v>#REF!</v>
      </c>
      <c r="P596" s="6">
        <v>30000</v>
      </c>
      <c r="Q596" s="6"/>
      <c r="R596" s="81">
        <f t="shared" si="175"/>
        <v>30000</v>
      </c>
      <c r="S596" s="6">
        <v>30000</v>
      </c>
      <c r="T596" s="6" t="e">
        <f>S596/1000*#REF!</f>
        <v>#REF!</v>
      </c>
      <c r="U596" s="81" t="e">
        <f t="shared" si="176"/>
        <v>#REF!</v>
      </c>
      <c r="V596" s="6">
        <v>30000</v>
      </c>
      <c r="W596" s="6"/>
      <c r="X596" s="81">
        <f t="shared" si="177"/>
        <v>30000</v>
      </c>
      <c r="Y596" s="6">
        <v>30000</v>
      </c>
      <c r="Z596" s="6" t="e">
        <f>Y596/1000*#REF!</f>
        <v>#REF!</v>
      </c>
      <c r="AA596" s="81" t="e">
        <f t="shared" si="178"/>
        <v>#REF!</v>
      </c>
      <c r="AB596" s="6">
        <v>30000</v>
      </c>
      <c r="AC596" s="6"/>
      <c r="AD596" s="81">
        <f t="shared" si="179"/>
        <v>30000</v>
      </c>
      <c r="AE596" s="32">
        <v>28000</v>
      </c>
      <c r="AF596" s="6" t="e">
        <f>AE596/1000*#REF!</f>
        <v>#REF!</v>
      </c>
      <c r="AG596" s="81" t="e">
        <f t="shared" si="180"/>
        <v>#REF!</v>
      </c>
      <c r="AH596" s="32">
        <v>28000</v>
      </c>
      <c r="AI596" s="6"/>
      <c r="AJ596" s="81">
        <f t="shared" si="181"/>
        <v>28000</v>
      </c>
      <c r="AK596" s="32">
        <v>28000</v>
      </c>
      <c r="AL596" s="44"/>
      <c r="AM596" s="35"/>
    </row>
    <row r="597" spans="1:39" ht="31.5" x14ac:dyDescent="0.2">
      <c r="A597" s="5">
        <f t="shared" si="182"/>
        <v>573</v>
      </c>
      <c r="B597" s="5" t="e">
        <v>#REF!</v>
      </c>
      <c r="C597" s="5">
        <v>607</v>
      </c>
      <c r="D597" s="5" t="s">
        <v>1833</v>
      </c>
      <c r="E597" s="15" t="s">
        <v>1833</v>
      </c>
      <c r="F597" s="15"/>
      <c r="G597" s="30" t="s">
        <v>1834</v>
      </c>
      <c r="H597" s="6">
        <v>1285000</v>
      </c>
      <c r="I597" s="6">
        <v>172811</v>
      </c>
      <c r="J597" s="6">
        <v>142000</v>
      </c>
      <c r="K597" s="81">
        <f t="shared" si="172"/>
        <v>1427000</v>
      </c>
      <c r="L597" s="81">
        <f t="shared" si="173"/>
        <v>1599800</v>
      </c>
      <c r="M597" s="6">
        <v>10000</v>
      </c>
      <c r="N597" s="6" t="e">
        <f>M597/1000*#REF!</f>
        <v>#REF!</v>
      </c>
      <c r="O597" s="81" t="e">
        <f t="shared" si="174"/>
        <v>#REF!</v>
      </c>
      <c r="P597" s="6">
        <v>10000</v>
      </c>
      <c r="Q597" s="6"/>
      <c r="R597" s="81">
        <f t="shared" si="175"/>
        <v>10000</v>
      </c>
      <c r="S597" s="6">
        <v>10000</v>
      </c>
      <c r="T597" s="6" t="e">
        <f>S597/1000*#REF!</f>
        <v>#REF!</v>
      </c>
      <c r="U597" s="81" t="e">
        <f t="shared" si="176"/>
        <v>#REF!</v>
      </c>
      <c r="V597" s="6">
        <v>10000</v>
      </c>
      <c r="W597" s="6"/>
      <c r="X597" s="81">
        <f t="shared" si="177"/>
        <v>10000</v>
      </c>
      <c r="Y597" s="6">
        <v>10000</v>
      </c>
      <c r="Z597" s="6" t="e">
        <f>Y597/1000*#REF!</f>
        <v>#REF!</v>
      </c>
      <c r="AA597" s="81" t="e">
        <f t="shared" si="178"/>
        <v>#REF!</v>
      </c>
      <c r="AB597" s="6">
        <v>10000</v>
      </c>
      <c r="AC597" s="6"/>
      <c r="AD597" s="81">
        <f t="shared" si="179"/>
        <v>10000</v>
      </c>
      <c r="AE597" s="32">
        <v>9000</v>
      </c>
      <c r="AF597" s="6" t="e">
        <f>AE597/1000*#REF!</f>
        <v>#REF!</v>
      </c>
      <c r="AG597" s="81" t="e">
        <f t="shared" si="180"/>
        <v>#REF!</v>
      </c>
      <c r="AH597" s="32">
        <v>9000</v>
      </c>
      <c r="AI597" s="6"/>
      <c r="AJ597" s="81">
        <f t="shared" si="181"/>
        <v>9000</v>
      </c>
      <c r="AK597" s="32">
        <v>9000</v>
      </c>
      <c r="AL597" s="35" t="s">
        <v>1835</v>
      </c>
      <c r="AM597" s="35"/>
    </row>
    <row r="598" spans="1:39" x14ac:dyDescent="0.2">
      <c r="A598" s="5">
        <f t="shared" si="182"/>
        <v>574</v>
      </c>
      <c r="B598" s="5" t="e">
        <v>#REF!</v>
      </c>
      <c r="C598" s="5">
        <v>608</v>
      </c>
      <c r="D598" s="5" t="s">
        <v>1836</v>
      </c>
      <c r="E598" s="15"/>
      <c r="F598" s="15" t="s">
        <v>1836</v>
      </c>
      <c r="G598" s="45" t="s">
        <v>1837</v>
      </c>
      <c r="H598" s="6">
        <v>15000</v>
      </c>
      <c r="I598" s="6">
        <v>15829.109999999999</v>
      </c>
      <c r="J598" s="6">
        <v>17000</v>
      </c>
      <c r="K598" s="81">
        <f t="shared" si="172"/>
        <v>32000</v>
      </c>
      <c r="L598" s="81">
        <f t="shared" si="173"/>
        <v>47800</v>
      </c>
      <c r="M598" s="6">
        <v>15000</v>
      </c>
      <c r="N598" s="6" t="e">
        <f>M598/1000*#REF!</f>
        <v>#REF!</v>
      </c>
      <c r="O598" s="81" t="e">
        <f t="shared" si="174"/>
        <v>#REF!</v>
      </c>
      <c r="P598" s="6">
        <v>15000</v>
      </c>
      <c r="Q598" s="6"/>
      <c r="R598" s="81">
        <f t="shared" si="175"/>
        <v>15000</v>
      </c>
      <c r="S598" s="6">
        <v>15000</v>
      </c>
      <c r="T598" s="6" t="e">
        <f>S598/1000*#REF!</f>
        <v>#REF!</v>
      </c>
      <c r="U598" s="81" t="e">
        <f t="shared" si="176"/>
        <v>#REF!</v>
      </c>
      <c r="V598" s="6">
        <v>15000</v>
      </c>
      <c r="W598" s="6"/>
      <c r="X598" s="81">
        <f t="shared" si="177"/>
        <v>15000</v>
      </c>
      <c r="Y598" s="6">
        <v>15000</v>
      </c>
      <c r="Z598" s="6" t="e">
        <f>Y598/1000*#REF!</f>
        <v>#REF!</v>
      </c>
      <c r="AA598" s="81" t="e">
        <f t="shared" si="178"/>
        <v>#REF!</v>
      </c>
      <c r="AB598" s="6">
        <v>15000</v>
      </c>
      <c r="AC598" s="6"/>
      <c r="AD598" s="81">
        <f t="shared" si="179"/>
        <v>15000</v>
      </c>
      <c r="AE598" s="32">
        <v>14000</v>
      </c>
      <c r="AF598" s="6" t="e">
        <f>AE598/1000*#REF!</f>
        <v>#REF!</v>
      </c>
      <c r="AG598" s="81" t="e">
        <f t="shared" si="180"/>
        <v>#REF!</v>
      </c>
      <c r="AH598" s="32">
        <v>14000</v>
      </c>
      <c r="AI598" s="6"/>
      <c r="AJ598" s="81">
        <f t="shared" si="181"/>
        <v>14000</v>
      </c>
      <c r="AK598" s="32">
        <v>14000</v>
      </c>
      <c r="AL598" s="44" t="s">
        <v>14</v>
      </c>
      <c r="AM598" s="35"/>
    </row>
    <row r="599" spans="1:39" x14ac:dyDescent="0.2">
      <c r="A599" s="5">
        <f t="shared" si="182"/>
        <v>575</v>
      </c>
      <c r="B599" s="5" t="e">
        <v>#REF!</v>
      </c>
      <c r="C599" s="5">
        <v>609</v>
      </c>
      <c r="D599" s="5" t="s">
        <v>1838</v>
      </c>
      <c r="E599" s="15"/>
      <c r="F599" s="15" t="s">
        <v>1838</v>
      </c>
      <c r="G599" s="45" t="s">
        <v>1839</v>
      </c>
      <c r="H599" s="6">
        <v>20000</v>
      </c>
      <c r="I599" s="6">
        <v>15829.109999999999</v>
      </c>
      <c r="J599" s="6">
        <v>17000</v>
      </c>
      <c r="K599" s="81">
        <f t="shared" si="172"/>
        <v>37000</v>
      </c>
      <c r="L599" s="81">
        <f t="shared" si="173"/>
        <v>52800</v>
      </c>
      <c r="M599" s="6">
        <v>25000</v>
      </c>
      <c r="N599" s="6" t="e">
        <f>M599/1000*#REF!</f>
        <v>#REF!</v>
      </c>
      <c r="O599" s="81" t="e">
        <f t="shared" si="174"/>
        <v>#REF!</v>
      </c>
      <c r="P599" s="6">
        <v>25000</v>
      </c>
      <c r="Q599" s="6"/>
      <c r="R599" s="81">
        <f t="shared" si="175"/>
        <v>25000</v>
      </c>
      <c r="S599" s="6">
        <v>25000</v>
      </c>
      <c r="T599" s="6" t="e">
        <f>S599/1000*#REF!</f>
        <v>#REF!</v>
      </c>
      <c r="U599" s="81" t="e">
        <f t="shared" si="176"/>
        <v>#REF!</v>
      </c>
      <c r="V599" s="6">
        <v>25000</v>
      </c>
      <c r="W599" s="6"/>
      <c r="X599" s="81">
        <f t="shared" si="177"/>
        <v>25000</v>
      </c>
      <c r="Y599" s="6">
        <v>25000</v>
      </c>
      <c r="Z599" s="6" t="e">
        <f>Y599/1000*#REF!</f>
        <v>#REF!</v>
      </c>
      <c r="AA599" s="81" t="e">
        <f t="shared" si="178"/>
        <v>#REF!</v>
      </c>
      <c r="AB599" s="6">
        <v>25000</v>
      </c>
      <c r="AC599" s="6"/>
      <c r="AD599" s="81">
        <f t="shared" si="179"/>
        <v>25000</v>
      </c>
      <c r="AE599" s="32">
        <v>23000</v>
      </c>
      <c r="AF599" s="6" t="e">
        <f>AE599/1000*#REF!</f>
        <v>#REF!</v>
      </c>
      <c r="AG599" s="81" t="e">
        <f t="shared" si="180"/>
        <v>#REF!</v>
      </c>
      <c r="AH599" s="32">
        <v>23000</v>
      </c>
      <c r="AI599" s="6"/>
      <c r="AJ599" s="81">
        <f t="shared" si="181"/>
        <v>23000</v>
      </c>
      <c r="AK599" s="32">
        <v>23000</v>
      </c>
      <c r="AL599" s="35"/>
      <c r="AM599" s="35"/>
    </row>
    <row r="600" spans="1:39" x14ac:dyDescent="0.2">
      <c r="A600" s="5">
        <f t="shared" si="182"/>
        <v>576</v>
      </c>
      <c r="B600" s="5" t="e">
        <v>#REF!</v>
      </c>
      <c r="C600" s="5">
        <v>610</v>
      </c>
      <c r="D600" s="5" t="s">
        <v>1840</v>
      </c>
      <c r="E600" s="15"/>
      <c r="F600" s="15" t="s">
        <v>1840</v>
      </c>
      <c r="G600" s="45" t="s">
        <v>1841</v>
      </c>
      <c r="H600" s="6">
        <v>100000</v>
      </c>
      <c r="I600" s="6">
        <v>31658.219999999998</v>
      </c>
      <c r="J600" s="6">
        <v>36000</v>
      </c>
      <c r="K600" s="81">
        <f t="shared" si="172"/>
        <v>136000</v>
      </c>
      <c r="L600" s="81">
        <f t="shared" si="173"/>
        <v>167700</v>
      </c>
      <c r="M600" s="6">
        <v>25000</v>
      </c>
      <c r="N600" s="6" t="e">
        <f>M600/1000*#REF!</f>
        <v>#REF!</v>
      </c>
      <c r="O600" s="81" t="e">
        <f t="shared" si="174"/>
        <v>#REF!</v>
      </c>
      <c r="P600" s="6">
        <v>25000</v>
      </c>
      <c r="Q600" s="6"/>
      <c r="R600" s="81">
        <f t="shared" si="175"/>
        <v>25000</v>
      </c>
      <c r="S600" s="6">
        <v>25000</v>
      </c>
      <c r="T600" s="6" t="e">
        <f>S600/1000*#REF!</f>
        <v>#REF!</v>
      </c>
      <c r="U600" s="81" t="e">
        <f t="shared" si="176"/>
        <v>#REF!</v>
      </c>
      <c r="V600" s="6">
        <v>25000</v>
      </c>
      <c r="W600" s="6"/>
      <c r="X600" s="81">
        <f t="shared" si="177"/>
        <v>25000</v>
      </c>
      <c r="Y600" s="6">
        <v>25000</v>
      </c>
      <c r="Z600" s="6" t="e">
        <f>Y600/1000*#REF!</f>
        <v>#REF!</v>
      </c>
      <c r="AA600" s="81" t="e">
        <f t="shared" si="178"/>
        <v>#REF!</v>
      </c>
      <c r="AB600" s="6">
        <v>25000</v>
      </c>
      <c r="AC600" s="6"/>
      <c r="AD600" s="81">
        <f t="shared" si="179"/>
        <v>25000</v>
      </c>
      <c r="AE600" s="32">
        <v>23000</v>
      </c>
      <c r="AF600" s="6" t="e">
        <f>AE600/1000*#REF!</f>
        <v>#REF!</v>
      </c>
      <c r="AG600" s="81" t="e">
        <f t="shared" si="180"/>
        <v>#REF!</v>
      </c>
      <c r="AH600" s="32">
        <v>23000</v>
      </c>
      <c r="AI600" s="6"/>
      <c r="AJ600" s="81">
        <f t="shared" si="181"/>
        <v>23000</v>
      </c>
      <c r="AK600" s="32">
        <v>23000</v>
      </c>
      <c r="AL600" s="35"/>
      <c r="AM600" s="35"/>
    </row>
    <row r="601" spans="1:39" ht="31.5" x14ac:dyDescent="0.2">
      <c r="A601" s="5">
        <f t="shared" si="182"/>
        <v>577</v>
      </c>
      <c r="B601" s="5" t="e">
        <v>#REF!</v>
      </c>
      <c r="C601" s="5">
        <v>611</v>
      </c>
      <c r="D601" s="5" t="s">
        <v>1842</v>
      </c>
      <c r="E601" s="15"/>
      <c r="F601" s="15" t="s">
        <v>1842</v>
      </c>
      <c r="G601" s="45" t="s">
        <v>1843</v>
      </c>
      <c r="H601" s="6">
        <v>75000</v>
      </c>
      <c r="I601" s="6">
        <v>31658.219999999998</v>
      </c>
      <c r="J601" s="6">
        <v>36000</v>
      </c>
      <c r="K601" s="81">
        <f t="shared" si="172"/>
        <v>111000</v>
      </c>
      <c r="L601" s="81">
        <f t="shared" si="173"/>
        <v>142700</v>
      </c>
      <c r="M601" s="6">
        <v>20000</v>
      </c>
      <c r="N601" s="6" t="e">
        <f>M601/1000*#REF!</f>
        <v>#REF!</v>
      </c>
      <c r="O601" s="81" t="e">
        <f t="shared" si="174"/>
        <v>#REF!</v>
      </c>
      <c r="P601" s="6">
        <v>20000</v>
      </c>
      <c r="Q601" s="6"/>
      <c r="R601" s="81">
        <f t="shared" si="175"/>
        <v>20000</v>
      </c>
      <c r="S601" s="6">
        <v>20000</v>
      </c>
      <c r="T601" s="6" t="e">
        <f>S601/1000*#REF!</f>
        <v>#REF!</v>
      </c>
      <c r="U601" s="81" t="e">
        <f t="shared" si="176"/>
        <v>#REF!</v>
      </c>
      <c r="V601" s="6">
        <v>20000</v>
      </c>
      <c r="W601" s="6"/>
      <c r="X601" s="81">
        <f t="shared" si="177"/>
        <v>20000</v>
      </c>
      <c r="Y601" s="6">
        <v>20000</v>
      </c>
      <c r="Z601" s="6" t="e">
        <f>Y601/1000*#REF!</f>
        <v>#REF!</v>
      </c>
      <c r="AA601" s="81" t="e">
        <f t="shared" si="178"/>
        <v>#REF!</v>
      </c>
      <c r="AB601" s="6">
        <v>20000</v>
      </c>
      <c r="AC601" s="6"/>
      <c r="AD601" s="81">
        <f t="shared" si="179"/>
        <v>20000</v>
      </c>
      <c r="AE601" s="32">
        <v>19000</v>
      </c>
      <c r="AF601" s="6" t="e">
        <f>AE601/1000*#REF!</f>
        <v>#REF!</v>
      </c>
      <c r="AG601" s="81" t="e">
        <f t="shared" si="180"/>
        <v>#REF!</v>
      </c>
      <c r="AH601" s="32">
        <v>19000</v>
      </c>
      <c r="AI601" s="6"/>
      <c r="AJ601" s="81">
        <f t="shared" si="181"/>
        <v>19000</v>
      </c>
      <c r="AK601" s="32">
        <v>19000</v>
      </c>
      <c r="AL601" s="35"/>
      <c r="AM601" s="35"/>
    </row>
    <row r="602" spans="1:39" ht="30" x14ac:dyDescent="0.2">
      <c r="A602" s="5">
        <f t="shared" si="182"/>
        <v>578</v>
      </c>
      <c r="B602" s="5" t="e">
        <v>#REF!</v>
      </c>
      <c r="C602" s="5">
        <v>612</v>
      </c>
      <c r="D602" s="5" t="s">
        <v>1844</v>
      </c>
      <c r="E602" s="15"/>
      <c r="F602" s="15" t="s">
        <v>1844</v>
      </c>
      <c r="G602" s="45" t="s">
        <v>1845</v>
      </c>
      <c r="H602" s="6">
        <v>20000</v>
      </c>
      <c r="I602" s="6">
        <v>31658.219999999998</v>
      </c>
      <c r="J602" s="6">
        <v>36000</v>
      </c>
      <c r="K602" s="81">
        <f t="shared" ref="K602:K665" si="183">H602+J602</f>
        <v>56000</v>
      </c>
      <c r="L602" s="81">
        <f t="shared" ref="L602:L665" si="184">ROUND((SUM(H602:J602)),-2)</f>
        <v>87700</v>
      </c>
      <c r="M602" s="6">
        <v>8000</v>
      </c>
      <c r="N602" s="6" t="e">
        <f>M602/1000*#REF!</f>
        <v>#REF!</v>
      </c>
      <c r="O602" s="81" t="e">
        <f t="shared" si="174"/>
        <v>#REF!</v>
      </c>
      <c r="P602" s="6">
        <v>8000</v>
      </c>
      <c r="Q602" s="6"/>
      <c r="R602" s="81">
        <f t="shared" si="175"/>
        <v>8000</v>
      </c>
      <c r="S602" s="6">
        <v>8000</v>
      </c>
      <c r="T602" s="6" t="e">
        <f>S602/1000*#REF!</f>
        <v>#REF!</v>
      </c>
      <c r="U602" s="81" t="e">
        <f t="shared" si="176"/>
        <v>#REF!</v>
      </c>
      <c r="V602" s="6">
        <v>8000</v>
      </c>
      <c r="W602" s="6"/>
      <c r="X602" s="81">
        <f t="shared" si="177"/>
        <v>8000</v>
      </c>
      <c r="Y602" s="6">
        <v>8000</v>
      </c>
      <c r="Z602" s="6" t="e">
        <f>Y602/1000*#REF!</f>
        <v>#REF!</v>
      </c>
      <c r="AA602" s="81" t="e">
        <f t="shared" si="178"/>
        <v>#REF!</v>
      </c>
      <c r="AB602" s="6">
        <v>8000</v>
      </c>
      <c r="AC602" s="6"/>
      <c r="AD602" s="81">
        <f t="shared" si="179"/>
        <v>8000</v>
      </c>
      <c r="AE602" s="32">
        <v>8000</v>
      </c>
      <c r="AF602" s="6" t="e">
        <f>AE602/1000*#REF!</f>
        <v>#REF!</v>
      </c>
      <c r="AG602" s="81" t="e">
        <f t="shared" si="180"/>
        <v>#REF!</v>
      </c>
      <c r="AH602" s="32">
        <v>8000</v>
      </c>
      <c r="AI602" s="6"/>
      <c r="AJ602" s="81">
        <f t="shared" si="181"/>
        <v>8000</v>
      </c>
      <c r="AK602" s="32">
        <v>7000</v>
      </c>
      <c r="AL602" s="35"/>
      <c r="AM602" s="44" t="str">
        <f>'[1]dm XIN Y KIEN'!$AU$102</f>
        <v>Chưa bao gồm Mask khí dung và thuốc Ventoline;</v>
      </c>
    </row>
    <row r="603" spans="1:39" x14ac:dyDescent="0.2">
      <c r="A603" s="5">
        <f t="shared" si="182"/>
        <v>579</v>
      </c>
      <c r="B603" s="5" t="e">
        <v>#REF!</v>
      </c>
      <c r="C603" s="5">
        <v>613</v>
      </c>
      <c r="D603" s="5" t="s">
        <v>1846</v>
      </c>
      <c r="E603" s="15"/>
      <c r="F603" s="15" t="s">
        <v>1846</v>
      </c>
      <c r="G603" s="45" t="s">
        <v>1847</v>
      </c>
      <c r="H603" s="6">
        <v>50000</v>
      </c>
      <c r="I603" s="6">
        <v>31658.219999999998</v>
      </c>
      <c r="J603" s="6">
        <v>36000</v>
      </c>
      <c r="K603" s="81">
        <f t="shared" si="183"/>
        <v>86000</v>
      </c>
      <c r="L603" s="81">
        <f t="shared" si="184"/>
        <v>117700</v>
      </c>
      <c r="M603" s="6">
        <v>15000</v>
      </c>
      <c r="N603" s="6" t="e">
        <f>M603/1000*#REF!</f>
        <v>#REF!</v>
      </c>
      <c r="O603" s="81" t="e">
        <f t="shared" si="174"/>
        <v>#REF!</v>
      </c>
      <c r="P603" s="6">
        <v>15000</v>
      </c>
      <c r="Q603" s="6"/>
      <c r="R603" s="81">
        <f t="shared" si="175"/>
        <v>15000</v>
      </c>
      <c r="S603" s="6">
        <v>15000</v>
      </c>
      <c r="T603" s="6" t="e">
        <f>S603/1000*#REF!</f>
        <v>#REF!</v>
      </c>
      <c r="U603" s="81" t="e">
        <f t="shared" si="176"/>
        <v>#REF!</v>
      </c>
      <c r="V603" s="6">
        <v>15000</v>
      </c>
      <c r="W603" s="6"/>
      <c r="X603" s="81">
        <f t="shared" si="177"/>
        <v>15000</v>
      </c>
      <c r="Y603" s="6">
        <v>15000</v>
      </c>
      <c r="Z603" s="6" t="e">
        <f>Y603/1000*#REF!</f>
        <v>#REF!</v>
      </c>
      <c r="AA603" s="81" t="e">
        <f t="shared" si="178"/>
        <v>#REF!</v>
      </c>
      <c r="AB603" s="6">
        <v>15000</v>
      </c>
      <c r="AC603" s="6"/>
      <c r="AD603" s="81">
        <f t="shared" si="179"/>
        <v>15000</v>
      </c>
      <c r="AE603" s="32">
        <v>14000</v>
      </c>
      <c r="AF603" s="6" t="e">
        <f>AE603/1000*#REF!</f>
        <v>#REF!</v>
      </c>
      <c r="AG603" s="81" t="e">
        <f t="shared" si="180"/>
        <v>#REF!</v>
      </c>
      <c r="AH603" s="32">
        <v>14000</v>
      </c>
      <c r="AI603" s="6"/>
      <c r="AJ603" s="81">
        <f t="shared" si="181"/>
        <v>14000</v>
      </c>
      <c r="AK603" s="32">
        <v>14000</v>
      </c>
      <c r="AL603" s="35"/>
      <c r="AM603" s="35"/>
    </row>
    <row r="604" spans="1:39" x14ac:dyDescent="0.2">
      <c r="A604" s="5">
        <f t="shared" si="182"/>
        <v>580</v>
      </c>
      <c r="B604" s="5" t="e">
        <v>#REF!</v>
      </c>
      <c r="C604" s="5">
        <v>614</v>
      </c>
      <c r="D604" s="5" t="s">
        <v>1848</v>
      </c>
      <c r="E604" s="15"/>
      <c r="F604" s="15" t="s">
        <v>1848</v>
      </c>
      <c r="G604" s="45" t="s">
        <v>1849</v>
      </c>
      <c r="H604" s="6">
        <v>30000</v>
      </c>
      <c r="I604" s="6">
        <v>15829.109999999999</v>
      </c>
      <c r="J604" s="6">
        <v>17000</v>
      </c>
      <c r="K604" s="81">
        <f t="shared" si="183"/>
        <v>47000</v>
      </c>
      <c r="L604" s="81">
        <f t="shared" si="184"/>
        <v>62800</v>
      </c>
      <c r="M604" s="6">
        <v>40000</v>
      </c>
      <c r="N604" s="6" t="e">
        <f>M604/1000*#REF!</f>
        <v>#REF!</v>
      </c>
      <c r="O604" s="81" t="e">
        <f t="shared" si="174"/>
        <v>#REF!</v>
      </c>
      <c r="P604" s="6">
        <v>40000</v>
      </c>
      <c r="Q604" s="6"/>
      <c r="R604" s="81">
        <f t="shared" si="175"/>
        <v>40000</v>
      </c>
      <c r="S604" s="6">
        <v>40000</v>
      </c>
      <c r="T604" s="6" t="e">
        <f>S604/1000*#REF!</f>
        <v>#REF!</v>
      </c>
      <c r="U604" s="81" t="e">
        <f t="shared" si="176"/>
        <v>#REF!</v>
      </c>
      <c r="V604" s="6">
        <v>40000</v>
      </c>
      <c r="W604" s="6"/>
      <c r="X604" s="81">
        <f t="shared" si="177"/>
        <v>40000</v>
      </c>
      <c r="Y604" s="6">
        <v>40000</v>
      </c>
      <c r="Z604" s="6" t="e">
        <f>Y604/1000*#REF!</f>
        <v>#REF!</v>
      </c>
      <c r="AA604" s="81" t="e">
        <f t="shared" si="178"/>
        <v>#REF!</v>
      </c>
      <c r="AB604" s="6">
        <v>40000</v>
      </c>
      <c r="AC604" s="6"/>
      <c r="AD604" s="81">
        <f t="shared" si="179"/>
        <v>40000</v>
      </c>
      <c r="AE604" s="32">
        <v>38000</v>
      </c>
      <c r="AF604" s="6" t="e">
        <f>AE604/1000*#REF!</f>
        <v>#REF!</v>
      </c>
      <c r="AG604" s="81" t="e">
        <f t="shared" si="180"/>
        <v>#REF!</v>
      </c>
      <c r="AH604" s="32">
        <v>38000</v>
      </c>
      <c r="AI604" s="6"/>
      <c r="AJ604" s="81">
        <f t="shared" si="181"/>
        <v>38000</v>
      </c>
      <c r="AK604" s="32">
        <v>38000</v>
      </c>
      <c r="AL604" s="35"/>
      <c r="AM604" s="35"/>
    </row>
    <row r="605" spans="1:39" x14ac:dyDescent="0.2">
      <c r="A605" s="5">
        <f t="shared" si="182"/>
        <v>581</v>
      </c>
      <c r="B605" s="5" t="e">
        <v>#REF!</v>
      </c>
      <c r="C605" s="5">
        <v>615</v>
      </c>
      <c r="D605" s="5" t="s">
        <v>1850</v>
      </c>
      <c r="E605" s="15"/>
      <c r="F605" s="15" t="s">
        <v>1850</v>
      </c>
      <c r="G605" s="45" t="s">
        <v>1851</v>
      </c>
      <c r="H605" s="6">
        <v>30000</v>
      </c>
      <c r="I605" s="6">
        <v>31658.219999999998</v>
      </c>
      <c r="J605" s="6">
        <v>36000</v>
      </c>
      <c r="K605" s="81">
        <f t="shared" si="183"/>
        <v>66000</v>
      </c>
      <c r="L605" s="81">
        <f t="shared" si="184"/>
        <v>97700</v>
      </c>
      <c r="M605" s="6">
        <v>180000</v>
      </c>
      <c r="N605" s="6" t="e">
        <f>M605/1000*#REF!</f>
        <v>#REF!</v>
      </c>
      <c r="O605" s="81" t="e">
        <f t="shared" si="174"/>
        <v>#REF!</v>
      </c>
      <c r="P605" s="6">
        <v>180000</v>
      </c>
      <c r="Q605" s="6"/>
      <c r="R605" s="81">
        <f t="shared" si="175"/>
        <v>180000</v>
      </c>
      <c r="S605" s="6">
        <v>180000</v>
      </c>
      <c r="T605" s="6" t="e">
        <f>S605/1000*#REF!</f>
        <v>#REF!</v>
      </c>
      <c r="U605" s="81" t="e">
        <f t="shared" si="176"/>
        <v>#REF!</v>
      </c>
      <c r="V605" s="6">
        <v>180000</v>
      </c>
      <c r="W605" s="6"/>
      <c r="X605" s="81">
        <f t="shared" si="177"/>
        <v>180000</v>
      </c>
      <c r="Y605" s="6">
        <v>180000</v>
      </c>
      <c r="Z605" s="6" t="e">
        <f>Y605/1000*#REF!</f>
        <v>#REF!</v>
      </c>
      <c r="AA605" s="81" t="e">
        <f t="shared" si="178"/>
        <v>#REF!</v>
      </c>
      <c r="AB605" s="6">
        <v>180000</v>
      </c>
      <c r="AC605" s="6"/>
      <c r="AD605" s="81">
        <f t="shared" si="179"/>
        <v>180000</v>
      </c>
      <c r="AE605" s="32">
        <v>171000</v>
      </c>
      <c r="AF605" s="6" t="e">
        <f>AE605/1000*#REF!</f>
        <v>#REF!</v>
      </c>
      <c r="AG605" s="81" t="e">
        <f t="shared" si="180"/>
        <v>#REF!</v>
      </c>
      <c r="AH605" s="32">
        <v>171000</v>
      </c>
      <c r="AI605" s="6"/>
      <c r="AJ605" s="81">
        <f t="shared" si="181"/>
        <v>171000</v>
      </c>
      <c r="AK605" s="32">
        <v>171000</v>
      </c>
      <c r="AL605" s="35"/>
      <c r="AM605" s="35"/>
    </row>
    <row r="606" spans="1:39" x14ac:dyDescent="0.2">
      <c r="A606" s="5">
        <f t="shared" si="182"/>
        <v>582</v>
      </c>
      <c r="B606" s="5" t="e">
        <v>#REF!</v>
      </c>
      <c r="C606" s="5">
        <v>616</v>
      </c>
      <c r="D606" s="5" t="s">
        <v>1852</v>
      </c>
      <c r="E606" s="15"/>
      <c r="F606" s="15" t="s">
        <v>1852</v>
      </c>
      <c r="G606" s="45" t="s">
        <v>1853</v>
      </c>
      <c r="H606" s="6">
        <v>10000</v>
      </c>
      <c r="I606" s="6">
        <v>31658.219999999998</v>
      </c>
      <c r="J606" s="6">
        <v>36000</v>
      </c>
      <c r="K606" s="81">
        <f t="shared" si="183"/>
        <v>46000</v>
      </c>
      <c r="L606" s="81">
        <f t="shared" si="184"/>
        <v>77700</v>
      </c>
      <c r="M606" s="6">
        <v>40000</v>
      </c>
      <c r="N606" s="6" t="e">
        <f>M606/1000*#REF!</f>
        <v>#REF!</v>
      </c>
      <c r="O606" s="81" t="e">
        <f t="shared" si="174"/>
        <v>#REF!</v>
      </c>
      <c r="P606" s="6">
        <v>40000</v>
      </c>
      <c r="Q606" s="6"/>
      <c r="R606" s="81">
        <f t="shared" si="175"/>
        <v>40000</v>
      </c>
      <c r="S606" s="6">
        <v>40000</v>
      </c>
      <c r="T606" s="6" t="e">
        <f>S606/1000*#REF!</f>
        <v>#REF!</v>
      </c>
      <c r="U606" s="81" t="e">
        <f t="shared" si="176"/>
        <v>#REF!</v>
      </c>
      <c r="V606" s="6">
        <v>40000</v>
      </c>
      <c r="W606" s="6"/>
      <c r="X606" s="81">
        <f t="shared" si="177"/>
        <v>40000</v>
      </c>
      <c r="Y606" s="6">
        <v>40000</v>
      </c>
      <c r="Z606" s="6" t="e">
        <f>Y606/1000*#REF!</f>
        <v>#REF!</v>
      </c>
      <c r="AA606" s="81" t="e">
        <f t="shared" si="178"/>
        <v>#REF!</v>
      </c>
      <c r="AB606" s="6">
        <v>40000</v>
      </c>
      <c r="AC606" s="6"/>
      <c r="AD606" s="81">
        <f t="shared" si="179"/>
        <v>40000</v>
      </c>
      <c r="AE606" s="32">
        <v>38000</v>
      </c>
      <c r="AF606" s="6" t="e">
        <f>AE606/1000*#REF!</f>
        <v>#REF!</v>
      </c>
      <c r="AG606" s="81" t="e">
        <f t="shared" si="180"/>
        <v>#REF!</v>
      </c>
      <c r="AH606" s="32">
        <v>38000</v>
      </c>
      <c r="AI606" s="6"/>
      <c r="AJ606" s="81">
        <f t="shared" si="181"/>
        <v>38000</v>
      </c>
      <c r="AK606" s="32">
        <v>38000</v>
      </c>
      <c r="AL606" s="35"/>
      <c r="AM606" s="35"/>
    </row>
    <row r="607" spans="1:39" x14ac:dyDescent="0.2">
      <c r="A607" s="5">
        <f t="shared" si="182"/>
        <v>583</v>
      </c>
      <c r="B607" s="5" t="e">
        <v>#REF!</v>
      </c>
      <c r="C607" s="5">
        <v>617</v>
      </c>
      <c r="D607" s="5" t="s">
        <v>1854</v>
      </c>
      <c r="E607" s="15"/>
      <c r="F607" s="15" t="s">
        <v>1854</v>
      </c>
      <c r="G607" s="45" t="s">
        <v>1855</v>
      </c>
      <c r="H607" s="6">
        <v>15000</v>
      </c>
      <c r="I607" s="6">
        <v>15829.109999999999</v>
      </c>
      <c r="J607" s="6">
        <v>17000</v>
      </c>
      <c r="K607" s="81">
        <f t="shared" si="183"/>
        <v>32000</v>
      </c>
      <c r="L607" s="81">
        <f t="shared" si="184"/>
        <v>47800</v>
      </c>
      <c r="M607" s="6">
        <v>25000</v>
      </c>
      <c r="N607" s="6" t="e">
        <f>M607/1000*#REF!</f>
        <v>#REF!</v>
      </c>
      <c r="O607" s="81" t="e">
        <f t="shared" si="174"/>
        <v>#REF!</v>
      </c>
      <c r="P607" s="6">
        <v>25000</v>
      </c>
      <c r="Q607" s="6"/>
      <c r="R607" s="81">
        <f t="shared" si="175"/>
        <v>25000</v>
      </c>
      <c r="S607" s="6">
        <v>25000</v>
      </c>
      <c r="T607" s="6" t="e">
        <f>S607/1000*#REF!</f>
        <v>#REF!</v>
      </c>
      <c r="U607" s="81" t="e">
        <f t="shared" si="176"/>
        <v>#REF!</v>
      </c>
      <c r="V607" s="6">
        <v>25000</v>
      </c>
      <c r="W607" s="6"/>
      <c r="X607" s="81">
        <f t="shared" si="177"/>
        <v>25000</v>
      </c>
      <c r="Y607" s="6">
        <v>25000</v>
      </c>
      <c r="Z607" s="6" t="e">
        <f>Y607/1000*#REF!</f>
        <v>#REF!</v>
      </c>
      <c r="AA607" s="81" t="e">
        <f t="shared" si="178"/>
        <v>#REF!</v>
      </c>
      <c r="AB607" s="6">
        <v>25000</v>
      </c>
      <c r="AC607" s="6"/>
      <c r="AD607" s="81">
        <f t="shared" si="179"/>
        <v>25000</v>
      </c>
      <c r="AE607" s="32">
        <v>23000</v>
      </c>
      <c r="AF607" s="6" t="e">
        <f>AE607/1000*#REF!</f>
        <v>#REF!</v>
      </c>
      <c r="AG607" s="81" t="e">
        <f t="shared" si="180"/>
        <v>#REF!</v>
      </c>
      <c r="AH607" s="32">
        <v>23000</v>
      </c>
      <c r="AI607" s="6"/>
      <c r="AJ607" s="81">
        <f t="shared" si="181"/>
        <v>23000</v>
      </c>
      <c r="AK607" s="32">
        <v>23000</v>
      </c>
      <c r="AL607" s="35"/>
      <c r="AM607" s="35"/>
    </row>
    <row r="608" spans="1:39" x14ac:dyDescent="0.2">
      <c r="A608" s="5">
        <f t="shared" si="182"/>
        <v>584</v>
      </c>
      <c r="B608" s="5" t="e">
        <v>#REF!</v>
      </c>
      <c r="C608" s="5">
        <v>618</v>
      </c>
      <c r="D608" s="5" t="s">
        <v>1856</v>
      </c>
      <c r="E608" s="15"/>
      <c r="F608" s="15" t="s">
        <v>1856</v>
      </c>
      <c r="G608" s="45" t="s">
        <v>1857</v>
      </c>
      <c r="H608" s="6">
        <v>25000</v>
      </c>
      <c r="I608" s="6">
        <v>15829.109999999999</v>
      </c>
      <c r="J608" s="6">
        <v>17000</v>
      </c>
      <c r="K608" s="81">
        <f t="shared" si="183"/>
        <v>42000</v>
      </c>
      <c r="L608" s="81">
        <f t="shared" si="184"/>
        <v>57800</v>
      </c>
      <c r="M608" s="6">
        <v>25000</v>
      </c>
      <c r="N608" s="6" t="e">
        <f>M608/1000*#REF!</f>
        <v>#REF!</v>
      </c>
      <c r="O608" s="81" t="e">
        <f t="shared" si="174"/>
        <v>#REF!</v>
      </c>
      <c r="P608" s="6">
        <v>25000</v>
      </c>
      <c r="Q608" s="6"/>
      <c r="R608" s="81">
        <f t="shared" si="175"/>
        <v>25000</v>
      </c>
      <c r="S608" s="6">
        <v>25000</v>
      </c>
      <c r="T608" s="6" t="e">
        <f>S608/1000*#REF!</f>
        <v>#REF!</v>
      </c>
      <c r="U608" s="81" t="e">
        <f t="shared" si="176"/>
        <v>#REF!</v>
      </c>
      <c r="V608" s="6">
        <v>25000</v>
      </c>
      <c r="W608" s="6"/>
      <c r="X608" s="81">
        <f t="shared" si="177"/>
        <v>25000</v>
      </c>
      <c r="Y608" s="6">
        <v>25000</v>
      </c>
      <c r="Z608" s="6" t="e">
        <f>Y608/1000*#REF!</f>
        <v>#REF!</v>
      </c>
      <c r="AA608" s="81" t="e">
        <f t="shared" si="178"/>
        <v>#REF!</v>
      </c>
      <c r="AB608" s="6">
        <v>25000</v>
      </c>
      <c r="AC608" s="6"/>
      <c r="AD608" s="81">
        <f t="shared" si="179"/>
        <v>25000</v>
      </c>
      <c r="AE608" s="32">
        <v>23000</v>
      </c>
      <c r="AF608" s="6" t="e">
        <f>AE608/1000*#REF!</f>
        <v>#REF!</v>
      </c>
      <c r="AG608" s="81" t="e">
        <f t="shared" si="180"/>
        <v>#REF!</v>
      </c>
      <c r="AH608" s="32">
        <v>23000</v>
      </c>
      <c r="AI608" s="6"/>
      <c r="AJ608" s="81">
        <f t="shared" si="181"/>
        <v>23000</v>
      </c>
      <c r="AK608" s="32">
        <v>23000</v>
      </c>
      <c r="AL608" s="35"/>
      <c r="AM608" s="35"/>
    </row>
    <row r="609" spans="1:39" x14ac:dyDescent="0.2">
      <c r="A609" s="5">
        <f t="shared" si="182"/>
        <v>585</v>
      </c>
      <c r="B609" s="5" t="e">
        <v>#REF!</v>
      </c>
      <c r="C609" s="5">
        <v>619</v>
      </c>
      <c r="D609" s="5" t="s">
        <v>1858</v>
      </c>
      <c r="E609" s="15"/>
      <c r="F609" s="15" t="s">
        <v>1858</v>
      </c>
      <c r="G609" s="45" t="s">
        <v>1859</v>
      </c>
      <c r="H609" s="6">
        <v>25000</v>
      </c>
      <c r="I609" s="6">
        <v>31658.219999999998</v>
      </c>
      <c r="J609" s="6">
        <v>36000</v>
      </c>
      <c r="K609" s="81">
        <f t="shared" si="183"/>
        <v>61000</v>
      </c>
      <c r="L609" s="81">
        <f t="shared" si="184"/>
        <v>92700</v>
      </c>
      <c r="M609" s="6">
        <v>125000</v>
      </c>
      <c r="N609" s="6" t="e">
        <f>M609/1000*#REF!</f>
        <v>#REF!</v>
      </c>
      <c r="O609" s="81" t="e">
        <f t="shared" si="174"/>
        <v>#REF!</v>
      </c>
      <c r="P609" s="6">
        <v>125000</v>
      </c>
      <c r="Q609" s="6"/>
      <c r="R609" s="81">
        <f t="shared" si="175"/>
        <v>125000</v>
      </c>
      <c r="S609" s="6">
        <v>125000</v>
      </c>
      <c r="T609" s="6" t="e">
        <f>S609/1000*#REF!</f>
        <v>#REF!</v>
      </c>
      <c r="U609" s="81" t="e">
        <f t="shared" si="176"/>
        <v>#REF!</v>
      </c>
      <c r="V609" s="6">
        <v>125000</v>
      </c>
      <c r="W609" s="6"/>
      <c r="X609" s="81">
        <f t="shared" si="177"/>
        <v>125000</v>
      </c>
      <c r="Y609" s="6">
        <v>125000</v>
      </c>
      <c r="Z609" s="6" t="e">
        <f>Y609/1000*#REF!</f>
        <v>#REF!</v>
      </c>
      <c r="AA609" s="81" t="e">
        <f t="shared" si="178"/>
        <v>#REF!</v>
      </c>
      <c r="AB609" s="6">
        <v>125000</v>
      </c>
      <c r="AC609" s="6"/>
      <c r="AD609" s="81">
        <f t="shared" si="179"/>
        <v>125000</v>
      </c>
      <c r="AE609" s="32">
        <v>118000</v>
      </c>
      <c r="AF609" s="6" t="e">
        <f>AE609/1000*#REF!</f>
        <v>#REF!</v>
      </c>
      <c r="AG609" s="81" t="e">
        <f t="shared" si="180"/>
        <v>#REF!</v>
      </c>
      <c r="AH609" s="32">
        <v>118000</v>
      </c>
      <c r="AI609" s="6"/>
      <c r="AJ609" s="81">
        <f t="shared" si="181"/>
        <v>118000</v>
      </c>
      <c r="AK609" s="32">
        <v>118000</v>
      </c>
      <c r="AL609" s="35"/>
      <c r="AM609" s="35"/>
    </row>
    <row r="610" spans="1:39" x14ac:dyDescent="0.2">
      <c r="A610" s="5">
        <f t="shared" si="182"/>
        <v>586</v>
      </c>
      <c r="B610" s="5" t="e">
        <v>#REF!</v>
      </c>
      <c r="C610" s="5">
        <v>620</v>
      </c>
      <c r="D610" s="5" t="s">
        <v>1860</v>
      </c>
      <c r="E610" s="15"/>
      <c r="F610" s="15" t="s">
        <v>1860</v>
      </c>
      <c r="G610" s="45" t="s">
        <v>1861</v>
      </c>
      <c r="H610" s="6">
        <v>20000</v>
      </c>
      <c r="I610" s="6">
        <v>15829.109999999999</v>
      </c>
      <c r="J610" s="6">
        <v>17000</v>
      </c>
      <c r="K610" s="81">
        <f t="shared" si="183"/>
        <v>37000</v>
      </c>
      <c r="L610" s="81">
        <f t="shared" si="184"/>
        <v>52800</v>
      </c>
      <c r="M610" s="6">
        <v>70000</v>
      </c>
      <c r="N610" s="6" t="e">
        <f>M610/1000*#REF!</f>
        <v>#REF!</v>
      </c>
      <c r="O610" s="81" t="e">
        <f t="shared" si="174"/>
        <v>#REF!</v>
      </c>
      <c r="P610" s="6">
        <v>70000</v>
      </c>
      <c r="Q610" s="6"/>
      <c r="R610" s="81">
        <f t="shared" si="175"/>
        <v>70000</v>
      </c>
      <c r="S610" s="6">
        <v>70000</v>
      </c>
      <c r="T610" s="6" t="e">
        <f>S610/1000*#REF!</f>
        <v>#REF!</v>
      </c>
      <c r="U610" s="81" t="e">
        <f t="shared" si="176"/>
        <v>#REF!</v>
      </c>
      <c r="V610" s="6">
        <v>70000</v>
      </c>
      <c r="W610" s="6"/>
      <c r="X610" s="81">
        <f t="shared" si="177"/>
        <v>70000</v>
      </c>
      <c r="Y610" s="6">
        <v>70000</v>
      </c>
      <c r="Z610" s="6" t="e">
        <f>Y610/1000*#REF!</f>
        <v>#REF!</v>
      </c>
      <c r="AA610" s="81" t="e">
        <f t="shared" si="178"/>
        <v>#REF!</v>
      </c>
      <c r="AB610" s="6">
        <v>70000</v>
      </c>
      <c r="AC610" s="6"/>
      <c r="AD610" s="81">
        <f t="shared" si="179"/>
        <v>70000</v>
      </c>
      <c r="AE610" s="32">
        <v>66000</v>
      </c>
      <c r="AF610" s="6" t="e">
        <f>AE610/1000*#REF!</f>
        <v>#REF!</v>
      </c>
      <c r="AG610" s="81" t="e">
        <f t="shared" si="180"/>
        <v>#REF!</v>
      </c>
      <c r="AH610" s="32">
        <v>66000</v>
      </c>
      <c r="AI610" s="6"/>
      <c r="AJ610" s="81">
        <f t="shared" si="181"/>
        <v>66000</v>
      </c>
      <c r="AK610" s="32">
        <v>66000</v>
      </c>
      <c r="AL610" s="35"/>
      <c r="AM610" s="35"/>
    </row>
    <row r="611" spans="1:39" ht="30" x14ac:dyDescent="0.2">
      <c r="A611" s="5">
        <f t="shared" si="182"/>
        <v>587</v>
      </c>
      <c r="B611" s="5" t="e">
        <v>#REF!</v>
      </c>
      <c r="C611" s="5">
        <v>622</v>
      </c>
      <c r="D611" s="5" t="s">
        <v>1862</v>
      </c>
      <c r="E611" s="15"/>
      <c r="F611" s="15" t="s">
        <v>1862</v>
      </c>
      <c r="G611" s="45" t="s">
        <v>1863</v>
      </c>
      <c r="H611" s="6">
        <v>8000</v>
      </c>
      <c r="I611" s="6">
        <v>10056.844999999999</v>
      </c>
      <c r="J611" s="6"/>
      <c r="K611" s="81">
        <f t="shared" si="183"/>
        <v>8000</v>
      </c>
      <c r="L611" s="81">
        <f t="shared" si="184"/>
        <v>18100</v>
      </c>
      <c r="M611" s="6">
        <v>100000</v>
      </c>
      <c r="N611" s="6" t="e">
        <f>M611/1000*#REF!</f>
        <v>#REF!</v>
      </c>
      <c r="O611" s="81" t="e">
        <f t="shared" si="174"/>
        <v>#REF!</v>
      </c>
      <c r="P611" s="6">
        <v>100000</v>
      </c>
      <c r="Q611" s="6"/>
      <c r="R611" s="81">
        <f t="shared" si="175"/>
        <v>100000</v>
      </c>
      <c r="S611" s="6">
        <v>100000</v>
      </c>
      <c r="T611" s="6" t="e">
        <f>S611/1000*#REF!</f>
        <v>#REF!</v>
      </c>
      <c r="U611" s="81" t="e">
        <f t="shared" si="176"/>
        <v>#REF!</v>
      </c>
      <c r="V611" s="6">
        <v>100000</v>
      </c>
      <c r="W611" s="6"/>
      <c r="X611" s="81">
        <f t="shared" si="177"/>
        <v>100000</v>
      </c>
      <c r="Y611" s="6">
        <v>100000</v>
      </c>
      <c r="Z611" s="6" t="e">
        <f>Y611/1000*#REF!</f>
        <v>#REF!</v>
      </c>
      <c r="AA611" s="81" t="e">
        <f t="shared" si="178"/>
        <v>#REF!</v>
      </c>
      <c r="AB611" s="6">
        <v>100000</v>
      </c>
      <c r="AC611" s="6"/>
      <c r="AD611" s="81">
        <f t="shared" si="179"/>
        <v>100000</v>
      </c>
      <c r="AE611" s="32">
        <v>95000</v>
      </c>
      <c r="AF611" s="6" t="e">
        <f>AE611/1000*#REF!</f>
        <v>#REF!</v>
      </c>
      <c r="AG611" s="81" t="e">
        <f t="shared" si="180"/>
        <v>#REF!</v>
      </c>
      <c r="AH611" s="32">
        <v>95000</v>
      </c>
      <c r="AI611" s="6"/>
      <c r="AJ611" s="81">
        <f t="shared" si="181"/>
        <v>95000</v>
      </c>
      <c r="AK611" s="32">
        <v>95000</v>
      </c>
      <c r="AL611" s="44" t="s">
        <v>1864</v>
      </c>
      <c r="AM611" s="35"/>
    </row>
    <row r="612" spans="1:39" x14ac:dyDescent="0.2">
      <c r="A612" s="5">
        <f t="shared" si="182"/>
        <v>588</v>
      </c>
      <c r="B612" s="5" t="e">
        <v>#REF!</v>
      </c>
      <c r="C612" s="5">
        <v>623</v>
      </c>
      <c r="D612" s="5" t="s">
        <v>1865</v>
      </c>
      <c r="E612" s="15"/>
      <c r="F612" s="15" t="s">
        <v>1865</v>
      </c>
      <c r="G612" s="45" t="s">
        <v>1866</v>
      </c>
      <c r="H612" s="6">
        <v>15000</v>
      </c>
      <c r="I612" s="6">
        <v>10056.844999999999</v>
      </c>
      <c r="J612" s="6"/>
      <c r="K612" s="81">
        <f t="shared" si="183"/>
        <v>15000</v>
      </c>
      <c r="L612" s="81">
        <f t="shared" si="184"/>
        <v>25100</v>
      </c>
      <c r="M612" s="6">
        <v>150000</v>
      </c>
      <c r="N612" s="6" t="e">
        <f>M612/1000*#REF!</f>
        <v>#REF!</v>
      </c>
      <c r="O612" s="81" t="e">
        <f t="shared" si="174"/>
        <v>#REF!</v>
      </c>
      <c r="P612" s="6">
        <v>150000</v>
      </c>
      <c r="Q612" s="6"/>
      <c r="R612" s="81">
        <f t="shared" si="175"/>
        <v>150000</v>
      </c>
      <c r="S612" s="6">
        <v>150000</v>
      </c>
      <c r="T612" s="6" t="e">
        <f>S612/1000*#REF!</f>
        <v>#REF!</v>
      </c>
      <c r="U612" s="81" t="e">
        <f t="shared" si="176"/>
        <v>#REF!</v>
      </c>
      <c r="V612" s="6">
        <v>150000</v>
      </c>
      <c r="W612" s="6"/>
      <c r="X612" s="81">
        <f t="shared" si="177"/>
        <v>150000</v>
      </c>
      <c r="Y612" s="6">
        <v>150000</v>
      </c>
      <c r="Z612" s="6" t="e">
        <f>Y612/1000*#REF!</f>
        <v>#REF!</v>
      </c>
      <c r="AA612" s="81" t="e">
        <f t="shared" si="178"/>
        <v>#REF!</v>
      </c>
      <c r="AB612" s="6">
        <v>150000</v>
      </c>
      <c r="AC612" s="6"/>
      <c r="AD612" s="81">
        <f t="shared" si="179"/>
        <v>150000</v>
      </c>
      <c r="AE612" s="32">
        <v>142000</v>
      </c>
      <c r="AF612" s="6" t="e">
        <f>AE612/1000*#REF!</f>
        <v>#REF!</v>
      </c>
      <c r="AG612" s="81" t="e">
        <f t="shared" si="180"/>
        <v>#REF!</v>
      </c>
      <c r="AH612" s="32">
        <v>142000</v>
      </c>
      <c r="AI612" s="6"/>
      <c r="AJ612" s="81">
        <f t="shared" si="181"/>
        <v>142000</v>
      </c>
      <c r="AK612" s="32">
        <v>142000</v>
      </c>
      <c r="AL612" s="35"/>
      <c r="AM612" s="35"/>
    </row>
    <row r="613" spans="1:39" x14ac:dyDescent="0.2">
      <c r="A613" s="5">
        <f t="shared" si="182"/>
        <v>589</v>
      </c>
      <c r="B613" s="5" t="e">
        <v>#REF!</v>
      </c>
      <c r="C613" s="5">
        <v>624</v>
      </c>
      <c r="D613" s="5" t="s">
        <v>1867</v>
      </c>
      <c r="E613" s="15"/>
      <c r="F613" s="15" t="s">
        <v>1867</v>
      </c>
      <c r="G613" s="45" t="s">
        <v>1868</v>
      </c>
      <c r="H613" s="6">
        <v>40000</v>
      </c>
      <c r="I613" s="6">
        <v>47487.329999999994</v>
      </c>
      <c r="J613" s="6">
        <v>86000</v>
      </c>
      <c r="K613" s="81">
        <f t="shared" si="183"/>
        <v>126000</v>
      </c>
      <c r="L613" s="81">
        <f t="shared" si="184"/>
        <v>173500</v>
      </c>
      <c r="M613" s="6">
        <v>220000</v>
      </c>
      <c r="N613" s="6" t="e">
        <f>M613/1000*#REF!</f>
        <v>#REF!</v>
      </c>
      <c r="O613" s="81" t="e">
        <f t="shared" si="174"/>
        <v>#REF!</v>
      </c>
      <c r="P613" s="6">
        <v>220000</v>
      </c>
      <c r="Q613" s="6"/>
      <c r="R613" s="81">
        <f t="shared" si="175"/>
        <v>220000</v>
      </c>
      <c r="S613" s="6">
        <v>220000</v>
      </c>
      <c r="T613" s="6" t="e">
        <f>S613/1000*#REF!</f>
        <v>#REF!</v>
      </c>
      <c r="U613" s="81" t="e">
        <f t="shared" si="176"/>
        <v>#REF!</v>
      </c>
      <c r="V613" s="6">
        <v>220000</v>
      </c>
      <c r="W613" s="6"/>
      <c r="X613" s="81">
        <f t="shared" si="177"/>
        <v>220000</v>
      </c>
      <c r="Y613" s="6">
        <v>220000</v>
      </c>
      <c r="Z613" s="6" t="e">
        <f>Y613/1000*#REF!</f>
        <v>#REF!</v>
      </c>
      <c r="AA613" s="81" t="e">
        <f t="shared" si="178"/>
        <v>#REF!</v>
      </c>
      <c r="AB613" s="6">
        <v>220000</v>
      </c>
      <c r="AC613" s="6"/>
      <c r="AD613" s="81">
        <f t="shared" si="179"/>
        <v>220000</v>
      </c>
      <c r="AE613" s="32">
        <v>209000</v>
      </c>
      <c r="AF613" s="6" t="e">
        <f>AE613/1000*#REF!</f>
        <v>#REF!</v>
      </c>
      <c r="AG613" s="81" t="e">
        <f t="shared" si="180"/>
        <v>#REF!</v>
      </c>
      <c r="AH613" s="32">
        <v>209000</v>
      </c>
      <c r="AI613" s="6"/>
      <c r="AJ613" s="81">
        <f t="shared" si="181"/>
        <v>209000</v>
      </c>
      <c r="AK613" s="32">
        <v>209000</v>
      </c>
      <c r="AL613" s="35"/>
      <c r="AM613" s="35"/>
    </row>
    <row r="614" spans="1:39" x14ac:dyDescent="0.2">
      <c r="A614" s="5">
        <f t="shared" si="182"/>
        <v>590</v>
      </c>
      <c r="B614" s="5" t="e">
        <v>#REF!</v>
      </c>
      <c r="C614" s="5">
        <v>625</v>
      </c>
      <c r="D614" s="5" t="s">
        <v>1869</v>
      </c>
      <c r="E614" s="15"/>
      <c r="F614" s="15" t="s">
        <v>1869</v>
      </c>
      <c r="G614" s="45" t="s">
        <v>1870</v>
      </c>
      <c r="H614" s="6">
        <v>180000</v>
      </c>
      <c r="I614" s="6">
        <v>126632.87999999999</v>
      </c>
      <c r="J614" s="6">
        <v>142000</v>
      </c>
      <c r="K614" s="81">
        <f t="shared" si="183"/>
        <v>322000</v>
      </c>
      <c r="L614" s="81">
        <f t="shared" si="184"/>
        <v>448600</v>
      </c>
      <c r="M614" s="6">
        <v>60000</v>
      </c>
      <c r="N614" s="6" t="e">
        <f>M614/1000*#REF!</f>
        <v>#REF!</v>
      </c>
      <c r="O614" s="81" t="e">
        <f t="shared" si="174"/>
        <v>#REF!</v>
      </c>
      <c r="P614" s="6">
        <v>60000</v>
      </c>
      <c r="Q614" s="6"/>
      <c r="R614" s="81">
        <f t="shared" si="175"/>
        <v>60000</v>
      </c>
      <c r="S614" s="6">
        <v>60000</v>
      </c>
      <c r="T614" s="6" t="e">
        <f>S614/1000*#REF!</f>
        <v>#REF!</v>
      </c>
      <c r="U614" s="81" t="e">
        <f t="shared" si="176"/>
        <v>#REF!</v>
      </c>
      <c r="V614" s="6">
        <v>60000</v>
      </c>
      <c r="W614" s="6"/>
      <c r="X614" s="81">
        <f t="shared" si="177"/>
        <v>60000</v>
      </c>
      <c r="Y614" s="6">
        <v>60000</v>
      </c>
      <c r="Z614" s="6" t="e">
        <f>Y614/1000*#REF!</f>
        <v>#REF!</v>
      </c>
      <c r="AA614" s="81" t="e">
        <f t="shared" si="178"/>
        <v>#REF!</v>
      </c>
      <c r="AB614" s="6">
        <v>60000</v>
      </c>
      <c r="AC614" s="6"/>
      <c r="AD614" s="81">
        <f t="shared" si="179"/>
        <v>60000</v>
      </c>
      <c r="AE614" s="32">
        <v>57000</v>
      </c>
      <c r="AF614" s="6" t="e">
        <f>AE614/1000*#REF!</f>
        <v>#REF!</v>
      </c>
      <c r="AG614" s="81" t="e">
        <f t="shared" si="180"/>
        <v>#REF!</v>
      </c>
      <c r="AH614" s="32">
        <v>57000</v>
      </c>
      <c r="AI614" s="6"/>
      <c r="AJ614" s="81">
        <f t="shared" si="181"/>
        <v>57000</v>
      </c>
      <c r="AK614" s="32">
        <v>57000</v>
      </c>
      <c r="AL614" s="35"/>
      <c r="AM614" s="35"/>
    </row>
    <row r="615" spans="1:39" x14ac:dyDescent="0.2">
      <c r="A615" s="5">
        <f t="shared" si="182"/>
        <v>591</v>
      </c>
      <c r="B615" s="5" t="e">
        <v>#REF!</v>
      </c>
      <c r="C615" s="5">
        <v>626</v>
      </c>
      <c r="D615" s="5" t="s">
        <v>1871</v>
      </c>
      <c r="E615" s="15"/>
      <c r="F615" s="15" t="s">
        <v>1871</v>
      </c>
      <c r="G615" s="45" t="s">
        <v>1872</v>
      </c>
      <c r="H615" s="6">
        <v>40000</v>
      </c>
      <c r="I615" s="6">
        <v>31658.219999999998</v>
      </c>
      <c r="J615" s="6">
        <v>36000</v>
      </c>
      <c r="K615" s="81">
        <f t="shared" si="183"/>
        <v>76000</v>
      </c>
      <c r="L615" s="81">
        <f t="shared" si="184"/>
        <v>107700</v>
      </c>
      <c r="M615" s="6">
        <v>60000</v>
      </c>
      <c r="N615" s="6" t="e">
        <f>M615/1000*#REF!</f>
        <v>#REF!</v>
      </c>
      <c r="O615" s="81" t="e">
        <f t="shared" si="174"/>
        <v>#REF!</v>
      </c>
      <c r="P615" s="6">
        <v>60000</v>
      </c>
      <c r="Q615" s="6"/>
      <c r="R615" s="81">
        <f t="shared" si="175"/>
        <v>60000</v>
      </c>
      <c r="S615" s="6">
        <v>60000</v>
      </c>
      <c r="T615" s="6" t="e">
        <f>S615/1000*#REF!</f>
        <v>#REF!</v>
      </c>
      <c r="U615" s="81" t="e">
        <f t="shared" si="176"/>
        <v>#REF!</v>
      </c>
      <c r="V615" s="6">
        <v>60000</v>
      </c>
      <c r="W615" s="6"/>
      <c r="X615" s="81">
        <f t="shared" si="177"/>
        <v>60000</v>
      </c>
      <c r="Y615" s="6">
        <v>60000</v>
      </c>
      <c r="Z615" s="6" t="e">
        <f>Y615/1000*#REF!</f>
        <v>#REF!</v>
      </c>
      <c r="AA615" s="81" t="e">
        <f t="shared" si="178"/>
        <v>#REF!</v>
      </c>
      <c r="AB615" s="6">
        <v>60000</v>
      </c>
      <c r="AC615" s="6"/>
      <c r="AD615" s="81">
        <f t="shared" si="179"/>
        <v>60000</v>
      </c>
      <c r="AE615" s="32">
        <v>57000</v>
      </c>
      <c r="AF615" s="6" t="e">
        <f>AE615/1000*#REF!</f>
        <v>#REF!</v>
      </c>
      <c r="AG615" s="81" t="e">
        <f t="shared" si="180"/>
        <v>#REF!</v>
      </c>
      <c r="AH615" s="32">
        <v>57000</v>
      </c>
      <c r="AI615" s="6"/>
      <c r="AJ615" s="81">
        <f t="shared" si="181"/>
        <v>57000</v>
      </c>
      <c r="AK615" s="32">
        <v>57000</v>
      </c>
      <c r="AL615" s="35"/>
      <c r="AM615" s="35"/>
    </row>
    <row r="616" spans="1:39" x14ac:dyDescent="0.2">
      <c r="A616" s="5">
        <f t="shared" si="182"/>
        <v>592</v>
      </c>
      <c r="B616" s="5" t="e">
        <v>#REF!</v>
      </c>
      <c r="C616" s="5">
        <v>628</v>
      </c>
      <c r="D616" s="5" t="s">
        <v>1873</v>
      </c>
      <c r="E616" s="15"/>
      <c r="F616" s="15" t="s">
        <v>1873</v>
      </c>
      <c r="G616" s="45" t="s">
        <v>1874</v>
      </c>
      <c r="H616" s="6">
        <v>25000</v>
      </c>
      <c r="I616" s="6">
        <v>31658.219999999998</v>
      </c>
      <c r="J616" s="6">
        <v>36000</v>
      </c>
      <c r="K616" s="81">
        <f t="shared" si="183"/>
        <v>61000</v>
      </c>
      <c r="L616" s="81">
        <f t="shared" si="184"/>
        <v>92700</v>
      </c>
      <c r="M616" s="6">
        <v>250000</v>
      </c>
      <c r="N616" s="6" t="e">
        <f>M616/1000*#REF!</f>
        <v>#REF!</v>
      </c>
      <c r="O616" s="81" t="e">
        <f t="shared" si="174"/>
        <v>#REF!</v>
      </c>
      <c r="P616" s="6">
        <v>250000</v>
      </c>
      <c r="Q616" s="6"/>
      <c r="R616" s="81">
        <f t="shared" si="175"/>
        <v>250000</v>
      </c>
      <c r="S616" s="6">
        <v>250000</v>
      </c>
      <c r="T616" s="6" t="e">
        <f>S616/1000*#REF!</f>
        <v>#REF!</v>
      </c>
      <c r="U616" s="81" t="e">
        <f t="shared" si="176"/>
        <v>#REF!</v>
      </c>
      <c r="V616" s="6">
        <v>250000</v>
      </c>
      <c r="W616" s="6"/>
      <c r="X616" s="81">
        <f t="shared" si="177"/>
        <v>250000</v>
      </c>
      <c r="Y616" s="6">
        <v>250000</v>
      </c>
      <c r="Z616" s="6" t="e">
        <f>Y616/1000*#REF!</f>
        <v>#REF!</v>
      </c>
      <c r="AA616" s="81" t="e">
        <f t="shared" si="178"/>
        <v>#REF!</v>
      </c>
      <c r="AB616" s="6">
        <v>250000</v>
      </c>
      <c r="AC616" s="6"/>
      <c r="AD616" s="81">
        <f t="shared" si="179"/>
        <v>250000</v>
      </c>
      <c r="AE616" s="32">
        <v>237000</v>
      </c>
      <c r="AF616" s="6" t="e">
        <f>AE616/1000*#REF!</f>
        <v>#REF!</v>
      </c>
      <c r="AG616" s="81" t="e">
        <f t="shared" si="180"/>
        <v>#REF!</v>
      </c>
      <c r="AH616" s="32">
        <v>237000</v>
      </c>
      <c r="AI616" s="6"/>
      <c r="AJ616" s="81">
        <f t="shared" si="181"/>
        <v>237000</v>
      </c>
      <c r="AK616" s="32">
        <v>237000</v>
      </c>
      <c r="AL616" s="35"/>
      <c r="AM616" s="35"/>
    </row>
    <row r="617" spans="1:39" x14ac:dyDescent="0.2">
      <c r="A617" s="5">
        <f t="shared" si="182"/>
        <v>593</v>
      </c>
      <c r="B617" s="5" t="e">
        <v>#REF!</v>
      </c>
      <c r="C617" s="5">
        <v>629</v>
      </c>
      <c r="D617" s="5" t="s">
        <v>1875</v>
      </c>
      <c r="E617" s="15"/>
      <c r="F617" s="15" t="s">
        <v>1875</v>
      </c>
      <c r="G617" s="45" t="s">
        <v>1876</v>
      </c>
      <c r="H617" s="6">
        <v>25000</v>
      </c>
      <c r="I617" s="6">
        <v>31658.219999999998</v>
      </c>
      <c r="J617" s="6">
        <v>36000</v>
      </c>
      <c r="K617" s="81">
        <f t="shared" si="183"/>
        <v>61000</v>
      </c>
      <c r="L617" s="81">
        <f t="shared" si="184"/>
        <v>92700</v>
      </c>
      <c r="M617" s="6">
        <v>180000</v>
      </c>
      <c r="N617" s="6" t="e">
        <f>M617/1000*#REF!</f>
        <v>#REF!</v>
      </c>
      <c r="O617" s="81" t="e">
        <f t="shared" si="174"/>
        <v>#REF!</v>
      </c>
      <c r="P617" s="6">
        <v>180000</v>
      </c>
      <c r="Q617" s="6"/>
      <c r="R617" s="81">
        <f t="shared" si="175"/>
        <v>180000</v>
      </c>
      <c r="S617" s="6">
        <v>180000</v>
      </c>
      <c r="T617" s="6" t="e">
        <f>S617/1000*#REF!</f>
        <v>#REF!</v>
      </c>
      <c r="U617" s="81" t="e">
        <f t="shared" si="176"/>
        <v>#REF!</v>
      </c>
      <c r="V617" s="6">
        <v>180000</v>
      </c>
      <c r="W617" s="6"/>
      <c r="X617" s="81">
        <f t="shared" si="177"/>
        <v>180000</v>
      </c>
      <c r="Y617" s="6">
        <v>180000</v>
      </c>
      <c r="Z617" s="6" t="e">
        <f>Y617/1000*#REF!</f>
        <v>#REF!</v>
      </c>
      <c r="AA617" s="81" t="e">
        <f t="shared" si="178"/>
        <v>#REF!</v>
      </c>
      <c r="AB617" s="6">
        <v>180000</v>
      </c>
      <c r="AC617" s="6"/>
      <c r="AD617" s="81">
        <f t="shared" si="179"/>
        <v>180000</v>
      </c>
      <c r="AE617" s="32">
        <v>171000</v>
      </c>
      <c r="AF617" s="6" t="e">
        <f>AE617/1000*#REF!</f>
        <v>#REF!</v>
      </c>
      <c r="AG617" s="81" t="e">
        <f t="shared" si="180"/>
        <v>#REF!</v>
      </c>
      <c r="AH617" s="32">
        <v>171000</v>
      </c>
      <c r="AI617" s="6"/>
      <c r="AJ617" s="81">
        <f t="shared" si="181"/>
        <v>171000</v>
      </c>
      <c r="AK617" s="32">
        <v>171000</v>
      </c>
      <c r="AL617" s="35"/>
      <c r="AM617" s="35"/>
    </row>
    <row r="618" spans="1:39" x14ac:dyDescent="0.2">
      <c r="A618" s="5">
        <f t="shared" si="182"/>
        <v>594</v>
      </c>
      <c r="B618" s="5" t="e">
        <v>#REF!</v>
      </c>
      <c r="C618" s="5">
        <v>633</v>
      </c>
      <c r="D618" s="5" t="s">
        <v>1877</v>
      </c>
      <c r="E618" s="15"/>
      <c r="F618" s="15" t="s">
        <v>1877</v>
      </c>
      <c r="G618" s="45" t="s">
        <v>1878</v>
      </c>
      <c r="H618" s="6">
        <v>125000</v>
      </c>
      <c r="I618" s="6">
        <v>0</v>
      </c>
      <c r="J618" s="6">
        <v>375000</v>
      </c>
      <c r="K618" s="81">
        <f t="shared" si="183"/>
        <v>500000</v>
      </c>
      <c r="L618" s="81">
        <f t="shared" si="184"/>
        <v>500000</v>
      </c>
      <c r="M618" s="6">
        <v>35000</v>
      </c>
      <c r="N618" s="6" t="e">
        <f>M618/1000*#REF!</f>
        <v>#REF!</v>
      </c>
      <c r="O618" s="81" t="e">
        <f t="shared" ref="O618:O644" si="185">SUM(M618:N618)</f>
        <v>#REF!</v>
      </c>
      <c r="P618" s="6">
        <v>35000</v>
      </c>
      <c r="Q618" s="6"/>
      <c r="R618" s="81">
        <f t="shared" ref="R618:R644" si="186">SUM(P618:Q618)</f>
        <v>35000</v>
      </c>
      <c r="S618" s="6">
        <v>35000</v>
      </c>
      <c r="T618" s="6" t="e">
        <f>S618/1000*#REF!</f>
        <v>#REF!</v>
      </c>
      <c r="U618" s="81" t="e">
        <f t="shared" ref="U618:U644" si="187">SUM(S618:T618)</f>
        <v>#REF!</v>
      </c>
      <c r="V618" s="6">
        <v>35000</v>
      </c>
      <c r="W618" s="6"/>
      <c r="X618" s="81">
        <f t="shared" ref="X618:X644" si="188">SUM(V618:W618)</f>
        <v>35000</v>
      </c>
      <c r="Y618" s="6">
        <v>35000</v>
      </c>
      <c r="Z618" s="6" t="e">
        <f>Y618/1000*#REF!</f>
        <v>#REF!</v>
      </c>
      <c r="AA618" s="81" t="e">
        <f t="shared" ref="AA618:AA644" si="189">SUM(Y618:Z618)</f>
        <v>#REF!</v>
      </c>
      <c r="AB618" s="6">
        <v>35000</v>
      </c>
      <c r="AC618" s="6"/>
      <c r="AD618" s="81">
        <f t="shared" ref="AD618:AD644" si="190">SUM(AB618:AC618)</f>
        <v>35000</v>
      </c>
      <c r="AE618" s="32">
        <v>33000</v>
      </c>
      <c r="AF618" s="6" t="e">
        <f>AE618/1000*#REF!</f>
        <v>#REF!</v>
      </c>
      <c r="AG618" s="81" t="e">
        <f t="shared" ref="AG618:AG644" si="191">SUM(AE618:AF618)</f>
        <v>#REF!</v>
      </c>
      <c r="AH618" s="32">
        <v>33000</v>
      </c>
      <c r="AI618" s="6"/>
      <c r="AJ618" s="81">
        <f t="shared" ref="AJ618:AJ644" si="192">SUM(AH618:AI618)</f>
        <v>33000</v>
      </c>
      <c r="AK618" s="32">
        <v>33000</v>
      </c>
      <c r="AL618" s="35"/>
      <c r="AM618" s="35"/>
    </row>
    <row r="619" spans="1:39" ht="31.5" x14ac:dyDescent="0.2">
      <c r="A619" s="5">
        <f t="shared" si="182"/>
        <v>595</v>
      </c>
      <c r="B619" s="5" t="e">
        <v>#REF!</v>
      </c>
      <c r="C619" s="5">
        <v>634</v>
      </c>
      <c r="D619" s="5" t="s">
        <v>1879</v>
      </c>
      <c r="E619" s="15"/>
      <c r="F619" s="15" t="s">
        <v>1879</v>
      </c>
      <c r="G619" s="45" t="s">
        <v>1880</v>
      </c>
      <c r="H619" s="6">
        <v>70000</v>
      </c>
      <c r="I619" s="6">
        <v>64804.125</v>
      </c>
      <c r="J619" s="6">
        <v>86000</v>
      </c>
      <c r="K619" s="81">
        <f t="shared" si="183"/>
        <v>156000</v>
      </c>
      <c r="L619" s="81">
        <f t="shared" si="184"/>
        <v>220800</v>
      </c>
      <c r="M619" s="6">
        <v>25000</v>
      </c>
      <c r="N619" s="6" t="e">
        <f>M619/1000*#REF!</f>
        <v>#REF!</v>
      </c>
      <c r="O619" s="81" t="e">
        <f t="shared" si="185"/>
        <v>#REF!</v>
      </c>
      <c r="P619" s="6">
        <v>25000</v>
      </c>
      <c r="Q619" s="6"/>
      <c r="R619" s="81">
        <f t="shared" si="186"/>
        <v>25000</v>
      </c>
      <c r="S619" s="6">
        <v>25000</v>
      </c>
      <c r="T619" s="6" t="e">
        <f>S619/1000*#REF!</f>
        <v>#REF!</v>
      </c>
      <c r="U619" s="81" t="e">
        <f t="shared" si="187"/>
        <v>#REF!</v>
      </c>
      <c r="V619" s="6">
        <v>25000</v>
      </c>
      <c r="W619" s="6"/>
      <c r="X619" s="81">
        <f t="shared" si="188"/>
        <v>25000</v>
      </c>
      <c r="Y619" s="6">
        <v>25000</v>
      </c>
      <c r="Z619" s="6" t="e">
        <f>Y619/1000*#REF!</f>
        <v>#REF!</v>
      </c>
      <c r="AA619" s="81" t="e">
        <f t="shared" si="189"/>
        <v>#REF!</v>
      </c>
      <c r="AB619" s="6">
        <v>25000</v>
      </c>
      <c r="AC619" s="6"/>
      <c r="AD619" s="81">
        <f t="shared" si="190"/>
        <v>25000</v>
      </c>
      <c r="AE619" s="32">
        <v>23000</v>
      </c>
      <c r="AF619" s="6" t="e">
        <f>AE619/1000*#REF!</f>
        <v>#REF!</v>
      </c>
      <c r="AG619" s="81" t="e">
        <f t="shared" si="191"/>
        <v>#REF!</v>
      </c>
      <c r="AH619" s="32">
        <v>23000</v>
      </c>
      <c r="AI619" s="6"/>
      <c r="AJ619" s="81">
        <f t="shared" si="192"/>
        <v>23000</v>
      </c>
      <c r="AK619" s="32">
        <v>23000</v>
      </c>
      <c r="AL619" s="35"/>
      <c r="AM619" s="35"/>
    </row>
    <row r="620" spans="1:39" x14ac:dyDescent="0.2">
      <c r="A620" s="5">
        <f t="shared" si="182"/>
        <v>596</v>
      </c>
      <c r="B620" s="5" t="e">
        <v>#REF!</v>
      </c>
      <c r="C620" s="5">
        <v>635</v>
      </c>
      <c r="D620" s="5" t="s">
        <v>1881</v>
      </c>
      <c r="E620" s="15"/>
      <c r="F620" s="15" t="s">
        <v>1881</v>
      </c>
      <c r="G620" s="45" t="s">
        <v>1882</v>
      </c>
      <c r="H620" s="6">
        <v>70000</v>
      </c>
      <c r="I620" s="6">
        <v>64804.125</v>
      </c>
      <c r="J620" s="6">
        <v>86000</v>
      </c>
      <c r="K620" s="81">
        <f t="shared" si="183"/>
        <v>156000</v>
      </c>
      <c r="L620" s="81">
        <f t="shared" si="184"/>
        <v>220800</v>
      </c>
      <c r="M620" s="6">
        <v>15000</v>
      </c>
      <c r="N620" s="6" t="e">
        <f>M620/1000*#REF!</f>
        <v>#REF!</v>
      </c>
      <c r="O620" s="81" t="e">
        <f t="shared" si="185"/>
        <v>#REF!</v>
      </c>
      <c r="P620" s="6">
        <v>15000</v>
      </c>
      <c r="Q620" s="6"/>
      <c r="R620" s="81">
        <f t="shared" si="186"/>
        <v>15000</v>
      </c>
      <c r="S620" s="6">
        <v>15000</v>
      </c>
      <c r="T620" s="6" t="e">
        <f>S620/1000*#REF!</f>
        <v>#REF!</v>
      </c>
      <c r="U620" s="81" t="e">
        <f t="shared" si="187"/>
        <v>#REF!</v>
      </c>
      <c r="V620" s="6">
        <v>15000</v>
      </c>
      <c r="W620" s="6"/>
      <c r="X620" s="81">
        <f t="shared" si="188"/>
        <v>15000</v>
      </c>
      <c r="Y620" s="6">
        <v>15000</v>
      </c>
      <c r="Z620" s="6" t="e">
        <f>Y620/1000*#REF!</f>
        <v>#REF!</v>
      </c>
      <c r="AA620" s="81" t="e">
        <f t="shared" si="189"/>
        <v>#REF!</v>
      </c>
      <c r="AB620" s="6">
        <v>15000</v>
      </c>
      <c r="AC620" s="6"/>
      <c r="AD620" s="81">
        <f t="shared" si="190"/>
        <v>15000</v>
      </c>
      <c r="AE620" s="32">
        <v>14000</v>
      </c>
      <c r="AF620" s="6" t="e">
        <f>AE620/1000*#REF!</f>
        <v>#REF!</v>
      </c>
      <c r="AG620" s="81" t="e">
        <f t="shared" si="191"/>
        <v>#REF!</v>
      </c>
      <c r="AH620" s="32">
        <v>14000</v>
      </c>
      <c r="AI620" s="6"/>
      <c r="AJ620" s="81">
        <f t="shared" si="192"/>
        <v>14000</v>
      </c>
      <c r="AK620" s="32">
        <v>14000</v>
      </c>
      <c r="AL620" s="35"/>
      <c r="AM620" s="35"/>
    </row>
    <row r="621" spans="1:39" x14ac:dyDescent="0.2">
      <c r="A621" s="5">
        <f t="shared" si="182"/>
        <v>597</v>
      </c>
      <c r="B621" s="5" t="e">
        <v>#REF!</v>
      </c>
      <c r="C621" s="5">
        <v>636</v>
      </c>
      <c r="D621" s="5" t="s">
        <v>1883</v>
      </c>
      <c r="E621" s="15"/>
      <c r="F621" s="15" t="s">
        <v>1883</v>
      </c>
      <c r="G621" s="45" t="s">
        <v>1884</v>
      </c>
      <c r="H621" s="6">
        <v>100000</v>
      </c>
      <c r="I621" s="6">
        <v>43202.75</v>
      </c>
      <c r="J621" s="6">
        <v>36000</v>
      </c>
      <c r="K621" s="81">
        <f t="shared" si="183"/>
        <v>136000</v>
      </c>
      <c r="L621" s="81">
        <f t="shared" si="184"/>
        <v>179200</v>
      </c>
      <c r="M621" s="6">
        <v>15000</v>
      </c>
      <c r="N621" s="6" t="e">
        <f>M621/1000*#REF!</f>
        <v>#REF!</v>
      </c>
      <c r="O621" s="81" t="e">
        <f t="shared" si="185"/>
        <v>#REF!</v>
      </c>
      <c r="P621" s="6">
        <v>15000</v>
      </c>
      <c r="Q621" s="6"/>
      <c r="R621" s="81">
        <f t="shared" si="186"/>
        <v>15000</v>
      </c>
      <c r="S621" s="6">
        <v>15000</v>
      </c>
      <c r="T621" s="6" t="e">
        <f>S621/1000*#REF!</f>
        <v>#REF!</v>
      </c>
      <c r="U621" s="81" t="e">
        <f t="shared" si="187"/>
        <v>#REF!</v>
      </c>
      <c r="V621" s="6">
        <v>15000</v>
      </c>
      <c r="W621" s="6"/>
      <c r="X621" s="81">
        <f t="shared" si="188"/>
        <v>15000</v>
      </c>
      <c r="Y621" s="6">
        <v>15000</v>
      </c>
      <c r="Z621" s="6" t="e">
        <f>Y621/1000*#REF!</f>
        <v>#REF!</v>
      </c>
      <c r="AA621" s="81" t="e">
        <f t="shared" si="189"/>
        <v>#REF!</v>
      </c>
      <c r="AB621" s="6">
        <v>15000</v>
      </c>
      <c r="AC621" s="6"/>
      <c r="AD621" s="81">
        <f t="shared" si="190"/>
        <v>15000</v>
      </c>
      <c r="AE621" s="32">
        <v>14000</v>
      </c>
      <c r="AF621" s="6" t="e">
        <f>AE621/1000*#REF!</f>
        <v>#REF!</v>
      </c>
      <c r="AG621" s="81" t="e">
        <f t="shared" si="191"/>
        <v>#REF!</v>
      </c>
      <c r="AH621" s="32">
        <v>14000</v>
      </c>
      <c r="AI621" s="6"/>
      <c r="AJ621" s="81">
        <f t="shared" si="192"/>
        <v>14000</v>
      </c>
      <c r="AK621" s="32">
        <v>14000</v>
      </c>
      <c r="AL621" s="35"/>
      <c r="AM621" s="35"/>
    </row>
    <row r="622" spans="1:39" ht="31.5" x14ac:dyDescent="0.2">
      <c r="A622" s="5">
        <f t="shared" si="182"/>
        <v>598</v>
      </c>
      <c r="B622" s="5" t="e">
        <v>#REF!</v>
      </c>
      <c r="C622" s="5">
        <v>637</v>
      </c>
      <c r="D622" s="5" t="s">
        <v>1885</v>
      </c>
      <c r="E622" s="15"/>
      <c r="F622" s="15" t="s">
        <v>1885</v>
      </c>
      <c r="G622" s="45" t="s">
        <v>1886</v>
      </c>
      <c r="H622" s="6">
        <v>150000</v>
      </c>
      <c r="I622" s="6">
        <v>31658.219999999998</v>
      </c>
      <c r="J622" s="6">
        <v>36000</v>
      </c>
      <c r="K622" s="81">
        <f t="shared" si="183"/>
        <v>186000</v>
      </c>
      <c r="L622" s="81">
        <f t="shared" si="184"/>
        <v>217700</v>
      </c>
      <c r="M622" s="6">
        <v>30000</v>
      </c>
      <c r="N622" s="6" t="e">
        <f>M622/1000*#REF!</f>
        <v>#REF!</v>
      </c>
      <c r="O622" s="81" t="e">
        <f t="shared" si="185"/>
        <v>#REF!</v>
      </c>
      <c r="P622" s="6">
        <v>30000</v>
      </c>
      <c r="Q622" s="6"/>
      <c r="R622" s="81">
        <f t="shared" si="186"/>
        <v>30000</v>
      </c>
      <c r="S622" s="6">
        <v>30000</v>
      </c>
      <c r="T622" s="6" t="e">
        <f>S622/1000*#REF!</f>
        <v>#REF!</v>
      </c>
      <c r="U622" s="81" t="e">
        <f t="shared" si="187"/>
        <v>#REF!</v>
      </c>
      <c r="V622" s="6">
        <v>30000</v>
      </c>
      <c r="W622" s="6"/>
      <c r="X622" s="81">
        <f t="shared" si="188"/>
        <v>30000</v>
      </c>
      <c r="Y622" s="6">
        <v>30000</v>
      </c>
      <c r="Z622" s="6" t="e">
        <f>Y622/1000*#REF!</f>
        <v>#REF!</v>
      </c>
      <c r="AA622" s="81" t="e">
        <f t="shared" si="189"/>
        <v>#REF!</v>
      </c>
      <c r="AB622" s="6">
        <v>30000</v>
      </c>
      <c r="AC622" s="6"/>
      <c r="AD622" s="81">
        <f t="shared" si="190"/>
        <v>30000</v>
      </c>
      <c r="AE622" s="32">
        <v>28000</v>
      </c>
      <c r="AF622" s="6" t="e">
        <f>AE622/1000*#REF!</f>
        <v>#REF!</v>
      </c>
      <c r="AG622" s="81" t="e">
        <f t="shared" si="191"/>
        <v>#REF!</v>
      </c>
      <c r="AH622" s="32">
        <v>28000</v>
      </c>
      <c r="AI622" s="6"/>
      <c r="AJ622" s="81">
        <f t="shared" si="192"/>
        <v>28000</v>
      </c>
      <c r="AK622" s="32">
        <v>28000</v>
      </c>
      <c r="AL622" s="35"/>
      <c r="AM622" s="35"/>
    </row>
    <row r="623" spans="1:39" ht="31.5" x14ac:dyDescent="0.2">
      <c r="A623" s="5">
        <f t="shared" si="182"/>
        <v>599</v>
      </c>
      <c r="B623" s="5" t="e">
        <v>#REF!</v>
      </c>
      <c r="C623" s="5">
        <v>638</v>
      </c>
      <c r="D623" s="5" t="s">
        <v>1887</v>
      </c>
      <c r="E623" s="15"/>
      <c r="F623" s="15" t="s">
        <v>1887</v>
      </c>
      <c r="G623" s="45" t="s">
        <v>1888</v>
      </c>
      <c r="H623" s="6">
        <v>220000</v>
      </c>
      <c r="I623" s="6">
        <v>31658.219999999998</v>
      </c>
      <c r="J623" s="6">
        <v>36000</v>
      </c>
      <c r="K623" s="81">
        <f t="shared" si="183"/>
        <v>256000</v>
      </c>
      <c r="L623" s="81">
        <f t="shared" si="184"/>
        <v>287700</v>
      </c>
      <c r="M623" s="6">
        <v>150000</v>
      </c>
      <c r="N623" s="6" t="e">
        <f>M623/1000*#REF!</f>
        <v>#REF!</v>
      </c>
      <c r="O623" s="81" t="e">
        <f t="shared" si="185"/>
        <v>#REF!</v>
      </c>
      <c r="P623" s="6">
        <v>150000</v>
      </c>
      <c r="Q623" s="6"/>
      <c r="R623" s="81">
        <f t="shared" si="186"/>
        <v>150000</v>
      </c>
      <c r="S623" s="6">
        <v>150000</v>
      </c>
      <c r="T623" s="6" t="e">
        <f>S623/1000*#REF!</f>
        <v>#REF!</v>
      </c>
      <c r="U623" s="81" t="e">
        <f t="shared" si="187"/>
        <v>#REF!</v>
      </c>
      <c r="V623" s="6">
        <v>150000</v>
      </c>
      <c r="W623" s="6"/>
      <c r="X623" s="81">
        <f t="shared" si="188"/>
        <v>150000</v>
      </c>
      <c r="Y623" s="6">
        <v>150000</v>
      </c>
      <c r="Z623" s="6" t="e">
        <f>Y623/1000*#REF!</f>
        <v>#REF!</v>
      </c>
      <c r="AA623" s="81" t="e">
        <f t="shared" si="189"/>
        <v>#REF!</v>
      </c>
      <c r="AB623" s="6">
        <v>150000</v>
      </c>
      <c r="AC623" s="6"/>
      <c r="AD623" s="81">
        <f t="shared" si="190"/>
        <v>150000</v>
      </c>
      <c r="AE623" s="32">
        <v>142000</v>
      </c>
      <c r="AF623" s="6" t="e">
        <f>AE623/1000*#REF!</f>
        <v>#REF!</v>
      </c>
      <c r="AG623" s="81" t="e">
        <f t="shared" si="191"/>
        <v>#REF!</v>
      </c>
      <c r="AH623" s="32">
        <v>142000</v>
      </c>
      <c r="AI623" s="6"/>
      <c r="AJ623" s="81">
        <f t="shared" si="192"/>
        <v>142000</v>
      </c>
      <c r="AK623" s="32">
        <v>142000</v>
      </c>
      <c r="AL623" s="35"/>
      <c r="AM623" s="35"/>
    </row>
    <row r="624" spans="1:39" x14ac:dyDescent="0.2">
      <c r="A624" s="5">
        <f t="shared" si="182"/>
        <v>600</v>
      </c>
      <c r="B624" s="5" t="e">
        <v>#REF!</v>
      </c>
      <c r="C624" s="5">
        <v>639</v>
      </c>
      <c r="D624" s="5" t="s">
        <v>1889</v>
      </c>
      <c r="E624" s="15"/>
      <c r="F624" s="15" t="s">
        <v>1889</v>
      </c>
      <c r="G624" s="45" t="s">
        <v>1890</v>
      </c>
      <c r="H624" s="6">
        <v>60000</v>
      </c>
      <c r="I624" s="6">
        <v>31658.219999999998</v>
      </c>
      <c r="J624" s="6">
        <v>36000</v>
      </c>
      <c r="K624" s="81">
        <f t="shared" si="183"/>
        <v>96000</v>
      </c>
      <c r="L624" s="81">
        <f t="shared" si="184"/>
        <v>127700</v>
      </c>
      <c r="M624" s="6">
        <v>5000000</v>
      </c>
      <c r="N624" s="6" t="e">
        <f>M624/1000*#REF!</f>
        <v>#REF!</v>
      </c>
      <c r="O624" s="81" t="e">
        <f t="shared" si="185"/>
        <v>#REF!</v>
      </c>
      <c r="P624" s="6">
        <v>5000000</v>
      </c>
      <c r="Q624" s="6"/>
      <c r="R624" s="81">
        <f t="shared" si="186"/>
        <v>5000000</v>
      </c>
      <c r="S624" s="6">
        <v>5000000</v>
      </c>
      <c r="T624" s="6" t="e">
        <f>S624/1000*#REF!</f>
        <v>#REF!</v>
      </c>
      <c r="U624" s="81" t="e">
        <f t="shared" si="187"/>
        <v>#REF!</v>
      </c>
      <c r="V624" s="6">
        <v>5000000</v>
      </c>
      <c r="W624" s="6"/>
      <c r="X624" s="81">
        <f t="shared" si="188"/>
        <v>5000000</v>
      </c>
      <c r="Y624" s="6">
        <v>5000000</v>
      </c>
      <c r="Z624" s="6" t="e">
        <f>Y624/1000*#REF!</f>
        <v>#REF!</v>
      </c>
      <c r="AA624" s="81" t="e">
        <f t="shared" si="189"/>
        <v>#REF!</v>
      </c>
      <c r="AB624" s="6">
        <v>5000000</v>
      </c>
      <c r="AC624" s="6"/>
      <c r="AD624" s="81">
        <f t="shared" si="190"/>
        <v>5000000</v>
      </c>
      <c r="AE624" s="32">
        <v>4750000</v>
      </c>
      <c r="AF624" s="6" t="e">
        <f>AE624/1000*#REF!</f>
        <v>#REF!</v>
      </c>
      <c r="AG624" s="81" t="e">
        <f t="shared" si="191"/>
        <v>#REF!</v>
      </c>
      <c r="AH624" s="32">
        <v>4750000</v>
      </c>
      <c r="AI624" s="6"/>
      <c r="AJ624" s="81">
        <f t="shared" si="192"/>
        <v>4750000</v>
      </c>
      <c r="AK624" s="32">
        <v>4750000</v>
      </c>
      <c r="AL624" s="35"/>
      <c r="AM624" s="44"/>
    </row>
    <row r="625" spans="1:39" x14ac:dyDescent="0.2">
      <c r="A625" s="5">
        <f t="shared" si="182"/>
        <v>601</v>
      </c>
      <c r="B625" s="5" t="e">
        <v>#REF!</v>
      </c>
      <c r="C625" s="5">
        <v>640</v>
      </c>
      <c r="D625" s="5" t="s">
        <v>1891</v>
      </c>
      <c r="E625" s="15"/>
      <c r="F625" s="15" t="s">
        <v>1891</v>
      </c>
      <c r="G625" s="45" t="s">
        <v>1892</v>
      </c>
      <c r="H625" s="6">
        <v>60000</v>
      </c>
      <c r="I625" s="6">
        <v>31658.219999999998</v>
      </c>
      <c r="J625" s="6">
        <v>36000</v>
      </c>
      <c r="K625" s="81">
        <f t="shared" si="183"/>
        <v>96000</v>
      </c>
      <c r="L625" s="81">
        <f t="shared" si="184"/>
        <v>127700</v>
      </c>
      <c r="M625" s="6">
        <v>4800000</v>
      </c>
      <c r="N625" s="6" t="e">
        <f>M625/1000*#REF!</f>
        <v>#REF!</v>
      </c>
      <c r="O625" s="81" t="e">
        <f t="shared" si="185"/>
        <v>#REF!</v>
      </c>
      <c r="P625" s="6">
        <v>4800000</v>
      </c>
      <c r="Q625" s="6"/>
      <c r="R625" s="81">
        <f t="shared" si="186"/>
        <v>4800000</v>
      </c>
      <c r="S625" s="6">
        <v>4800000</v>
      </c>
      <c r="T625" s="6" t="e">
        <f>S625/1000*#REF!</f>
        <v>#REF!</v>
      </c>
      <c r="U625" s="81" t="e">
        <f t="shared" si="187"/>
        <v>#REF!</v>
      </c>
      <c r="V625" s="6">
        <v>4800000</v>
      </c>
      <c r="W625" s="6"/>
      <c r="X625" s="81">
        <f t="shared" si="188"/>
        <v>4800000</v>
      </c>
      <c r="Y625" s="6">
        <v>4800000</v>
      </c>
      <c r="Z625" s="6" t="e">
        <f>Y625/1000*#REF!</f>
        <v>#REF!</v>
      </c>
      <c r="AA625" s="81" t="e">
        <f t="shared" si="189"/>
        <v>#REF!</v>
      </c>
      <c r="AB625" s="6">
        <v>4800000</v>
      </c>
      <c r="AC625" s="6"/>
      <c r="AD625" s="81">
        <f t="shared" si="190"/>
        <v>4800000</v>
      </c>
      <c r="AE625" s="32">
        <v>4560000</v>
      </c>
      <c r="AF625" s="6" t="e">
        <f>AE625/1000*#REF!</f>
        <v>#REF!</v>
      </c>
      <c r="AG625" s="81" t="e">
        <f t="shared" si="191"/>
        <v>#REF!</v>
      </c>
      <c r="AH625" s="32">
        <v>4560000</v>
      </c>
      <c r="AI625" s="6"/>
      <c r="AJ625" s="81">
        <f t="shared" si="192"/>
        <v>4560000</v>
      </c>
      <c r="AK625" s="32">
        <v>4560000</v>
      </c>
      <c r="AL625" s="35"/>
      <c r="AM625" s="44"/>
    </row>
    <row r="626" spans="1:39" ht="31.5" x14ac:dyDescent="0.2">
      <c r="A626" s="5">
        <f t="shared" si="182"/>
        <v>602</v>
      </c>
      <c r="B626" s="5" t="e">
        <v>#REF!</v>
      </c>
      <c r="C626" s="5">
        <v>641</v>
      </c>
      <c r="D626" s="5" t="s">
        <v>1893</v>
      </c>
      <c r="E626" s="15"/>
      <c r="F626" s="15" t="s">
        <v>1893</v>
      </c>
      <c r="G626" s="45" t="s">
        <v>1894</v>
      </c>
      <c r="H626" s="6">
        <v>150000</v>
      </c>
      <c r="I626" s="6">
        <v>259216.5</v>
      </c>
      <c r="J626" s="6">
        <v>195000</v>
      </c>
      <c r="K626" s="81">
        <f t="shared" si="183"/>
        <v>345000</v>
      </c>
      <c r="L626" s="81">
        <f t="shared" si="184"/>
        <v>604200</v>
      </c>
      <c r="M626" s="6">
        <v>3000000</v>
      </c>
      <c r="N626" s="6" t="e">
        <f>M626/1000*#REF!</f>
        <v>#REF!</v>
      </c>
      <c r="O626" s="81" t="e">
        <f t="shared" si="185"/>
        <v>#REF!</v>
      </c>
      <c r="P626" s="6">
        <v>3000000</v>
      </c>
      <c r="Q626" s="6"/>
      <c r="R626" s="81">
        <f t="shared" si="186"/>
        <v>3000000</v>
      </c>
      <c r="S626" s="6">
        <v>3000000</v>
      </c>
      <c r="T626" s="6" t="e">
        <f>S626/1000*#REF!</f>
        <v>#REF!</v>
      </c>
      <c r="U626" s="81" t="e">
        <f t="shared" si="187"/>
        <v>#REF!</v>
      </c>
      <c r="V626" s="6">
        <v>3000000</v>
      </c>
      <c r="W626" s="6"/>
      <c r="X626" s="81">
        <f t="shared" si="188"/>
        <v>3000000</v>
      </c>
      <c r="Y626" s="6">
        <v>3000000</v>
      </c>
      <c r="Z626" s="6" t="e">
        <f>Y626/1000*#REF!</f>
        <v>#REF!</v>
      </c>
      <c r="AA626" s="81" t="e">
        <f t="shared" si="189"/>
        <v>#REF!</v>
      </c>
      <c r="AB626" s="6">
        <v>3000000</v>
      </c>
      <c r="AC626" s="6"/>
      <c r="AD626" s="81">
        <f t="shared" si="190"/>
        <v>3000000</v>
      </c>
      <c r="AE626" s="32">
        <v>2850000</v>
      </c>
      <c r="AF626" s="6" t="e">
        <f>AE626/1000*#REF!</f>
        <v>#REF!</v>
      </c>
      <c r="AG626" s="81" t="e">
        <f t="shared" si="191"/>
        <v>#REF!</v>
      </c>
      <c r="AH626" s="32">
        <v>2850000</v>
      </c>
      <c r="AI626" s="6"/>
      <c r="AJ626" s="81">
        <f t="shared" si="192"/>
        <v>2850000</v>
      </c>
      <c r="AK626" s="32">
        <v>2850000</v>
      </c>
      <c r="AL626" s="35"/>
      <c r="AM626" s="44"/>
    </row>
    <row r="627" spans="1:39" ht="31.5" x14ac:dyDescent="0.2">
      <c r="A627" s="5">
        <f t="shared" si="182"/>
        <v>603</v>
      </c>
      <c r="B627" s="5" t="e">
        <v>#REF!</v>
      </c>
      <c r="C627" s="5">
        <v>642</v>
      </c>
      <c r="D627" s="5" t="s">
        <v>1895</v>
      </c>
      <c r="E627" s="15"/>
      <c r="F627" s="15" t="s">
        <v>1895</v>
      </c>
      <c r="G627" s="45" t="s">
        <v>1896</v>
      </c>
      <c r="H627" s="6">
        <v>250000</v>
      </c>
      <c r="I627" s="6">
        <v>259216.5</v>
      </c>
      <c r="J627" s="6">
        <v>195000</v>
      </c>
      <c r="K627" s="81">
        <f t="shared" si="183"/>
        <v>445000</v>
      </c>
      <c r="L627" s="81">
        <f t="shared" si="184"/>
        <v>704200</v>
      </c>
      <c r="M627" s="6">
        <v>5000000</v>
      </c>
      <c r="N627" s="6" t="e">
        <f>M627/1000*#REF!</f>
        <v>#REF!</v>
      </c>
      <c r="O627" s="81" t="e">
        <f t="shared" si="185"/>
        <v>#REF!</v>
      </c>
      <c r="P627" s="6">
        <v>5000000</v>
      </c>
      <c r="Q627" s="6"/>
      <c r="R627" s="81">
        <f t="shared" si="186"/>
        <v>5000000</v>
      </c>
      <c r="S627" s="6">
        <v>5000000</v>
      </c>
      <c r="T627" s="6" t="e">
        <f>S627/1000*#REF!</f>
        <v>#REF!</v>
      </c>
      <c r="U627" s="81" t="e">
        <f t="shared" si="187"/>
        <v>#REF!</v>
      </c>
      <c r="V627" s="6">
        <v>5000000</v>
      </c>
      <c r="W627" s="6"/>
      <c r="X627" s="81">
        <f t="shared" si="188"/>
        <v>5000000</v>
      </c>
      <c r="Y627" s="6">
        <v>5000000</v>
      </c>
      <c r="Z627" s="6" t="e">
        <f>Y627/1000*#REF!</f>
        <v>#REF!</v>
      </c>
      <c r="AA627" s="81" t="e">
        <f t="shared" si="189"/>
        <v>#REF!</v>
      </c>
      <c r="AB627" s="6">
        <v>5000000</v>
      </c>
      <c r="AC627" s="6"/>
      <c r="AD627" s="81">
        <f t="shared" si="190"/>
        <v>5000000</v>
      </c>
      <c r="AE627" s="32">
        <v>4750000</v>
      </c>
      <c r="AF627" s="6" t="e">
        <f>AE627/1000*#REF!</f>
        <v>#REF!</v>
      </c>
      <c r="AG627" s="81" t="e">
        <f t="shared" si="191"/>
        <v>#REF!</v>
      </c>
      <c r="AH627" s="32">
        <v>4750000</v>
      </c>
      <c r="AI627" s="6"/>
      <c r="AJ627" s="81">
        <f t="shared" si="192"/>
        <v>4750000</v>
      </c>
      <c r="AK627" s="32">
        <v>4750000</v>
      </c>
      <c r="AL627" s="35"/>
      <c r="AM627" s="44"/>
    </row>
    <row r="628" spans="1:39" x14ac:dyDescent="0.2">
      <c r="A628" s="5">
        <f t="shared" si="182"/>
        <v>604</v>
      </c>
      <c r="B628" s="5" t="e">
        <v>#REF!</v>
      </c>
      <c r="C628" s="5">
        <v>643</v>
      </c>
      <c r="D628" s="5" t="s">
        <v>1897</v>
      </c>
      <c r="E628" s="15"/>
      <c r="F628" s="15" t="s">
        <v>1897</v>
      </c>
      <c r="G628" s="45" t="s">
        <v>1898</v>
      </c>
      <c r="H628" s="6">
        <v>180000</v>
      </c>
      <c r="I628" s="6">
        <v>17281.099999999999</v>
      </c>
      <c r="J628" s="6"/>
      <c r="K628" s="81">
        <f t="shared" si="183"/>
        <v>180000</v>
      </c>
      <c r="L628" s="81">
        <f t="shared" si="184"/>
        <v>197300</v>
      </c>
      <c r="M628" s="6">
        <v>5000000</v>
      </c>
      <c r="N628" s="6" t="e">
        <f>M628/1000*#REF!</f>
        <v>#REF!</v>
      </c>
      <c r="O628" s="81" t="e">
        <f t="shared" si="185"/>
        <v>#REF!</v>
      </c>
      <c r="P628" s="6">
        <v>5000000</v>
      </c>
      <c r="Q628" s="6"/>
      <c r="R628" s="81">
        <f t="shared" si="186"/>
        <v>5000000</v>
      </c>
      <c r="S628" s="6">
        <v>5000000</v>
      </c>
      <c r="T628" s="6" t="e">
        <f>S628/1000*#REF!</f>
        <v>#REF!</v>
      </c>
      <c r="U628" s="81" t="e">
        <f t="shared" si="187"/>
        <v>#REF!</v>
      </c>
      <c r="V628" s="6">
        <v>5000000</v>
      </c>
      <c r="W628" s="6"/>
      <c r="X628" s="81">
        <f t="shared" si="188"/>
        <v>5000000</v>
      </c>
      <c r="Y628" s="6">
        <v>5000000</v>
      </c>
      <c r="Z628" s="6" t="e">
        <f>Y628/1000*#REF!</f>
        <v>#REF!</v>
      </c>
      <c r="AA628" s="81" t="e">
        <f t="shared" si="189"/>
        <v>#REF!</v>
      </c>
      <c r="AB628" s="6">
        <v>5000000</v>
      </c>
      <c r="AC628" s="6"/>
      <c r="AD628" s="81">
        <f t="shared" si="190"/>
        <v>5000000</v>
      </c>
      <c r="AE628" s="32">
        <v>4750000</v>
      </c>
      <c r="AF628" s="6" t="e">
        <f>AE628/1000*#REF!</f>
        <v>#REF!</v>
      </c>
      <c r="AG628" s="81" t="e">
        <f t="shared" si="191"/>
        <v>#REF!</v>
      </c>
      <c r="AH628" s="32">
        <v>4750000</v>
      </c>
      <c r="AI628" s="6"/>
      <c r="AJ628" s="81">
        <f t="shared" si="192"/>
        <v>4750000</v>
      </c>
      <c r="AK628" s="32">
        <v>4750000</v>
      </c>
      <c r="AL628" s="35"/>
      <c r="AM628" s="44"/>
    </row>
    <row r="629" spans="1:39" x14ac:dyDescent="0.2">
      <c r="A629" s="5">
        <f t="shared" si="182"/>
        <v>605</v>
      </c>
      <c r="B629" s="5" t="e">
        <v>#REF!</v>
      </c>
      <c r="C629" s="5">
        <v>644</v>
      </c>
      <c r="D629" s="5" t="s">
        <v>1899</v>
      </c>
      <c r="E629" s="15"/>
      <c r="F629" s="15" t="s">
        <v>1899</v>
      </c>
      <c r="G629" s="45" t="s">
        <v>1900</v>
      </c>
      <c r="H629" s="6">
        <v>600000</v>
      </c>
      <c r="I629" s="6">
        <v>259216.5</v>
      </c>
      <c r="J629" s="6">
        <v>195000</v>
      </c>
      <c r="K629" s="81">
        <f t="shared" si="183"/>
        <v>795000</v>
      </c>
      <c r="L629" s="81">
        <f t="shared" si="184"/>
        <v>1054200</v>
      </c>
      <c r="M629" s="6">
        <v>6000000</v>
      </c>
      <c r="N629" s="6" t="e">
        <f>M629/1000*#REF!</f>
        <v>#REF!</v>
      </c>
      <c r="O629" s="81" t="e">
        <f t="shared" si="185"/>
        <v>#REF!</v>
      </c>
      <c r="P629" s="6">
        <v>6000000</v>
      </c>
      <c r="Q629" s="6"/>
      <c r="R629" s="81">
        <f t="shared" si="186"/>
        <v>6000000</v>
      </c>
      <c r="S629" s="6">
        <v>6000000</v>
      </c>
      <c r="T629" s="6" t="e">
        <f>S629/1000*#REF!</f>
        <v>#REF!</v>
      </c>
      <c r="U629" s="81" t="e">
        <f t="shared" si="187"/>
        <v>#REF!</v>
      </c>
      <c r="V629" s="6">
        <v>6000000</v>
      </c>
      <c r="W629" s="6"/>
      <c r="X629" s="81">
        <f t="shared" si="188"/>
        <v>6000000</v>
      </c>
      <c r="Y629" s="6">
        <v>6000000</v>
      </c>
      <c r="Z629" s="6" t="e">
        <f>Y629/1000*#REF!</f>
        <v>#REF!</v>
      </c>
      <c r="AA629" s="81" t="e">
        <f t="shared" si="189"/>
        <v>#REF!</v>
      </c>
      <c r="AB629" s="6">
        <v>6000000</v>
      </c>
      <c r="AC629" s="6"/>
      <c r="AD629" s="81">
        <f t="shared" si="190"/>
        <v>6000000</v>
      </c>
      <c r="AE629" s="32">
        <v>5700000</v>
      </c>
      <c r="AF629" s="6" t="e">
        <f>AE629/1000*#REF!</f>
        <v>#REF!</v>
      </c>
      <c r="AG629" s="81" t="e">
        <f t="shared" si="191"/>
        <v>#REF!</v>
      </c>
      <c r="AH629" s="32">
        <v>5700000</v>
      </c>
      <c r="AI629" s="6"/>
      <c r="AJ629" s="81">
        <f t="shared" si="192"/>
        <v>5700000</v>
      </c>
      <c r="AK629" s="32">
        <v>5700000</v>
      </c>
      <c r="AL629" s="35"/>
      <c r="AM629" s="44"/>
    </row>
    <row r="630" spans="1:39" x14ac:dyDescent="0.2">
      <c r="A630" s="5">
        <f t="shared" ref="A630:A661" si="193">A629+1</f>
        <v>606</v>
      </c>
      <c r="B630" s="5" t="e">
        <v>#REF!</v>
      </c>
      <c r="C630" s="5">
        <v>645</v>
      </c>
      <c r="D630" s="5" t="s">
        <v>1901</v>
      </c>
      <c r="E630" s="15"/>
      <c r="F630" s="15" t="s">
        <v>1901</v>
      </c>
      <c r="G630" s="45" t="s">
        <v>1902</v>
      </c>
      <c r="H630" s="6">
        <v>65000</v>
      </c>
      <c r="I630" s="6">
        <v>10056.844999999999</v>
      </c>
      <c r="J630" s="6">
        <v>17000</v>
      </c>
      <c r="K630" s="81">
        <f t="shared" si="183"/>
        <v>82000</v>
      </c>
      <c r="L630" s="81">
        <f t="shared" si="184"/>
        <v>92100</v>
      </c>
      <c r="M630" s="6">
        <v>6000000</v>
      </c>
      <c r="N630" s="6" t="e">
        <f>M630/1000*#REF!</f>
        <v>#REF!</v>
      </c>
      <c r="O630" s="81" t="e">
        <f t="shared" si="185"/>
        <v>#REF!</v>
      </c>
      <c r="P630" s="6">
        <v>6000000</v>
      </c>
      <c r="Q630" s="6"/>
      <c r="R630" s="81">
        <f t="shared" si="186"/>
        <v>6000000</v>
      </c>
      <c r="S630" s="6">
        <v>6000000</v>
      </c>
      <c r="T630" s="6" t="e">
        <f>S630/1000*#REF!</f>
        <v>#REF!</v>
      </c>
      <c r="U630" s="81" t="e">
        <f t="shared" si="187"/>
        <v>#REF!</v>
      </c>
      <c r="V630" s="6">
        <v>6000000</v>
      </c>
      <c r="W630" s="6"/>
      <c r="X630" s="81">
        <f t="shared" si="188"/>
        <v>6000000</v>
      </c>
      <c r="Y630" s="6">
        <v>6000000</v>
      </c>
      <c r="Z630" s="6" t="e">
        <f>Y630/1000*#REF!</f>
        <v>#REF!</v>
      </c>
      <c r="AA630" s="81" t="e">
        <f t="shared" si="189"/>
        <v>#REF!</v>
      </c>
      <c r="AB630" s="6">
        <v>6000000</v>
      </c>
      <c r="AC630" s="6"/>
      <c r="AD630" s="81">
        <f t="shared" si="190"/>
        <v>6000000</v>
      </c>
      <c r="AE630" s="32">
        <v>5700000</v>
      </c>
      <c r="AF630" s="6" t="e">
        <f>AE630/1000*#REF!</f>
        <v>#REF!</v>
      </c>
      <c r="AG630" s="81" t="e">
        <f t="shared" si="191"/>
        <v>#REF!</v>
      </c>
      <c r="AH630" s="32">
        <v>5700000</v>
      </c>
      <c r="AI630" s="6"/>
      <c r="AJ630" s="81">
        <f t="shared" si="192"/>
        <v>5700000</v>
      </c>
      <c r="AK630" s="32">
        <v>5700000</v>
      </c>
      <c r="AL630" s="35"/>
      <c r="AM630" s="44"/>
    </row>
    <row r="631" spans="1:39" x14ac:dyDescent="0.2">
      <c r="A631" s="5">
        <f t="shared" si="193"/>
        <v>607</v>
      </c>
      <c r="B631" s="5" t="e">
        <v>#REF!</v>
      </c>
      <c r="C631" s="5">
        <v>646</v>
      </c>
      <c r="D631" s="5" t="s">
        <v>1903</v>
      </c>
      <c r="E631" s="15"/>
      <c r="F631" s="15" t="s">
        <v>1903</v>
      </c>
      <c r="G631" s="45" t="s">
        <v>1904</v>
      </c>
      <c r="H631" s="6">
        <v>30000</v>
      </c>
      <c r="I631" s="6">
        <v>10056.844999999999</v>
      </c>
      <c r="J631" s="6"/>
      <c r="K631" s="81">
        <f t="shared" si="183"/>
        <v>30000</v>
      </c>
      <c r="L631" s="81">
        <f t="shared" si="184"/>
        <v>40100</v>
      </c>
      <c r="M631" s="6">
        <v>4500000</v>
      </c>
      <c r="N631" s="6" t="e">
        <f>M631/1000*#REF!</f>
        <v>#REF!</v>
      </c>
      <c r="O631" s="81" t="e">
        <f t="shared" si="185"/>
        <v>#REF!</v>
      </c>
      <c r="P631" s="6">
        <v>4500000</v>
      </c>
      <c r="Q631" s="6"/>
      <c r="R631" s="81">
        <f t="shared" si="186"/>
        <v>4500000</v>
      </c>
      <c r="S631" s="6">
        <v>4500000</v>
      </c>
      <c r="T631" s="6" t="e">
        <f>S631/1000*#REF!</f>
        <v>#REF!</v>
      </c>
      <c r="U631" s="81" t="e">
        <f t="shared" si="187"/>
        <v>#REF!</v>
      </c>
      <c r="V631" s="6">
        <v>4500000</v>
      </c>
      <c r="W631" s="6"/>
      <c r="X631" s="81">
        <f t="shared" si="188"/>
        <v>4500000</v>
      </c>
      <c r="Y631" s="6">
        <v>4500000</v>
      </c>
      <c r="Z631" s="6" t="e">
        <f>Y631/1000*#REF!</f>
        <v>#REF!</v>
      </c>
      <c r="AA631" s="81" t="e">
        <f t="shared" si="189"/>
        <v>#REF!</v>
      </c>
      <c r="AB631" s="6">
        <v>4500000</v>
      </c>
      <c r="AC631" s="6"/>
      <c r="AD631" s="81">
        <f t="shared" si="190"/>
        <v>4500000</v>
      </c>
      <c r="AE631" s="32">
        <v>4275000</v>
      </c>
      <c r="AF631" s="6" t="e">
        <f>AE631/1000*#REF!</f>
        <v>#REF!</v>
      </c>
      <c r="AG631" s="81" t="e">
        <f t="shared" si="191"/>
        <v>#REF!</v>
      </c>
      <c r="AH631" s="32">
        <v>4275000</v>
      </c>
      <c r="AI631" s="6"/>
      <c r="AJ631" s="81">
        <f t="shared" si="192"/>
        <v>4275000</v>
      </c>
      <c r="AK631" s="32">
        <v>4275000</v>
      </c>
      <c r="AL631" s="35"/>
      <c r="AM631" s="44"/>
    </row>
    <row r="632" spans="1:39" x14ac:dyDescent="0.2">
      <c r="A632" s="5">
        <f t="shared" si="193"/>
        <v>608</v>
      </c>
      <c r="B632" s="5" t="e">
        <v>#REF!</v>
      </c>
      <c r="C632" s="5">
        <v>647</v>
      </c>
      <c r="D632" s="5" t="s">
        <v>1905</v>
      </c>
      <c r="E632" s="15"/>
      <c r="F632" s="15" t="s">
        <v>1905</v>
      </c>
      <c r="G632" s="45" t="s">
        <v>1906</v>
      </c>
      <c r="H632" s="6">
        <v>35000</v>
      </c>
      <c r="I632" s="6">
        <v>20113.689999999999</v>
      </c>
      <c r="J632" s="6"/>
      <c r="K632" s="81">
        <f t="shared" si="183"/>
        <v>35000</v>
      </c>
      <c r="L632" s="81">
        <f t="shared" si="184"/>
        <v>55100</v>
      </c>
      <c r="M632" s="6">
        <v>11000000</v>
      </c>
      <c r="N632" s="6" t="e">
        <f>M632/1000*#REF!</f>
        <v>#REF!</v>
      </c>
      <c r="O632" s="81" t="e">
        <f t="shared" si="185"/>
        <v>#REF!</v>
      </c>
      <c r="P632" s="6">
        <v>11000000</v>
      </c>
      <c r="Q632" s="6"/>
      <c r="R632" s="81">
        <f t="shared" si="186"/>
        <v>11000000</v>
      </c>
      <c r="S632" s="6">
        <v>11000000</v>
      </c>
      <c r="T632" s="6" t="e">
        <f>S632/1000*#REF!</f>
        <v>#REF!</v>
      </c>
      <c r="U632" s="81" t="e">
        <f t="shared" si="187"/>
        <v>#REF!</v>
      </c>
      <c r="V632" s="6">
        <v>11000000</v>
      </c>
      <c r="W632" s="6"/>
      <c r="X632" s="81">
        <f t="shared" si="188"/>
        <v>11000000</v>
      </c>
      <c r="Y632" s="6">
        <v>11000000</v>
      </c>
      <c r="Z632" s="6" t="e">
        <f>Y632/1000*#REF!</f>
        <v>#REF!</v>
      </c>
      <c r="AA632" s="81" t="e">
        <f t="shared" si="189"/>
        <v>#REF!</v>
      </c>
      <c r="AB632" s="6">
        <v>11000000</v>
      </c>
      <c r="AC632" s="6"/>
      <c r="AD632" s="81">
        <f t="shared" si="190"/>
        <v>11000000</v>
      </c>
      <c r="AE632" s="32">
        <v>10450000</v>
      </c>
      <c r="AF632" s="6" t="e">
        <f>AE632/1000*#REF!</f>
        <v>#REF!</v>
      </c>
      <c r="AG632" s="81" t="e">
        <f t="shared" si="191"/>
        <v>#REF!</v>
      </c>
      <c r="AH632" s="32">
        <v>10450000</v>
      </c>
      <c r="AI632" s="6"/>
      <c r="AJ632" s="81">
        <f t="shared" si="192"/>
        <v>10450000</v>
      </c>
      <c r="AK632" s="32">
        <v>10450000</v>
      </c>
      <c r="AL632" s="35"/>
      <c r="AM632" s="44"/>
    </row>
    <row r="633" spans="1:39" x14ac:dyDescent="0.2">
      <c r="A633" s="5">
        <f t="shared" si="193"/>
        <v>609</v>
      </c>
      <c r="B633" s="5" t="e">
        <v>#REF!</v>
      </c>
      <c r="C633" s="5">
        <v>648</v>
      </c>
      <c r="D633" s="5" t="s">
        <v>1907</v>
      </c>
      <c r="E633" s="15"/>
      <c r="F633" s="15" t="s">
        <v>1907</v>
      </c>
      <c r="G633" s="45" t="s">
        <v>1908</v>
      </c>
      <c r="H633" s="6">
        <v>25000</v>
      </c>
      <c r="I633" s="6">
        <v>10056.844999999999</v>
      </c>
      <c r="J633" s="6">
        <v>17000</v>
      </c>
      <c r="K633" s="81">
        <f t="shared" si="183"/>
        <v>42000</v>
      </c>
      <c r="L633" s="81">
        <f t="shared" si="184"/>
        <v>52100</v>
      </c>
      <c r="M633" s="6">
        <v>6000000</v>
      </c>
      <c r="N633" s="6" t="e">
        <f>M633/1000*#REF!</f>
        <v>#REF!</v>
      </c>
      <c r="O633" s="81" t="e">
        <f t="shared" si="185"/>
        <v>#REF!</v>
      </c>
      <c r="P633" s="6">
        <v>6000000</v>
      </c>
      <c r="Q633" s="6"/>
      <c r="R633" s="81">
        <f t="shared" si="186"/>
        <v>6000000</v>
      </c>
      <c r="S633" s="6">
        <v>6000000</v>
      </c>
      <c r="T633" s="6" t="e">
        <f>S633/1000*#REF!</f>
        <v>#REF!</v>
      </c>
      <c r="U633" s="81" t="e">
        <f t="shared" si="187"/>
        <v>#REF!</v>
      </c>
      <c r="V633" s="6">
        <v>6000000</v>
      </c>
      <c r="W633" s="6"/>
      <c r="X633" s="81">
        <f t="shared" si="188"/>
        <v>6000000</v>
      </c>
      <c r="Y633" s="6">
        <v>6000000</v>
      </c>
      <c r="Z633" s="6" t="e">
        <f>Y633/1000*#REF!</f>
        <v>#REF!</v>
      </c>
      <c r="AA633" s="81" t="e">
        <f t="shared" si="189"/>
        <v>#REF!</v>
      </c>
      <c r="AB633" s="6">
        <v>6000000</v>
      </c>
      <c r="AC633" s="6"/>
      <c r="AD633" s="81">
        <f t="shared" si="190"/>
        <v>6000000</v>
      </c>
      <c r="AE633" s="32">
        <v>5700000</v>
      </c>
      <c r="AF633" s="6" t="e">
        <f>AE633/1000*#REF!</f>
        <v>#REF!</v>
      </c>
      <c r="AG633" s="81" t="e">
        <f t="shared" si="191"/>
        <v>#REF!</v>
      </c>
      <c r="AH633" s="32">
        <v>5700000</v>
      </c>
      <c r="AI633" s="6"/>
      <c r="AJ633" s="81">
        <f t="shared" si="192"/>
        <v>5700000</v>
      </c>
      <c r="AK633" s="32">
        <v>5700000</v>
      </c>
      <c r="AL633" s="35"/>
      <c r="AM633" s="44"/>
    </row>
    <row r="634" spans="1:39" x14ac:dyDescent="0.2">
      <c r="A634" s="5">
        <f t="shared" si="193"/>
        <v>610</v>
      </c>
      <c r="B634" s="5" t="e">
        <v>#REF!</v>
      </c>
      <c r="C634" s="5">
        <v>649</v>
      </c>
      <c r="D634" s="5" t="s">
        <v>1909</v>
      </c>
      <c r="E634" s="15"/>
      <c r="F634" s="15" t="s">
        <v>1909</v>
      </c>
      <c r="G634" s="45" t="s">
        <v>1910</v>
      </c>
      <c r="H634" s="6">
        <v>15000</v>
      </c>
      <c r="I634" s="6">
        <v>10056.844999999999</v>
      </c>
      <c r="J634" s="6"/>
      <c r="K634" s="81">
        <f t="shared" si="183"/>
        <v>15000</v>
      </c>
      <c r="L634" s="81">
        <f t="shared" si="184"/>
        <v>25100</v>
      </c>
      <c r="M634" s="6">
        <v>6500000</v>
      </c>
      <c r="N634" s="6" t="e">
        <f>M634/1000*#REF!</f>
        <v>#REF!</v>
      </c>
      <c r="O634" s="81" t="e">
        <f t="shared" si="185"/>
        <v>#REF!</v>
      </c>
      <c r="P634" s="6">
        <v>6500000</v>
      </c>
      <c r="Q634" s="6"/>
      <c r="R634" s="81">
        <f t="shared" si="186"/>
        <v>6500000</v>
      </c>
      <c r="S634" s="6">
        <v>6500000</v>
      </c>
      <c r="T634" s="6" t="e">
        <f>S634/1000*#REF!</f>
        <v>#REF!</v>
      </c>
      <c r="U634" s="81" t="e">
        <f t="shared" si="187"/>
        <v>#REF!</v>
      </c>
      <c r="V634" s="6">
        <v>6500000</v>
      </c>
      <c r="W634" s="6"/>
      <c r="X634" s="81">
        <f t="shared" si="188"/>
        <v>6500000</v>
      </c>
      <c r="Y634" s="6">
        <v>6500000</v>
      </c>
      <c r="Z634" s="6" t="e">
        <f>Y634/1000*#REF!</f>
        <v>#REF!</v>
      </c>
      <c r="AA634" s="81" t="e">
        <f t="shared" si="189"/>
        <v>#REF!</v>
      </c>
      <c r="AB634" s="6">
        <v>6500000</v>
      </c>
      <c r="AC634" s="6"/>
      <c r="AD634" s="81">
        <f t="shared" si="190"/>
        <v>6500000</v>
      </c>
      <c r="AE634" s="32">
        <v>6175000</v>
      </c>
      <c r="AF634" s="6" t="e">
        <f>AE634/1000*#REF!</f>
        <v>#REF!</v>
      </c>
      <c r="AG634" s="81" t="e">
        <f t="shared" si="191"/>
        <v>#REF!</v>
      </c>
      <c r="AH634" s="32">
        <v>6175000</v>
      </c>
      <c r="AI634" s="6"/>
      <c r="AJ634" s="81">
        <f t="shared" si="192"/>
        <v>6175000</v>
      </c>
      <c r="AK634" s="32">
        <v>6175000</v>
      </c>
      <c r="AL634" s="35"/>
      <c r="AM634" s="44"/>
    </row>
    <row r="635" spans="1:39" x14ac:dyDescent="0.2">
      <c r="A635" s="5">
        <f t="shared" si="193"/>
        <v>611</v>
      </c>
      <c r="B635" s="5" t="e">
        <v>#REF!</v>
      </c>
      <c r="C635" s="5">
        <v>650</v>
      </c>
      <c r="D635" s="5" t="s">
        <v>1911</v>
      </c>
      <c r="E635" s="15"/>
      <c r="F635" s="15" t="s">
        <v>1911</v>
      </c>
      <c r="G635" s="45" t="s">
        <v>1912</v>
      </c>
      <c r="H635" s="6">
        <v>15000</v>
      </c>
      <c r="I635" s="6">
        <v>10056.844999999999</v>
      </c>
      <c r="J635" s="6"/>
      <c r="K635" s="81">
        <f t="shared" si="183"/>
        <v>15000</v>
      </c>
      <c r="L635" s="81">
        <f t="shared" si="184"/>
        <v>25100</v>
      </c>
      <c r="M635" s="6">
        <v>7000000</v>
      </c>
      <c r="N635" s="6" t="e">
        <f>M635/1000*#REF!</f>
        <v>#REF!</v>
      </c>
      <c r="O635" s="81" t="e">
        <f t="shared" si="185"/>
        <v>#REF!</v>
      </c>
      <c r="P635" s="6">
        <v>7000000</v>
      </c>
      <c r="Q635" s="6"/>
      <c r="R635" s="81">
        <f t="shared" si="186"/>
        <v>7000000</v>
      </c>
      <c r="S635" s="6">
        <v>7000000</v>
      </c>
      <c r="T635" s="6" t="e">
        <f>S635/1000*#REF!</f>
        <v>#REF!</v>
      </c>
      <c r="U635" s="81" t="e">
        <f t="shared" si="187"/>
        <v>#REF!</v>
      </c>
      <c r="V635" s="6">
        <v>7000000</v>
      </c>
      <c r="W635" s="6"/>
      <c r="X635" s="81">
        <f t="shared" si="188"/>
        <v>7000000</v>
      </c>
      <c r="Y635" s="6">
        <v>7000000</v>
      </c>
      <c r="Z635" s="6" t="e">
        <f>Y635/1000*#REF!</f>
        <v>#REF!</v>
      </c>
      <c r="AA635" s="81" t="e">
        <f t="shared" si="189"/>
        <v>#REF!</v>
      </c>
      <c r="AB635" s="6">
        <v>7000000</v>
      </c>
      <c r="AC635" s="6"/>
      <c r="AD635" s="81">
        <f t="shared" si="190"/>
        <v>7000000</v>
      </c>
      <c r="AE635" s="32">
        <v>6650000</v>
      </c>
      <c r="AF635" s="6" t="e">
        <f>AE635/1000*#REF!</f>
        <v>#REF!</v>
      </c>
      <c r="AG635" s="81" t="e">
        <f t="shared" si="191"/>
        <v>#REF!</v>
      </c>
      <c r="AH635" s="32">
        <v>6650000</v>
      </c>
      <c r="AI635" s="6"/>
      <c r="AJ635" s="81">
        <f t="shared" si="192"/>
        <v>6650000</v>
      </c>
      <c r="AK635" s="32">
        <v>6650000</v>
      </c>
      <c r="AL635" s="35"/>
      <c r="AM635" s="44"/>
    </row>
    <row r="636" spans="1:39" x14ac:dyDescent="0.2">
      <c r="A636" s="5">
        <f t="shared" si="193"/>
        <v>612</v>
      </c>
      <c r="B636" s="5" t="e">
        <v>#REF!</v>
      </c>
      <c r="C636" s="5">
        <v>652</v>
      </c>
      <c r="D636" s="5" t="s">
        <v>1913</v>
      </c>
      <c r="E636" s="15"/>
      <c r="F636" s="15" t="s">
        <v>1913</v>
      </c>
      <c r="G636" s="45" t="s">
        <v>1914</v>
      </c>
      <c r="H636" s="6">
        <v>30000</v>
      </c>
      <c r="I636" s="6">
        <v>20113.689999999999</v>
      </c>
      <c r="J636" s="6"/>
      <c r="K636" s="81">
        <f t="shared" si="183"/>
        <v>30000</v>
      </c>
      <c r="L636" s="81">
        <f t="shared" si="184"/>
        <v>50100</v>
      </c>
      <c r="M636" s="6">
        <v>5000000</v>
      </c>
      <c r="N636" s="6" t="e">
        <f>M636/1000*#REF!</f>
        <v>#REF!</v>
      </c>
      <c r="O636" s="81" t="e">
        <f t="shared" si="185"/>
        <v>#REF!</v>
      </c>
      <c r="P636" s="6">
        <v>5000000</v>
      </c>
      <c r="Q636" s="6"/>
      <c r="R636" s="81">
        <f t="shared" si="186"/>
        <v>5000000</v>
      </c>
      <c r="S636" s="6">
        <v>5000000</v>
      </c>
      <c r="T636" s="6" t="e">
        <f>S636/1000*#REF!</f>
        <v>#REF!</v>
      </c>
      <c r="U636" s="81" t="e">
        <f t="shared" si="187"/>
        <v>#REF!</v>
      </c>
      <c r="V636" s="6">
        <v>5000000</v>
      </c>
      <c r="W636" s="6"/>
      <c r="X636" s="81">
        <f t="shared" si="188"/>
        <v>5000000</v>
      </c>
      <c r="Y636" s="6">
        <v>5000000</v>
      </c>
      <c r="Z636" s="6" t="e">
        <f>Y636/1000*#REF!</f>
        <v>#REF!</v>
      </c>
      <c r="AA636" s="81" t="e">
        <f t="shared" si="189"/>
        <v>#REF!</v>
      </c>
      <c r="AB636" s="6">
        <v>5000000</v>
      </c>
      <c r="AC636" s="6"/>
      <c r="AD636" s="81">
        <f t="shared" si="190"/>
        <v>5000000</v>
      </c>
      <c r="AE636" s="32">
        <v>4750000</v>
      </c>
      <c r="AF636" s="6" t="e">
        <f>AE636/1000*#REF!</f>
        <v>#REF!</v>
      </c>
      <c r="AG636" s="81" t="e">
        <f t="shared" si="191"/>
        <v>#REF!</v>
      </c>
      <c r="AH636" s="32">
        <v>4750000</v>
      </c>
      <c r="AI636" s="6"/>
      <c r="AJ636" s="81">
        <f t="shared" si="192"/>
        <v>4750000</v>
      </c>
      <c r="AK636" s="32">
        <v>4750000</v>
      </c>
      <c r="AL636" s="35"/>
      <c r="AM636" s="44"/>
    </row>
    <row r="637" spans="1:39" x14ac:dyDescent="0.2">
      <c r="A637" s="5">
        <f t="shared" si="193"/>
        <v>613</v>
      </c>
      <c r="B637" s="5" t="e">
        <v>#REF!</v>
      </c>
      <c r="C637" s="5">
        <v>653</v>
      </c>
      <c r="D637" s="5" t="s">
        <v>1915</v>
      </c>
      <c r="E637" s="15"/>
      <c r="F637" s="15" t="s">
        <v>1915</v>
      </c>
      <c r="G637" s="45" t="s">
        <v>1916</v>
      </c>
      <c r="H637" s="6">
        <v>150000</v>
      </c>
      <c r="I637" s="6">
        <v>10056.844999999999</v>
      </c>
      <c r="J637" s="6">
        <v>17000</v>
      </c>
      <c r="K637" s="81">
        <f t="shared" si="183"/>
        <v>167000</v>
      </c>
      <c r="L637" s="81">
        <f t="shared" si="184"/>
        <v>177100</v>
      </c>
      <c r="M637" s="6">
        <v>5500000</v>
      </c>
      <c r="N637" s="6" t="e">
        <f>M637/1000*#REF!</f>
        <v>#REF!</v>
      </c>
      <c r="O637" s="81" t="e">
        <f t="shared" si="185"/>
        <v>#REF!</v>
      </c>
      <c r="P637" s="6">
        <v>5500000</v>
      </c>
      <c r="Q637" s="6"/>
      <c r="R637" s="81">
        <f t="shared" si="186"/>
        <v>5500000</v>
      </c>
      <c r="S637" s="6">
        <v>5500000</v>
      </c>
      <c r="T637" s="6" t="e">
        <f>S637/1000*#REF!</f>
        <v>#REF!</v>
      </c>
      <c r="U637" s="81" t="e">
        <f t="shared" si="187"/>
        <v>#REF!</v>
      </c>
      <c r="V637" s="6">
        <v>5500000</v>
      </c>
      <c r="W637" s="6"/>
      <c r="X637" s="81">
        <f t="shared" si="188"/>
        <v>5500000</v>
      </c>
      <c r="Y637" s="6">
        <v>5500000</v>
      </c>
      <c r="Z637" s="6" t="e">
        <f>Y637/1000*#REF!</f>
        <v>#REF!</v>
      </c>
      <c r="AA637" s="81" t="e">
        <f t="shared" si="189"/>
        <v>#REF!</v>
      </c>
      <c r="AB637" s="6">
        <v>5500000</v>
      </c>
      <c r="AC637" s="6"/>
      <c r="AD637" s="81">
        <f t="shared" si="190"/>
        <v>5500000</v>
      </c>
      <c r="AE637" s="32">
        <v>5225000</v>
      </c>
      <c r="AF637" s="6" t="e">
        <f>AE637/1000*#REF!</f>
        <v>#REF!</v>
      </c>
      <c r="AG637" s="81" t="e">
        <f t="shared" si="191"/>
        <v>#REF!</v>
      </c>
      <c r="AH637" s="32">
        <v>5225000</v>
      </c>
      <c r="AI637" s="6"/>
      <c r="AJ637" s="81">
        <f t="shared" si="192"/>
        <v>5225000</v>
      </c>
      <c r="AK637" s="32">
        <v>5225000</v>
      </c>
      <c r="AL637" s="35"/>
      <c r="AM637" s="44"/>
    </row>
    <row r="638" spans="1:39" ht="31.5" x14ac:dyDescent="0.2">
      <c r="A638" s="5">
        <f t="shared" si="193"/>
        <v>614</v>
      </c>
      <c r="B638" s="5" t="e">
        <v>#REF!</v>
      </c>
      <c r="C638" s="5">
        <v>654</v>
      </c>
      <c r="D638" s="5" t="s">
        <v>1917</v>
      </c>
      <c r="E638" s="15"/>
      <c r="F638" s="15" t="s">
        <v>1917</v>
      </c>
      <c r="G638" s="30" t="s">
        <v>1918</v>
      </c>
      <c r="H638" s="6">
        <v>5000000</v>
      </c>
      <c r="I638" s="6">
        <v>656967.36</v>
      </c>
      <c r="J638" s="6">
        <v>1000000</v>
      </c>
      <c r="K638" s="81">
        <f t="shared" si="183"/>
        <v>6000000</v>
      </c>
      <c r="L638" s="81">
        <f t="shared" si="184"/>
        <v>6657000</v>
      </c>
      <c r="M638" s="6">
        <v>5500000</v>
      </c>
      <c r="N638" s="6" t="e">
        <f>M638/1000*#REF!</f>
        <v>#REF!</v>
      </c>
      <c r="O638" s="81" t="e">
        <f t="shared" si="185"/>
        <v>#REF!</v>
      </c>
      <c r="P638" s="6">
        <v>5500000</v>
      </c>
      <c r="Q638" s="6"/>
      <c r="R638" s="81">
        <f t="shared" si="186"/>
        <v>5500000</v>
      </c>
      <c r="S638" s="6">
        <v>5500000</v>
      </c>
      <c r="T638" s="6" t="e">
        <f>S638/1000*#REF!</f>
        <v>#REF!</v>
      </c>
      <c r="U638" s="81" t="e">
        <f t="shared" si="187"/>
        <v>#REF!</v>
      </c>
      <c r="V638" s="6">
        <v>5500000</v>
      </c>
      <c r="W638" s="6"/>
      <c r="X638" s="81">
        <f t="shared" si="188"/>
        <v>5500000</v>
      </c>
      <c r="Y638" s="6">
        <v>5500000</v>
      </c>
      <c r="Z638" s="6" t="e">
        <f>Y638/1000*#REF!</f>
        <v>#REF!</v>
      </c>
      <c r="AA638" s="81" t="e">
        <f t="shared" si="189"/>
        <v>#REF!</v>
      </c>
      <c r="AB638" s="6">
        <v>5500000</v>
      </c>
      <c r="AC638" s="6"/>
      <c r="AD638" s="81">
        <f t="shared" si="190"/>
        <v>5500000</v>
      </c>
      <c r="AE638" s="32">
        <v>5225000</v>
      </c>
      <c r="AF638" s="6" t="e">
        <f>AE638/1000*#REF!</f>
        <v>#REF!</v>
      </c>
      <c r="AG638" s="81" t="e">
        <f t="shared" si="191"/>
        <v>#REF!</v>
      </c>
      <c r="AH638" s="32">
        <v>5225000</v>
      </c>
      <c r="AI638" s="6"/>
      <c r="AJ638" s="81">
        <f t="shared" si="192"/>
        <v>5225000</v>
      </c>
      <c r="AK638" s="32">
        <v>5225000</v>
      </c>
      <c r="AL638" s="44" t="s">
        <v>1276</v>
      </c>
      <c r="AM638" s="44"/>
    </row>
    <row r="639" spans="1:39" ht="31.5" x14ac:dyDescent="0.2">
      <c r="A639" s="5">
        <f t="shared" si="193"/>
        <v>615</v>
      </c>
      <c r="B639" s="5" t="e">
        <v>#REF!</v>
      </c>
      <c r="C639" s="5">
        <v>655</v>
      </c>
      <c r="D639" s="5" t="s">
        <v>1919</v>
      </c>
      <c r="E639" s="15"/>
      <c r="F639" s="15" t="s">
        <v>1919</v>
      </c>
      <c r="G639" s="30" t="s">
        <v>1920</v>
      </c>
      <c r="H639" s="6">
        <v>4800000</v>
      </c>
      <c r="I639" s="6">
        <v>656967.36</v>
      </c>
      <c r="J639" s="6">
        <v>1000000</v>
      </c>
      <c r="K639" s="81">
        <f t="shared" si="183"/>
        <v>5800000</v>
      </c>
      <c r="L639" s="81">
        <f t="shared" si="184"/>
        <v>6457000</v>
      </c>
      <c r="M639" s="6">
        <v>5000000</v>
      </c>
      <c r="N639" s="6" t="e">
        <f>M639/1000*#REF!</f>
        <v>#REF!</v>
      </c>
      <c r="O639" s="81" t="e">
        <f t="shared" si="185"/>
        <v>#REF!</v>
      </c>
      <c r="P639" s="6">
        <v>5000000</v>
      </c>
      <c r="Q639" s="6"/>
      <c r="R639" s="81">
        <f t="shared" si="186"/>
        <v>5000000</v>
      </c>
      <c r="S639" s="6">
        <v>5000000</v>
      </c>
      <c r="T639" s="6" t="e">
        <f>S639/1000*#REF!</f>
        <v>#REF!</v>
      </c>
      <c r="U639" s="81" t="e">
        <f t="shared" si="187"/>
        <v>#REF!</v>
      </c>
      <c r="V639" s="6">
        <v>5000000</v>
      </c>
      <c r="W639" s="6"/>
      <c r="X639" s="81">
        <f t="shared" si="188"/>
        <v>5000000</v>
      </c>
      <c r="Y639" s="6">
        <v>5000000</v>
      </c>
      <c r="Z639" s="6" t="e">
        <f>Y639/1000*#REF!</f>
        <v>#REF!</v>
      </c>
      <c r="AA639" s="81" t="e">
        <f t="shared" si="189"/>
        <v>#REF!</v>
      </c>
      <c r="AB639" s="6">
        <v>5000000</v>
      </c>
      <c r="AC639" s="6"/>
      <c r="AD639" s="81">
        <f t="shared" si="190"/>
        <v>5000000</v>
      </c>
      <c r="AE639" s="32">
        <v>4750000</v>
      </c>
      <c r="AF639" s="6" t="e">
        <f>AE639/1000*#REF!</f>
        <v>#REF!</v>
      </c>
      <c r="AG639" s="81" t="e">
        <f t="shared" si="191"/>
        <v>#REF!</v>
      </c>
      <c r="AH639" s="32">
        <v>4750000</v>
      </c>
      <c r="AI639" s="6"/>
      <c r="AJ639" s="81">
        <f t="shared" si="192"/>
        <v>4750000</v>
      </c>
      <c r="AK639" s="32">
        <v>4750000</v>
      </c>
      <c r="AL639" s="44"/>
      <c r="AM639" s="44"/>
    </row>
    <row r="640" spans="1:39" x14ac:dyDescent="0.2">
      <c r="A640" s="5">
        <f t="shared" si="193"/>
        <v>616</v>
      </c>
      <c r="B640" s="5" t="e">
        <v>#REF!</v>
      </c>
      <c r="C640" s="5">
        <v>656</v>
      </c>
      <c r="D640" s="5" t="s">
        <v>1921</v>
      </c>
      <c r="E640" s="15"/>
      <c r="F640" s="15" t="s">
        <v>1921</v>
      </c>
      <c r="G640" s="45" t="s">
        <v>1922</v>
      </c>
      <c r="H640" s="6">
        <v>3000000</v>
      </c>
      <c r="I640" s="6">
        <v>656967.36</v>
      </c>
      <c r="J640" s="6">
        <v>1000000</v>
      </c>
      <c r="K640" s="81">
        <f t="shared" si="183"/>
        <v>4000000</v>
      </c>
      <c r="L640" s="81">
        <f t="shared" si="184"/>
        <v>4657000</v>
      </c>
      <c r="M640" s="6">
        <v>4500000</v>
      </c>
      <c r="N640" s="6" t="e">
        <f>M640/1000*#REF!</f>
        <v>#REF!</v>
      </c>
      <c r="O640" s="81" t="e">
        <f t="shared" si="185"/>
        <v>#REF!</v>
      </c>
      <c r="P640" s="6">
        <v>4500000</v>
      </c>
      <c r="Q640" s="6"/>
      <c r="R640" s="81">
        <f t="shared" si="186"/>
        <v>4500000</v>
      </c>
      <c r="S640" s="6">
        <v>4500000</v>
      </c>
      <c r="T640" s="6" t="e">
        <f>S640/1000*#REF!</f>
        <v>#REF!</v>
      </c>
      <c r="U640" s="81" t="e">
        <f t="shared" si="187"/>
        <v>#REF!</v>
      </c>
      <c r="V640" s="6">
        <v>4500000</v>
      </c>
      <c r="W640" s="6"/>
      <c r="X640" s="81">
        <f t="shared" si="188"/>
        <v>4500000</v>
      </c>
      <c r="Y640" s="6">
        <v>4500000</v>
      </c>
      <c r="Z640" s="6" t="e">
        <f>Y640/1000*#REF!</f>
        <v>#REF!</v>
      </c>
      <c r="AA640" s="81" t="e">
        <f t="shared" si="189"/>
        <v>#REF!</v>
      </c>
      <c r="AB640" s="6">
        <v>4500000</v>
      </c>
      <c r="AC640" s="6"/>
      <c r="AD640" s="81">
        <f t="shared" si="190"/>
        <v>4500000</v>
      </c>
      <c r="AE640" s="32">
        <v>4275000</v>
      </c>
      <c r="AF640" s="6" t="e">
        <f>AE640/1000*#REF!</f>
        <v>#REF!</v>
      </c>
      <c r="AG640" s="81" t="e">
        <f t="shared" si="191"/>
        <v>#REF!</v>
      </c>
      <c r="AH640" s="32">
        <v>4275000</v>
      </c>
      <c r="AI640" s="6"/>
      <c r="AJ640" s="81">
        <f t="shared" si="192"/>
        <v>4275000</v>
      </c>
      <c r="AK640" s="32">
        <v>4275000</v>
      </c>
      <c r="AL640" s="44"/>
      <c r="AM640" s="44"/>
    </row>
    <row r="641" spans="1:39" ht="45" x14ac:dyDescent="0.2">
      <c r="A641" s="5">
        <f t="shared" si="193"/>
        <v>617</v>
      </c>
      <c r="B641" s="5" t="e">
        <v>#REF!</v>
      </c>
      <c r="C641" s="5">
        <v>657</v>
      </c>
      <c r="D641" s="5" t="s">
        <v>1923</v>
      </c>
      <c r="E641" s="15"/>
      <c r="F641" s="15" t="s">
        <v>1923</v>
      </c>
      <c r="G641" s="30" t="s">
        <v>1924</v>
      </c>
      <c r="H641" s="6">
        <v>5000000</v>
      </c>
      <c r="I641" s="6">
        <v>432027.5</v>
      </c>
      <c r="J641" s="6">
        <v>375000</v>
      </c>
      <c r="K641" s="81">
        <f t="shared" si="183"/>
        <v>5375000</v>
      </c>
      <c r="L641" s="81">
        <f t="shared" si="184"/>
        <v>5807000</v>
      </c>
      <c r="M641" s="6">
        <v>4500000</v>
      </c>
      <c r="N641" s="6" t="e">
        <f>M641/1000*#REF!</f>
        <v>#REF!</v>
      </c>
      <c r="O641" s="81" t="e">
        <f t="shared" si="185"/>
        <v>#REF!</v>
      </c>
      <c r="P641" s="6">
        <v>4500000</v>
      </c>
      <c r="Q641" s="6"/>
      <c r="R641" s="81">
        <f t="shared" si="186"/>
        <v>4500000</v>
      </c>
      <c r="S641" s="6">
        <v>4500000</v>
      </c>
      <c r="T641" s="6" t="e">
        <f>S641/1000*#REF!</f>
        <v>#REF!</v>
      </c>
      <c r="U641" s="81" t="e">
        <f t="shared" si="187"/>
        <v>#REF!</v>
      </c>
      <c r="V641" s="6">
        <v>4500000</v>
      </c>
      <c r="W641" s="6"/>
      <c r="X641" s="81">
        <f t="shared" si="188"/>
        <v>4500000</v>
      </c>
      <c r="Y641" s="6">
        <v>4500000</v>
      </c>
      <c r="Z641" s="6" t="e">
        <f>Y641/1000*#REF!</f>
        <v>#REF!</v>
      </c>
      <c r="AA641" s="81" t="e">
        <f t="shared" si="189"/>
        <v>#REF!</v>
      </c>
      <c r="AB641" s="6">
        <v>4500000</v>
      </c>
      <c r="AC641" s="6"/>
      <c r="AD641" s="81">
        <f t="shared" si="190"/>
        <v>4500000</v>
      </c>
      <c r="AE641" s="32">
        <v>4275000</v>
      </c>
      <c r="AF641" s="6" t="e">
        <f>AE641/1000*#REF!</f>
        <v>#REF!</v>
      </c>
      <c r="AG641" s="81" t="e">
        <f t="shared" si="191"/>
        <v>#REF!</v>
      </c>
      <c r="AH641" s="32">
        <v>4275000</v>
      </c>
      <c r="AI641" s="6"/>
      <c r="AJ641" s="81">
        <f t="shared" si="192"/>
        <v>4275000</v>
      </c>
      <c r="AK641" s="32">
        <v>4275000</v>
      </c>
      <c r="AL641" s="44" t="s">
        <v>1277</v>
      </c>
      <c r="AM641" s="44"/>
    </row>
    <row r="642" spans="1:39" x14ac:dyDescent="0.2">
      <c r="A642" s="5">
        <f t="shared" si="193"/>
        <v>618</v>
      </c>
      <c r="B642" s="5" t="e">
        <v>#REF!</v>
      </c>
      <c r="C642" s="5">
        <v>658</v>
      </c>
      <c r="D642" s="5" t="s">
        <v>1925</v>
      </c>
      <c r="E642" s="15"/>
      <c r="F642" s="15" t="s">
        <v>1925</v>
      </c>
      <c r="G642" s="45" t="s">
        <v>1926</v>
      </c>
      <c r="H642" s="6">
        <v>5000000</v>
      </c>
      <c r="I642" s="6">
        <v>432027.5</v>
      </c>
      <c r="J642" s="6">
        <v>375000</v>
      </c>
      <c r="K642" s="81">
        <f t="shared" si="183"/>
        <v>5375000</v>
      </c>
      <c r="L642" s="81">
        <f t="shared" si="184"/>
        <v>5807000</v>
      </c>
      <c r="M642" s="6">
        <v>6000000</v>
      </c>
      <c r="N642" s="6" t="e">
        <f>M642/1000*#REF!</f>
        <v>#REF!</v>
      </c>
      <c r="O642" s="81" t="e">
        <f t="shared" si="185"/>
        <v>#REF!</v>
      </c>
      <c r="P642" s="6">
        <v>6000000</v>
      </c>
      <c r="Q642" s="6"/>
      <c r="R642" s="81">
        <f t="shared" si="186"/>
        <v>6000000</v>
      </c>
      <c r="S642" s="6">
        <v>6000000</v>
      </c>
      <c r="T642" s="6" t="e">
        <f>S642/1000*#REF!</f>
        <v>#REF!</v>
      </c>
      <c r="U642" s="81" t="e">
        <f t="shared" si="187"/>
        <v>#REF!</v>
      </c>
      <c r="V642" s="6">
        <v>6000000</v>
      </c>
      <c r="W642" s="6"/>
      <c r="X642" s="81">
        <f t="shared" si="188"/>
        <v>6000000</v>
      </c>
      <c r="Y642" s="6">
        <v>6000000</v>
      </c>
      <c r="Z642" s="6" t="e">
        <f>Y642/1000*#REF!</f>
        <v>#REF!</v>
      </c>
      <c r="AA642" s="81" t="e">
        <f t="shared" si="189"/>
        <v>#REF!</v>
      </c>
      <c r="AB642" s="6">
        <v>6000000</v>
      </c>
      <c r="AC642" s="6"/>
      <c r="AD642" s="81">
        <f t="shared" si="190"/>
        <v>6000000</v>
      </c>
      <c r="AE642" s="32">
        <v>5700000</v>
      </c>
      <c r="AF642" s="6" t="e">
        <f>AE642/1000*#REF!</f>
        <v>#REF!</v>
      </c>
      <c r="AG642" s="81" t="e">
        <f t="shared" si="191"/>
        <v>#REF!</v>
      </c>
      <c r="AH642" s="32">
        <v>5700000</v>
      </c>
      <c r="AI642" s="6"/>
      <c r="AJ642" s="81">
        <f t="shared" si="192"/>
        <v>5700000</v>
      </c>
      <c r="AK642" s="32">
        <v>5700000</v>
      </c>
      <c r="AL642" s="44" t="s">
        <v>2406</v>
      </c>
      <c r="AM642" s="44"/>
    </row>
    <row r="643" spans="1:39" ht="31.5" x14ac:dyDescent="0.2">
      <c r="A643" s="5">
        <f t="shared" si="193"/>
        <v>619</v>
      </c>
      <c r="B643" s="5" t="e">
        <v>#REF!</v>
      </c>
      <c r="C643" s="5">
        <v>659</v>
      </c>
      <c r="D643" s="5" t="s">
        <v>1927</v>
      </c>
      <c r="E643" s="15"/>
      <c r="F643" s="15" t="s">
        <v>1927</v>
      </c>
      <c r="G643" s="45" t="s">
        <v>1928</v>
      </c>
      <c r="H643" s="6">
        <v>6000000</v>
      </c>
      <c r="I643" s="6">
        <v>766461.91999999993</v>
      </c>
      <c r="J643" s="6">
        <v>1000000</v>
      </c>
      <c r="K643" s="81">
        <f t="shared" si="183"/>
        <v>7000000</v>
      </c>
      <c r="L643" s="81">
        <f t="shared" si="184"/>
        <v>7766500</v>
      </c>
      <c r="M643" s="6">
        <v>6000000</v>
      </c>
      <c r="N643" s="6" t="e">
        <f>M643/1000*#REF!</f>
        <v>#REF!</v>
      </c>
      <c r="O643" s="81" t="e">
        <f t="shared" si="185"/>
        <v>#REF!</v>
      </c>
      <c r="P643" s="6">
        <v>6000000</v>
      </c>
      <c r="Q643" s="6"/>
      <c r="R643" s="81">
        <f t="shared" si="186"/>
        <v>6000000</v>
      </c>
      <c r="S643" s="6">
        <v>6000000</v>
      </c>
      <c r="T643" s="6" t="e">
        <f>S643/1000*#REF!</f>
        <v>#REF!</v>
      </c>
      <c r="U643" s="81" t="e">
        <f t="shared" si="187"/>
        <v>#REF!</v>
      </c>
      <c r="V643" s="6">
        <v>6000000</v>
      </c>
      <c r="W643" s="6"/>
      <c r="X643" s="81">
        <f t="shared" si="188"/>
        <v>6000000</v>
      </c>
      <c r="Y643" s="6">
        <v>6000000</v>
      </c>
      <c r="Z643" s="6" t="e">
        <f>Y643/1000*#REF!</f>
        <v>#REF!</v>
      </c>
      <c r="AA643" s="81" t="e">
        <f t="shared" si="189"/>
        <v>#REF!</v>
      </c>
      <c r="AB643" s="6">
        <v>6000000</v>
      </c>
      <c r="AC643" s="6"/>
      <c r="AD643" s="81">
        <f t="shared" si="190"/>
        <v>6000000</v>
      </c>
      <c r="AE643" s="32">
        <v>5700000</v>
      </c>
      <c r="AF643" s="6" t="e">
        <f>AE643/1000*#REF!</f>
        <v>#REF!</v>
      </c>
      <c r="AG643" s="81" t="e">
        <f t="shared" si="191"/>
        <v>#REF!</v>
      </c>
      <c r="AH643" s="32">
        <v>5700000</v>
      </c>
      <c r="AI643" s="6"/>
      <c r="AJ643" s="81">
        <f t="shared" si="192"/>
        <v>5700000</v>
      </c>
      <c r="AK643" s="32">
        <v>5700000</v>
      </c>
      <c r="AL643" s="44" t="s">
        <v>2406</v>
      </c>
      <c r="AM643" s="44"/>
    </row>
    <row r="644" spans="1:39" ht="31.5" x14ac:dyDescent="0.2">
      <c r="A644" s="5">
        <f t="shared" si="193"/>
        <v>620</v>
      </c>
      <c r="B644" s="5" t="e">
        <v>#REF!</v>
      </c>
      <c r="C644" s="5">
        <v>660</v>
      </c>
      <c r="D644" s="5" t="s">
        <v>1929</v>
      </c>
      <c r="E644" s="15"/>
      <c r="F644" s="15" t="s">
        <v>1929</v>
      </c>
      <c r="G644" s="45" t="s">
        <v>1930</v>
      </c>
      <c r="H644" s="6">
        <v>6000000</v>
      </c>
      <c r="I644" s="6">
        <v>766461.91999999993</v>
      </c>
      <c r="J644" s="6"/>
      <c r="K644" s="81">
        <f t="shared" si="183"/>
        <v>6000000</v>
      </c>
      <c r="L644" s="81">
        <f t="shared" si="184"/>
        <v>6766500</v>
      </c>
      <c r="M644" s="6">
        <v>4500000</v>
      </c>
      <c r="N644" s="6" t="e">
        <f>M644/1000*#REF!</f>
        <v>#REF!</v>
      </c>
      <c r="O644" s="81" t="e">
        <f t="shared" si="185"/>
        <v>#REF!</v>
      </c>
      <c r="P644" s="6">
        <v>4500000</v>
      </c>
      <c r="Q644" s="6"/>
      <c r="R644" s="81">
        <f t="shared" si="186"/>
        <v>4500000</v>
      </c>
      <c r="S644" s="6">
        <v>4500000</v>
      </c>
      <c r="T644" s="6" t="e">
        <f>S644/1000*#REF!</f>
        <v>#REF!</v>
      </c>
      <c r="U644" s="81" t="e">
        <f t="shared" si="187"/>
        <v>#REF!</v>
      </c>
      <c r="V644" s="6">
        <v>4500000</v>
      </c>
      <c r="W644" s="6"/>
      <c r="X644" s="81">
        <f t="shared" si="188"/>
        <v>4500000</v>
      </c>
      <c r="Y644" s="6">
        <v>4500000</v>
      </c>
      <c r="Z644" s="6" t="e">
        <f>Y644/1000*#REF!</f>
        <v>#REF!</v>
      </c>
      <c r="AA644" s="81" t="e">
        <f t="shared" si="189"/>
        <v>#REF!</v>
      </c>
      <c r="AB644" s="6">
        <v>4500000</v>
      </c>
      <c r="AC644" s="6"/>
      <c r="AD644" s="81">
        <f t="shared" si="190"/>
        <v>4500000</v>
      </c>
      <c r="AE644" s="32">
        <v>4275000</v>
      </c>
      <c r="AF644" s="6" t="e">
        <f>AE644/1000*#REF!</f>
        <v>#REF!</v>
      </c>
      <c r="AG644" s="81" t="e">
        <f t="shared" si="191"/>
        <v>#REF!</v>
      </c>
      <c r="AH644" s="32">
        <v>4275000</v>
      </c>
      <c r="AI644" s="6"/>
      <c r="AJ644" s="81">
        <f t="shared" si="192"/>
        <v>4275000</v>
      </c>
      <c r="AK644" s="32">
        <v>4275000</v>
      </c>
      <c r="AL644" s="44" t="s">
        <v>2406</v>
      </c>
      <c r="AM644" s="44"/>
    </row>
    <row r="645" spans="1:39" ht="30" x14ac:dyDescent="0.2">
      <c r="A645" s="5">
        <f t="shared" si="193"/>
        <v>621</v>
      </c>
      <c r="B645" s="5" t="e">
        <v>#REF!</v>
      </c>
      <c r="C645" s="5">
        <v>661</v>
      </c>
      <c r="D645" s="5" t="s">
        <v>1931</v>
      </c>
      <c r="E645" s="15"/>
      <c r="F645" s="15" t="s">
        <v>1931</v>
      </c>
      <c r="G645" s="45" t="s">
        <v>1932</v>
      </c>
      <c r="H645" s="6">
        <v>4500000</v>
      </c>
      <c r="I645" s="6">
        <v>766461.91999999993</v>
      </c>
      <c r="J645" s="6"/>
      <c r="K645" s="81">
        <f t="shared" si="183"/>
        <v>4500000</v>
      </c>
      <c r="L645" s="81">
        <f t="shared" si="184"/>
        <v>5266500</v>
      </c>
      <c r="M645" s="6">
        <v>4000000</v>
      </c>
      <c r="N645" s="6" t="e">
        <f>M645/1000*#REF!</f>
        <v>#REF!</v>
      </c>
      <c r="O645" s="81" t="e">
        <f>SUM(M645:N645)</f>
        <v>#REF!</v>
      </c>
      <c r="P645" s="6">
        <v>4000000</v>
      </c>
      <c r="Q645" s="6"/>
      <c r="R645" s="81">
        <f>SUM(P645:Q645)</f>
        <v>4000000</v>
      </c>
      <c r="S645" s="6">
        <v>4000000</v>
      </c>
      <c r="T645" s="6" t="e">
        <f>S645/1000*#REF!</f>
        <v>#REF!</v>
      </c>
      <c r="U645" s="81" t="e">
        <f>SUM(S645:T645)</f>
        <v>#REF!</v>
      </c>
      <c r="V645" s="6">
        <v>4000000</v>
      </c>
      <c r="W645" s="6"/>
      <c r="X645" s="81">
        <f>SUM(V645:W645)</f>
        <v>4000000</v>
      </c>
      <c r="Y645" s="6">
        <v>4000000</v>
      </c>
      <c r="Z645" s="6" t="e">
        <f>Y645/1000*#REF!</f>
        <v>#REF!</v>
      </c>
      <c r="AA645" s="81" t="e">
        <f>SUM(Y645:Z645)</f>
        <v>#REF!</v>
      </c>
      <c r="AB645" s="6">
        <v>4000000</v>
      </c>
      <c r="AC645" s="6"/>
      <c r="AD645" s="81">
        <f>SUM(AB645:AC645)</f>
        <v>4000000</v>
      </c>
      <c r="AE645" s="32">
        <v>3800000</v>
      </c>
      <c r="AF645" s="6" t="e">
        <f>AE645/1000*#REF!</f>
        <v>#REF!</v>
      </c>
      <c r="AG645" s="81" t="e">
        <f>SUM(AE645:AF645)</f>
        <v>#REF!</v>
      </c>
      <c r="AH645" s="32">
        <v>3800000</v>
      </c>
      <c r="AI645" s="6"/>
      <c r="AJ645" s="81">
        <f>SUM(AH645:AI645)</f>
        <v>3800000</v>
      </c>
      <c r="AK645" s="32">
        <v>3800000</v>
      </c>
      <c r="AL645" s="44" t="s">
        <v>1278</v>
      </c>
      <c r="AM645" s="44"/>
    </row>
    <row r="646" spans="1:39" ht="31.5" x14ac:dyDescent="0.2">
      <c r="A646" s="5">
        <f t="shared" si="193"/>
        <v>622</v>
      </c>
      <c r="B646" s="5" t="e">
        <v>#REF!</v>
      </c>
      <c r="C646" s="5">
        <v>662</v>
      </c>
      <c r="D646" s="5" t="s">
        <v>1933</v>
      </c>
      <c r="E646" s="15"/>
      <c r="F646" s="15" t="s">
        <v>1933</v>
      </c>
      <c r="G646" s="45" t="s">
        <v>1934</v>
      </c>
      <c r="H646" s="6">
        <v>11000000</v>
      </c>
      <c r="I646" s="6">
        <v>766461.91999999993</v>
      </c>
      <c r="J646" s="6">
        <v>1520000</v>
      </c>
      <c r="K646" s="81">
        <f t="shared" si="183"/>
        <v>12520000</v>
      </c>
      <c r="L646" s="81">
        <f t="shared" si="184"/>
        <v>13286500</v>
      </c>
      <c r="M646" s="6">
        <v>5000000</v>
      </c>
      <c r="N646" s="6" t="e">
        <f>M646/1000*#REF!</f>
        <v>#REF!</v>
      </c>
      <c r="O646" s="81" t="e">
        <f>SUM(M646:N646)</f>
        <v>#REF!</v>
      </c>
      <c r="P646" s="6">
        <v>5000000</v>
      </c>
      <c r="Q646" s="6"/>
      <c r="R646" s="81">
        <f>SUM(P646:Q646)</f>
        <v>5000000</v>
      </c>
      <c r="S646" s="6">
        <v>5000000</v>
      </c>
      <c r="T646" s="6" t="e">
        <f>S646/1000*#REF!</f>
        <v>#REF!</v>
      </c>
      <c r="U646" s="81" t="e">
        <f>SUM(S646:T646)</f>
        <v>#REF!</v>
      </c>
      <c r="V646" s="6">
        <v>5000000</v>
      </c>
      <c r="W646" s="6"/>
      <c r="X646" s="81">
        <f>SUM(V646:W646)</f>
        <v>5000000</v>
      </c>
      <c r="Y646" s="6">
        <v>5000000</v>
      </c>
      <c r="Z646" s="6" t="e">
        <f>Y646/1000*#REF!</f>
        <v>#REF!</v>
      </c>
      <c r="AA646" s="81" t="e">
        <f>SUM(Y646:Z646)</f>
        <v>#REF!</v>
      </c>
      <c r="AB646" s="6">
        <v>5000000</v>
      </c>
      <c r="AC646" s="6"/>
      <c r="AD646" s="81">
        <f>SUM(AB646:AC646)</f>
        <v>5000000</v>
      </c>
      <c r="AE646" s="32">
        <v>4750000</v>
      </c>
      <c r="AF646" s="6" t="e">
        <f>AE646/1000*#REF!</f>
        <v>#REF!</v>
      </c>
      <c r="AG646" s="81" t="e">
        <f>SUM(AE646:AF646)</f>
        <v>#REF!</v>
      </c>
      <c r="AH646" s="32">
        <v>4750000</v>
      </c>
      <c r="AI646" s="6"/>
      <c r="AJ646" s="81">
        <f>SUM(AH646:AI646)</f>
        <v>4750000</v>
      </c>
      <c r="AK646" s="32">
        <v>4750000</v>
      </c>
      <c r="AL646" s="44"/>
      <c r="AM646" s="44"/>
    </row>
    <row r="647" spans="1:39" ht="31.5" x14ac:dyDescent="0.2">
      <c r="A647" s="5">
        <f t="shared" si="193"/>
        <v>623</v>
      </c>
      <c r="B647" s="5" t="e">
        <v>#REF!</v>
      </c>
      <c r="C647" s="5">
        <v>663</v>
      </c>
      <c r="D647" s="5" t="s">
        <v>1935</v>
      </c>
      <c r="E647" s="15"/>
      <c r="F647" s="15" t="s">
        <v>1935</v>
      </c>
      <c r="G647" s="45" t="s">
        <v>1936</v>
      </c>
      <c r="H647" s="6">
        <v>6000000</v>
      </c>
      <c r="I647" s="6">
        <v>766461.91999999993</v>
      </c>
      <c r="J647" s="6">
        <v>1520000</v>
      </c>
      <c r="K647" s="81">
        <f t="shared" si="183"/>
        <v>7520000</v>
      </c>
      <c r="L647" s="81">
        <f t="shared" si="184"/>
        <v>8286500</v>
      </c>
      <c r="M647" s="6"/>
      <c r="N647" s="6"/>
      <c r="O647" s="81"/>
      <c r="P647" s="6"/>
      <c r="Q647" s="6"/>
      <c r="R647" s="81"/>
      <c r="S647" s="6"/>
      <c r="T647" s="6"/>
      <c r="U647" s="81"/>
      <c r="V647" s="6"/>
      <c r="W647" s="6"/>
      <c r="X647" s="81"/>
      <c r="Y647" s="6"/>
      <c r="Z647" s="6"/>
      <c r="AA647" s="81"/>
      <c r="AB647" s="6"/>
      <c r="AC647" s="6"/>
      <c r="AD647" s="81"/>
      <c r="AE647" s="34"/>
      <c r="AF647" s="6"/>
      <c r="AG647" s="81"/>
      <c r="AH647" s="34"/>
      <c r="AI647" s="6"/>
      <c r="AJ647" s="81"/>
      <c r="AK647" s="34"/>
      <c r="AL647" s="44"/>
      <c r="AM647" s="35"/>
    </row>
    <row r="648" spans="1:39" ht="31.5" x14ac:dyDescent="0.2">
      <c r="A648" s="5">
        <f t="shared" si="193"/>
        <v>624</v>
      </c>
      <c r="B648" s="5" t="e">
        <v>#REF!</v>
      </c>
      <c r="C648" s="5">
        <v>664</v>
      </c>
      <c r="D648" s="5" t="s">
        <v>1937</v>
      </c>
      <c r="E648" s="15"/>
      <c r="F648" s="15" t="s">
        <v>1937</v>
      </c>
      <c r="G648" s="45" t="s">
        <v>1938</v>
      </c>
      <c r="H648" s="6">
        <v>6500000</v>
      </c>
      <c r="I648" s="6">
        <v>766461.91999999993</v>
      </c>
      <c r="J648" s="6">
        <v>1480000</v>
      </c>
      <c r="K648" s="81">
        <f t="shared" si="183"/>
        <v>7980000</v>
      </c>
      <c r="L648" s="81">
        <f t="shared" si="184"/>
        <v>8746500</v>
      </c>
      <c r="M648" s="6"/>
      <c r="N648" s="6"/>
      <c r="O648" s="81"/>
      <c r="P648" s="6"/>
      <c r="Q648" s="6"/>
      <c r="R648" s="81"/>
      <c r="S648" s="6"/>
      <c r="T648" s="6"/>
      <c r="U648" s="81"/>
      <c r="V648" s="6"/>
      <c r="W648" s="6"/>
      <c r="X648" s="81"/>
      <c r="Y648" s="6"/>
      <c r="Z648" s="6"/>
      <c r="AA648" s="81"/>
      <c r="AB648" s="6"/>
      <c r="AC648" s="6"/>
      <c r="AD648" s="81"/>
      <c r="AE648" s="6"/>
      <c r="AF648" s="6"/>
      <c r="AG648" s="81"/>
      <c r="AH648" s="6"/>
      <c r="AI648" s="6"/>
      <c r="AJ648" s="81"/>
      <c r="AK648" s="6"/>
      <c r="AL648" s="44" t="s">
        <v>1276</v>
      </c>
      <c r="AM648" s="35"/>
    </row>
    <row r="649" spans="1:39" ht="47.25" x14ac:dyDescent="0.2">
      <c r="A649" s="5">
        <f t="shared" si="193"/>
        <v>625</v>
      </c>
      <c r="B649" s="5" t="e">
        <v>#REF!</v>
      </c>
      <c r="C649" s="5">
        <v>665</v>
      </c>
      <c r="D649" s="5" t="s">
        <v>1939</v>
      </c>
      <c r="E649" s="15"/>
      <c r="F649" s="15" t="s">
        <v>1939</v>
      </c>
      <c r="G649" s="45" t="s">
        <v>1940</v>
      </c>
      <c r="H649" s="6">
        <v>7000000</v>
      </c>
      <c r="I649" s="6">
        <v>766461.91999999993</v>
      </c>
      <c r="J649" s="6">
        <v>1480000</v>
      </c>
      <c r="K649" s="81">
        <f t="shared" si="183"/>
        <v>8480000</v>
      </c>
      <c r="L649" s="81">
        <f t="shared" si="184"/>
        <v>9246500</v>
      </c>
      <c r="M649" s="6">
        <v>35000</v>
      </c>
      <c r="N649" s="6" t="e">
        <f>M649/1000*#REF!</f>
        <v>#REF!</v>
      </c>
      <c r="O649" s="81" t="e">
        <f t="shared" ref="O649:O678" si="194">SUM(M649:N649)</f>
        <v>#REF!</v>
      </c>
      <c r="P649" s="6">
        <v>35000</v>
      </c>
      <c r="Q649" s="6"/>
      <c r="R649" s="81">
        <f t="shared" ref="R649:R678" si="195">SUM(P649:Q649)</f>
        <v>35000</v>
      </c>
      <c r="S649" s="6">
        <v>35000</v>
      </c>
      <c r="T649" s="6" t="e">
        <f>S649/1000*#REF!</f>
        <v>#REF!</v>
      </c>
      <c r="U649" s="81" t="e">
        <f t="shared" ref="U649:U678" si="196">SUM(S649:T649)</f>
        <v>#REF!</v>
      </c>
      <c r="V649" s="6">
        <v>35000</v>
      </c>
      <c r="W649" s="6"/>
      <c r="X649" s="81">
        <f t="shared" ref="X649:X678" si="197">SUM(V649:W649)</f>
        <v>35000</v>
      </c>
      <c r="Y649" s="6">
        <v>35000</v>
      </c>
      <c r="Z649" s="6" t="e">
        <f>Y649/1000*#REF!</f>
        <v>#REF!</v>
      </c>
      <c r="AA649" s="81" t="e">
        <f t="shared" ref="AA649:AA678" si="198">SUM(Y649:Z649)</f>
        <v>#REF!</v>
      </c>
      <c r="AB649" s="6">
        <v>35000</v>
      </c>
      <c r="AC649" s="6"/>
      <c r="AD649" s="81">
        <f t="shared" ref="AD649:AD678" si="199">SUM(AB649:AC649)</f>
        <v>35000</v>
      </c>
      <c r="AE649" s="6">
        <v>35000</v>
      </c>
      <c r="AF649" s="6" t="e">
        <f>AE649/1000*#REF!</f>
        <v>#REF!</v>
      </c>
      <c r="AG649" s="81" t="e">
        <f t="shared" ref="AG649:AG678" si="200">SUM(AE649:AF649)</f>
        <v>#REF!</v>
      </c>
      <c r="AH649" s="6">
        <v>35000</v>
      </c>
      <c r="AI649" s="6"/>
      <c r="AJ649" s="81">
        <f t="shared" ref="AJ649:AJ678" si="201">SUM(AH649:AI649)</f>
        <v>35000</v>
      </c>
      <c r="AK649" s="6">
        <v>35000</v>
      </c>
      <c r="AL649" s="44"/>
      <c r="AM649" s="35"/>
    </row>
    <row r="650" spans="1:39" ht="31.5" x14ac:dyDescent="0.2">
      <c r="A650" s="5">
        <f t="shared" si="193"/>
        <v>626</v>
      </c>
      <c r="B650" s="5" t="e">
        <v>#REF!</v>
      </c>
      <c r="C650" s="5">
        <v>666</v>
      </c>
      <c r="D650" s="5" t="s">
        <v>1941</v>
      </c>
      <c r="E650" s="15"/>
      <c r="F650" s="15" t="s">
        <v>1941</v>
      </c>
      <c r="G650" s="45" t="s">
        <v>1942</v>
      </c>
      <c r="H650" s="6">
        <v>5000000</v>
      </c>
      <c r="I650" s="6">
        <v>432027.5</v>
      </c>
      <c r="J650" s="6">
        <v>375000</v>
      </c>
      <c r="K650" s="81">
        <f t="shared" si="183"/>
        <v>5375000</v>
      </c>
      <c r="L650" s="81">
        <f t="shared" si="184"/>
        <v>5807000</v>
      </c>
      <c r="M650" s="6">
        <v>90000</v>
      </c>
      <c r="N650" s="6" t="e">
        <f>M650/1000*#REF!</f>
        <v>#REF!</v>
      </c>
      <c r="O650" s="81" t="e">
        <f t="shared" si="194"/>
        <v>#REF!</v>
      </c>
      <c r="P650" s="6">
        <v>90000</v>
      </c>
      <c r="Q650" s="6"/>
      <c r="R650" s="81">
        <f t="shared" si="195"/>
        <v>90000</v>
      </c>
      <c r="S650" s="6">
        <v>90000</v>
      </c>
      <c r="T650" s="6" t="e">
        <f>S650/1000*#REF!</f>
        <v>#REF!</v>
      </c>
      <c r="U650" s="81" t="e">
        <f t="shared" si="196"/>
        <v>#REF!</v>
      </c>
      <c r="V650" s="6">
        <v>90000</v>
      </c>
      <c r="W650" s="6"/>
      <c r="X650" s="81">
        <f t="shared" si="197"/>
        <v>90000</v>
      </c>
      <c r="Y650" s="6">
        <v>90000</v>
      </c>
      <c r="Z650" s="6" t="e">
        <f>Y650/1000*#REF!</f>
        <v>#REF!</v>
      </c>
      <c r="AA650" s="81" t="e">
        <f t="shared" si="198"/>
        <v>#REF!</v>
      </c>
      <c r="AB650" s="6">
        <v>90000</v>
      </c>
      <c r="AC650" s="6"/>
      <c r="AD650" s="81">
        <f t="shared" si="199"/>
        <v>90000</v>
      </c>
      <c r="AE650" s="6">
        <v>90000</v>
      </c>
      <c r="AF650" s="6" t="e">
        <f>AE650/1000*#REF!</f>
        <v>#REF!</v>
      </c>
      <c r="AG650" s="81" t="e">
        <f t="shared" si="200"/>
        <v>#REF!</v>
      </c>
      <c r="AH650" s="6">
        <v>90000</v>
      </c>
      <c r="AI650" s="6"/>
      <c r="AJ650" s="81">
        <f t="shared" si="201"/>
        <v>90000</v>
      </c>
      <c r="AK650" s="6">
        <v>90000</v>
      </c>
      <c r="AL650" s="44"/>
      <c r="AM650" s="35"/>
    </row>
    <row r="651" spans="1:39" ht="31.5" x14ac:dyDescent="0.2">
      <c r="A651" s="5">
        <f t="shared" si="193"/>
        <v>627</v>
      </c>
      <c r="B651" s="5" t="e">
        <v>#REF!</v>
      </c>
      <c r="C651" s="5">
        <v>667</v>
      </c>
      <c r="D651" s="5" t="s">
        <v>1943</v>
      </c>
      <c r="E651" s="15"/>
      <c r="F651" s="15" t="s">
        <v>1943</v>
      </c>
      <c r="G651" s="45" t="s">
        <v>1944</v>
      </c>
      <c r="H651" s="6">
        <v>5000000</v>
      </c>
      <c r="I651" s="6">
        <v>928085.34</v>
      </c>
      <c r="J651" s="6">
        <v>1520000</v>
      </c>
      <c r="K651" s="81">
        <f t="shared" si="183"/>
        <v>6520000</v>
      </c>
      <c r="L651" s="81">
        <f t="shared" si="184"/>
        <v>7448100</v>
      </c>
      <c r="M651" s="6">
        <v>23000</v>
      </c>
      <c r="N651" s="6" t="e">
        <f>M651/1000*#REF!</f>
        <v>#REF!</v>
      </c>
      <c r="O651" s="81" t="e">
        <f t="shared" si="194"/>
        <v>#REF!</v>
      </c>
      <c r="P651" s="6">
        <v>23000</v>
      </c>
      <c r="Q651" s="6"/>
      <c r="R651" s="81">
        <f t="shared" si="195"/>
        <v>23000</v>
      </c>
      <c r="S651" s="6">
        <v>23000</v>
      </c>
      <c r="T651" s="6" t="e">
        <f>S651/1000*#REF!</f>
        <v>#REF!</v>
      </c>
      <c r="U651" s="81" t="e">
        <f t="shared" si="196"/>
        <v>#REF!</v>
      </c>
      <c r="V651" s="6">
        <v>23000</v>
      </c>
      <c r="W651" s="6"/>
      <c r="X651" s="81">
        <f t="shared" si="197"/>
        <v>23000</v>
      </c>
      <c r="Y651" s="6">
        <v>23000</v>
      </c>
      <c r="Z651" s="6" t="e">
        <f>Y651/1000*#REF!</f>
        <v>#REF!</v>
      </c>
      <c r="AA651" s="81" t="e">
        <f t="shared" si="198"/>
        <v>#REF!</v>
      </c>
      <c r="AB651" s="6">
        <v>23000</v>
      </c>
      <c r="AC651" s="6"/>
      <c r="AD651" s="81">
        <f t="shared" si="199"/>
        <v>23000</v>
      </c>
      <c r="AE651" s="6">
        <v>23000</v>
      </c>
      <c r="AF651" s="6" t="e">
        <f>AE651/1000*#REF!</f>
        <v>#REF!</v>
      </c>
      <c r="AG651" s="81" t="e">
        <f t="shared" si="200"/>
        <v>#REF!</v>
      </c>
      <c r="AH651" s="6">
        <v>23000</v>
      </c>
      <c r="AI651" s="6"/>
      <c r="AJ651" s="81">
        <f t="shared" si="201"/>
        <v>23000</v>
      </c>
      <c r="AK651" s="6">
        <v>23000</v>
      </c>
      <c r="AL651" s="44"/>
      <c r="AM651" s="35"/>
    </row>
    <row r="652" spans="1:39" x14ac:dyDescent="0.2">
      <c r="A652" s="5">
        <f t="shared" si="193"/>
        <v>628</v>
      </c>
      <c r="B652" s="5" t="e">
        <v>#REF!</v>
      </c>
      <c r="C652" s="5">
        <v>668</v>
      </c>
      <c r="D652" s="5" t="s">
        <v>1945</v>
      </c>
      <c r="E652" s="15"/>
      <c r="F652" s="15" t="s">
        <v>1945</v>
      </c>
      <c r="G652" s="45" t="s">
        <v>1946</v>
      </c>
      <c r="H652" s="6">
        <v>5500000</v>
      </c>
      <c r="I652" s="6">
        <v>928085.34</v>
      </c>
      <c r="J652" s="6">
        <v>1000000</v>
      </c>
      <c r="K652" s="81">
        <f t="shared" si="183"/>
        <v>6500000</v>
      </c>
      <c r="L652" s="81">
        <f t="shared" si="184"/>
        <v>7428100</v>
      </c>
      <c r="M652" s="6">
        <v>18000</v>
      </c>
      <c r="N652" s="6" t="e">
        <f>M652/1000*#REF!</f>
        <v>#REF!</v>
      </c>
      <c r="O652" s="81" t="e">
        <f t="shared" si="194"/>
        <v>#REF!</v>
      </c>
      <c r="P652" s="6">
        <v>18000</v>
      </c>
      <c r="Q652" s="6"/>
      <c r="R652" s="81">
        <f t="shared" si="195"/>
        <v>18000</v>
      </c>
      <c r="S652" s="6">
        <v>18000</v>
      </c>
      <c r="T652" s="6" t="e">
        <f>S652/1000*#REF!</f>
        <v>#REF!</v>
      </c>
      <c r="U652" s="81" t="e">
        <f t="shared" si="196"/>
        <v>#REF!</v>
      </c>
      <c r="V652" s="6">
        <v>18000</v>
      </c>
      <c r="W652" s="6"/>
      <c r="X652" s="81">
        <f t="shared" si="197"/>
        <v>18000</v>
      </c>
      <c r="Y652" s="6">
        <v>18000</v>
      </c>
      <c r="Z652" s="6" t="e">
        <f>Y652/1000*#REF!</f>
        <v>#REF!</v>
      </c>
      <c r="AA652" s="81" t="e">
        <f t="shared" si="198"/>
        <v>#REF!</v>
      </c>
      <c r="AB652" s="6">
        <v>18000</v>
      </c>
      <c r="AC652" s="6"/>
      <c r="AD652" s="81">
        <f t="shared" si="199"/>
        <v>18000</v>
      </c>
      <c r="AE652" s="6">
        <v>18000</v>
      </c>
      <c r="AF652" s="6" t="e">
        <f>AE652/1000*#REF!</f>
        <v>#REF!</v>
      </c>
      <c r="AG652" s="81" t="e">
        <f t="shared" si="200"/>
        <v>#REF!</v>
      </c>
      <c r="AH652" s="6">
        <v>18000</v>
      </c>
      <c r="AI652" s="6"/>
      <c r="AJ652" s="81">
        <f t="shared" si="201"/>
        <v>18000</v>
      </c>
      <c r="AK652" s="6">
        <v>18000</v>
      </c>
      <c r="AL652" s="44"/>
      <c r="AM652" s="35"/>
    </row>
    <row r="653" spans="1:39" x14ac:dyDescent="0.2">
      <c r="A653" s="5">
        <f t="shared" si="193"/>
        <v>629</v>
      </c>
      <c r="B653" s="5" t="e">
        <v>#REF!</v>
      </c>
      <c r="C653" s="5">
        <v>669</v>
      </c>
      <c r="D653" s="5" t="s">
        <v>1947</v>
      </c>
      <c r="E653" s="15"/>
      <c r="F653" s="15" t="s">
        <v>1947</v>
      </c>
      <c r="G653" s="45" t="s">
        <v>1948</v>
      </c>
      <c r="H653" s="6">
        <v>5500000</v>
      </c>
      <c r="I653" s="6">
        <v>766461.91999999993</v>
      </c>
      <c r="J653" s="6">
        <v>1000000</v>
      </c>
      <c r="K653" s="81">
        <f t="shared" si="183"/>
        <v>6500000</v>
      </c>
      <c r="L653" s="81">
        <f t="shared" si="184"/>
        <v>7266500</v>
      </c>
      <c r="M653" s="6">
        <v>91000</v>
      </c>
      <c r="N653" s="6" t="e">
        <f>M653/1000*#REF!</f>
        <v>#REF!</v>
      </c>
      <c r="O653" s="81" t="e">
        <f t="shared" si="194"/>
        <v>#REF!</v>
      </c>
      <c r="P653" s="6">
        <v>91000</v>
      </c>
      <c r="Q653" s="6"/>
      <c r="R653" s="81">
        <f t="shared" si="195"/>
        <v>91000</v>
      </c>
      <c r="S653" s="6">
        <v>91000</v>
      </c>
      <c r="T653" s="6" t="e">
        <f>S653/1000*#REF!</f>
        <v>#REF!</v>
      </c>
      <c r="U653" s="81" t="e">
        <f t="shared" si="196"/>
        <v>#REF!</v>
      </c>
      <c r="V653" s="6">
        <v>91000</v>
      </c>
      <c r="W653" s="6"/>
      <c r="X653" s="81">
        <f t="shared" si="197"/>
        <v>91000</v>
      </c>
      <c r="Y653" s="6">
        <v>91000</v>
      </c>
      <c r="Z653" s="6" t="e">
        <f>Y653/1000*#REF!</f>
        <v>#REF!</v>
      </c>
      <c r="AA653" s="81" t="e">
        <f t="shared" si="198"/>
        <v>#REF!</v>
      </c>
      <c r="AB653" s="6">
        <v>91000</v>
      </c>
      <c r="AC653" s="6"/>
      <c r="AD653" s="81">
        <f t="shared" si="199"/>
        <v>91000</v>
      </c>
      <c r="AE653" s="6">
        <v>91000</v>
      </c>
      <c r="AF653" s="6" t="e">
        <f>AE653/1000*#REF!</f>
        <v>#REF!</v>
      </c>
      <c r="AG653" s="81" t="e">
        <f t="shared" si="200"/>
        <v>#REF!</v>
      </c>
      <c r="AH653" s="6">
        <v>91000</v>
      </c>
      <c r="AI653" s="6"/>
      <c r="AJ653" s="81">
        <f t="shared" si="201"/>
        <v>91000</v>
      </c>
      <c r="AK653" s="6">
        <v>91000</v>
      </c>
      <c r="AL653" s="44"/>
      <c r="AM653" s="35"/>
    </row>
    <row r="654" spans="1:39" x14ac:dyDescent="0.2">
      <c r="A654" s="5">
        <f t="shared" si="193"/>
        <v>630</v>
      </c>
      <c r="B654" s="5" t="e">
        <v>#REF!</v>
      </c>
      <c r="C654" s="5">
        <v>670</v>
      </c>
      <c r="D654" s="5" t="s">
        <v>1949</v>
      </c>
      <c r="E654" s="15"/>
      <c r="F654" s="15" t="s">
        <v>1949</v>
      </c>
      <c r="G654" s="45" t="s">
        <v>1950</v>
      </c>
      <c r="H654" s="6">
        <v>5000000</v>
      </c>
      <c r="I654" s="6">
        <v>518433</v>
      </c>
      <c r="J654" s="6">
        <v>375000</v>
      </c>
      <c r="K654" s="81">
        <f t="shared" si="183"/>
        <v>5375000</v>
      </c>
      <c r="L654" s="81">
        <f t="shared" si="184"/>
        <v>5893400</v>
      </c>
      <c r="M654" s="6">
        <v>162000</v>
      </c>
      <c r="N654" s="6" t="e">
        <f>M654/1000*#REF!</f>
        <v>#REF!</v>
      </c>
      <c r="O654" s="81" t="e">
        <f t="shared" si="194"/>
        <v>#REF!</v>
      </c>
      <c r="P654" s="6">
        <v>162000</v>
      </c>
      <c r="Q654" s="6"/>
      <c r="R654" s="81">
        <f t="shared" si="195"/>
        <v>162000</v>
      </c>
      <c r="S654" s="6">
        <v>154000</v>
      </c>
      <c r="T654" s="6" t="e">
        <f>S654/1000*#REF!</f>
        <v>#REF!</v>
      </c>
      <c r="U654" s="81" t="e">
        <f t="shared" si="196"/>
        <v>#REF!</v>
      </c>
      <c r="V654" s="6">
        <v>154000</v>
      </c>
      <c r="W654" s="6"/>
      <c r="X654" s="81">
        <f t="shared" si="197"/>
        <v>154000</v>
      </c>
      <c r="Y654" s="6">
        <v>145000</v>
      </c>
      <c r="Z654" s="6" t="e">
        <f>Y654/1000*#REF!</f>
        <v>#REF!</v>
      </c>
      <c r="AA654" s="81" t="e">
        <f t="shared" si="198"/>
        <v>#REF!</v>
      </c>
      <c r="AB654" s="6">
        <v>145000</v>
      </c>
      <c r="AC654" s="6"/>
      <c r="AD654" s="81">
        <f t="shared" si="199"/>
        <v>145000</v>
      </c>
      <c r="AE654" s="6">
        <v>137000</v>
      </c>
      <c r="AF654" s="6" t="e">
        <f>AE654/1000*#REF!</f>
        <v>#REF!</v>
      </c>
      <c r="AG654" s="81" t="e">
        <f t="shared" si="200"/>
        <v>#REF!</v>
      </c>
      <c r="AH654" s="6">
        <v>137000</v>
      </c>
      <c r="AI654" s="6"/>
      <c r="AJ654" s="81">
        <f t="shared" si="201"/>
        <v>137000</v>
      </c>
      <c r="AK654" s="6">
        <v>137000</v>
      </c>
      <c r="AL654" s="44"/>
      <c r="AM654" s="35"/>
    </row>
    <row r="655" spans="1:39" ht="47.25" x14ac:dyDescent="0.2">
      <c r="A655" s="5">
        <f t="shared" si="193"/>
        <v>631</v>
      </c>
      <c r="B655" s="5" t="e">
        <v>#REF!</v>
      </c>
      <c r="C655" s="5">
        <v>671</v>
      </c>
      <c r="D655" s="5" t="s">
        <v>1951</v>
      </c>
      <c r="E655" s="15"/>
      <c r="F655" s="15" t="s">
        <v>1951</v>
      </c>
      <c r="G655" s="45" t="s">
        <v>1952</v>
      </c>
      <c r="H655" s="6">
        <v>4500000</v>
      </c>
      <c r="I655" s="6">
        <v>518433</v>
      </c>
      <c r="J655" s="6">
        <v>597000</v>
      </c>
      <c r="K655" s="81">
        <f t="shared" si="183"/>
        <v>5097000</v>
      </c>
      <c r="L655" s="81">
        <f t="shared" si="184"/>
        <v>5615400</v>
      </c>
      <c r="M655" s="9">
        <v>70000</v>
      </c>
      <c r="N655" s="6" t="e">
        <f>M655/1000*#REF!</f>
        <v>#REF!</v>
      </c>
      <c r="O655" s="81" t="e">
        <f t="shared" si="194"/>
        <v>#REF!</v>
      </c>
      <c r="P655" s="9">
        <v>70000</v>
      </c>
      <c r="Q655" s="6"/>
      <c r="R655" s="81">
        <f t="shared" si="195"/>
        <v>70000</v>
      </c>
      <c r="S655" s="9">
        <v>70000</v>
      </c>
      <c r="T655" s="6" t="e">
        <f>S655/1000*#REF!</f>
        <v>#REF!</v>
      </c>
      <c r="U655" s="81" t="e">
        <f t="shared" si="196"/>
        <v>#REF!</v>
      </c>
      <c r="V655" s="9">
        <v>70000</v>
      </c>
      <c r="W655" s="6"/>
      <c r="X655" s="81">
        <f t="shared" si="197"/>
        <v>70000</v>
      </c>
      <c r="Y655" s="9">
        <v>70000</v>
      </c>
      <c r="Z655" s="6" t="e">
        <f>Y655/1000*#REF!</f>
        <v>#REF!</v>
      </c>
      <c r="AA655" s="81" t="e">
        <f t="shared" si="198"/>
        <v>#REF!</v>
      </c>
      <c r="AB655" s="9">
        <v>70000</v>
      </c>
      <c r="AC655" s="6"/>
      <c r="AD655" s="81">
        <f t="shared" si="199"/>
        <v>70000</v>
      </c>
      <c r="AE655" s="9">
        <v>70000</v>
      </c>
      <c r="AF655" s="6" t="e">
        <f>AE655/1000*#REF!</f>
        <v>#REF!</v>
      </c>
      <c r="AG655" s="81" t="e">
        <f t="shared" si="200"/>
        <v>#REF!</v>
      </c>
      <c r="AH655" s="9">
        <v>70000</v>
      </c>
      <c r="AI655" s="6"/>
      <c r="AJ655" s="81">
        <f t="shared" si="201"/>
        <v>70000</v>
      </c>
      <c r="AK655" s="9">
        <v>70000</v>
      </c>
      <c r="AL655" s="44"/>
      <c r="AM655" s="35"/>
    </row>
    <row r="656" spans="1:39" ht="31.5" x14ac:dyDescent="0.2">
      <c r="A656" s="5">
        <f t="shared" si="193"/>
        <v>632</v>
      </c>
      <c r="B656" s="5" t="e">
        <v>#REF!</v>
      </c>
      <c r="C656" s="5">
        <v>672</v>
      </c>
      <c r="D656" s="5" t="s">
        <v>1953</v>
      </c>
      <c r="E656" s="15"/>
      <c r="F656" s="15" t="s">
        <v>1953</v>
      </c>
      <c r="G656" s="45" t="s">
        <v>1954</v>
      </c>
      <c r="H656" s="6">
        <v>4500000</v>
      </c>
      <c r="I656" s="6">
        <v>604838.5</v>
      </c>
      <c r="J656" s="6">
        <v>1480000</v>
      </c>
      <c r="K656" s="81">
        <f t="shared" si="183"/>
        <v>5980000</v>
      </c>
      <c r="L656" s="81">
        <f t="shared" si="184"/>
        <v>6584800</v>
      </c>
      <c r="M656" s="9">
        <v>120000</v>
      </c>
      <c r="N656" s="6" t="e">
        <f>M656/1000*#REF!</f>
        <v>#REF!</v>
      </c>
      <c r="O656" s="81" t="e">
        <f t="shared" si="194"/>
        <v>#REF!</v>
      </c>
      <c r="P656" s="9">
        <v>120000</v>
      </c>
      <c r="Q656" s="6" t="e">
        <f>#REF!</f>
        <v>#REF!</v>
      </c>
      <c r="R656" s="81" t="e">
        <f t="shared" si="195"/>
        <v>#REF!</v>
      </c>
      <c r="S656" s="6">
        <v>120000</v>
      </c>
      <c r="T656" s="6" t="e">
        <f>S656/1000*#REF!</f>
        <v>#REF!</v>
      </c>
      <c r="U656" s="81" t="e">
        <f t="shared" si="196"/>
        <v>#REF!</v>
      </c>
      <c r="V656" s="6">
        <v>120000</v>
      </c>
      <c r="W656" s="6"/>
      <c r="X656" s="81">
        <f t="shared" si="197"/>
        <v>120000</v>
      </c>
      <c r="Y656" s="9">
        <v>120000</v>
      </c>
      <c r="Z656" s="6" t="e">
        <f>Y656/1000*#REF!</f>
        <v>#REF!</v>
      </c>
      <c r="AA656" s="81" t="e">
        <f t="shared" si="198"/>
        <v>#REF!</v>
      </c>
      <c r="AB656" s="9">
        <v>120000</v>
      </c>
      <c r="AC656" s="6"/>
      <c r="AD656" s="81">
        <f t="shared" si="199"/>
        <v>120000</v>
      </c>
      <c r="AE656" s="32">
        <v>114000</v>
      </c>
      <c r="AF656" s="6" t="e">
        <f>AE656/1000*#REF!</f>
        <v>#REF!</v>
      </c>
      <c r="AG656" s="81" t="e">
        <f t="shared" si="200"/>
        <v>#REF!</v>
      </c>
      <c r="AH656" s="32">
        <v>114000</v>
      </c>
      <c r="AI656" s="6"/>
      <c r="AJ656" s="81">
        <f t="shared" si="201"/>
        <v>114000</v>
      </c>
      <c r="AK656" s="32">
        <v>114000</v>
      </c>
      <c r="AL656" s="44"/>
      <c r="AM656" s="35"/>
    </row>
    <row r="657" spans="1:39" ht="31.5" x14ac:dyDescent="0.2">
      <c r="A657" s="5">
        <f t="shared" si="193"/>
        <v>633</v>
      </c>
      <c r="B657" s="5" t="e">
        <v>#REF!</v>
      </c>
      <c r="C657" s="5">
        <v>673</v>
      </c>
      <c r="D657" s="5" t="s">
        <v>1955</v>
      </c>
      <c r="E657" s="15"/>
      <c r="F657" s="15" t="s">
        <v>1955</v>
      </c>
      <c r="G657" s="45" t="s">
        <v>1956</v>
      </c>
      <c r="H657" s="6">
        <v>6000000</v>
      </c>
      <c r="I657" s="6">
        <v>345622</v>
      </c>
      <c r="J657" s="6">
        <v>260000</v>
      </c>
      <c r="K657" s="81">
        <f t="shared" si="183"/>
        <v>6260000</v>
      </c>
      <c r="L657" s="81">
        <f t="shared" si="184"/>
        <v>6605600</v>
      </c>
      <c r="M657" s="9">
        <v>60000</v>
      </c>
      <c r="N657" s="6" t="e">
        <f>M657/1000*#REF!</f>
        <v>#REF!</v>
      </c>
      <c r="O657" s="81" t="e">
        <f t="shared" si="194"/>
        <v>#REF!</v>
      </c>
      <c r="P657" s="9">
        <v>60000</v>
      </c>
      <c r="Q657" s="6"/>
      <c r="R657" s="81">
        <f t="shared" si="195"/>
        <v>60000</v>
      </c>
      <c r="S657" s="6">
        <v>60000</v>
      </c>
      <c r="T657" s="6" t="e">
        <f>S657/1000*#REF!</f>
        <v>#REF!</v>
      </c>
      <c r="U657" s="81" t="e">
        <f t="shared" si="196"/>
        <v>#REF!</v>
      </c>
      <c r="V657" s="6">
        <v>60000</v>
      </c>
      <c r="W657" s="6"/>
      <c r="X657" s="81">
        <f t="shared" si="197"/>
        <v>60000</v>
      </c>
      <c r="Y657" s="9">
        <v>60000</v>
      </c>
      <c r="Z657" s="6" t="e">
        <f>Y657/1000*#REF!</f>
        <v>#REF!</v>
      </c>
      <c r="AA657" s="81" t="e">
        <f t="shared" si="198"/>
        <v>#REF!</v>
      </c>
      <c r="AB657" s="9">
        <v>60000</v>
      </c>
      <c r="AC657" s="6"/>
      <c r="AD657" s="81">
        <f t="shared" si="199"/>
        <v>60000</v>
      </c>
      <c r="AE657" s="32">
        <v>57000</v>
      </c>
      <c r="AF657" s="6" t="e">
        <f>AE657/1000*#REF!</f>
        <v>#REF!</v>
      </c>
      <c r="AG657" s="81" t="e">
        <f t="shared" si="200"/>
        <v>#REF!</v>
      </c>
      <c r="AH657" s="32">
        <v>57000</v>
      </c>
      <c r="AI657" s="6"/>
      <c r="AJ657" s="81">
        <f t="shared" si="201"/>
        <v>57000</v>
      </c>
      <c r="AK657" s="32">
        <v>57000</v>
      </c>
      <c r="AL657" s="44" t="s">
        <v>1279</v>
      </c>
      <c r="AM657" s="35"/>
    </row>
    <row r="658" spans="1:39" ht="31.5" x14ac:dyDescent="0.2">
      <c r="A658" s="5">
        <f t="shared" si="193"/>
        <v>634</v>
      </c>
      <c r="B658" s="5" t="e">
        <v>#REF!</v>
      </c>
      <c r="C658" s="5">
        <v>674</v>
      </c>
      <c r="D658" s="5" t="s">
        <v>1957</v>
      </c>
      <c r="E658" s="15"/>
      <c r="F658" s="15" t="s">
        <v>1957</v>
      </c>
      <c r="G658" s="45" t="s">
        <v>1958</v>
      </c>
      <c r="H658" s="6">
        <v>6000000</v>
      </c>
      <c r="I658" s="6">
        <v>518433</v>
      </c>
      <c r="J658" s="6">
        <v>597000</v>
      </c>
      <c r="K658" s="81">
        <f t="shared" si="183"/>
        <v>6597000</v>
      </c>
      <c r="L658" s="81">
        <f t="shared" si="184"/>
        <v>7115400</v>
      </c>
      <c r="M658" s="9">
        <v>35000</v>
      </c>
      <c r="N658" s="6" t="e">
        <f>M658/1000*#REF!</f>
        <v>#REF!</v>
      </c>
      <c r="O658" s="81" t="e">
        <f t="shared" si="194"/>
        <v>#REF!</v>
      </c>
      <c r="P658" s="9">
        <v>35000</v>
      </c>
      <c r="Q658" s="6"/>
      <c r="R658" s="81">
        <f t="shared" si="195"/>
        <v>35000</v>
      </c>
      <c r="S658" s="6">
        <v>35000</v>
      </c>
      <c r="T658" s="6" t="e">
        <f>S658/1000*#REF!</f>
        <v>#REF!</v>
      </c>
      <c r="U658" s="81" t="e">
        <f t="shared" si="196"/>
        <v>#REF!</v>
      </c>
      <c r="V658" s="6">
        <v>35000</v>
      </c>
      <c r="W658" s="6"/>
      <c r="X658" s="81">
        <f t="shared" si="197"/>
        <v>35000</v>
      </c>
      <c r="Y658" s="9">
        <v>35000</v>
      </c>
      <c r="Z658" s="6" t="e">
        <f>Y658/1000*#REF!</f>
        <v>#REF!</v>
      </c>
      <c r="AA658" s="81" t="e">
        <f t="shared" si="198"/>
        <v>#REF!</v>
      </c>
      <c r="AB658" s="9">
        <v>35000</v>
      </c>
      <c r="AC658" s="6"/>
      <c r="AD658" s="81">
        <f t="shared" si="199"/>
        <v>35000</v>
      </c>
      <c r="AE658" s="32">
        <v>33000</v>
      </c>
      <c r="AF658" s="6" t="e">
        <f>AE658/1000*#REF!</f>
        <v>#REF!</v>
      </c>
      <c r="AG658" s="81" t="e">
        <f t="shared" si="200"/>
        <v>#REF!</v>
      </c>
      <c r="AH658" s="32">
        <v>33000</v>
      </c>
      <c r="AI658" s="6"/>
      <c r="AJ658" s="81">
        <f t="shared" si="201"/>
        <v>33000</v>
      </c>
      <c r="AK658" s="32">
        <v>33000</v>
      </c>
      <c r="AL658" s="44" t="s">
        <v>1279</v>
      </c>
      <c r="AM658" s="35"/>
    </row>
    <row r="659" spans="1:39" ht="31.5" x14ac:dyDescent="0.2">
      <c r="A659" s="5">
        <f t="shared" si="193"/>
        <v>635</v>
      </c>
      <c r="B659" s="5" t="e">
        <v>#REF!</v>
      </c>
      <c r="C659" s="5">
        <v>675</v>
      </c>
      <c r="D659" s="5" t="s">
        <v>1959</v>
      </c>
      <c r="E659" s="15"/>
      <c r="F659" s="15" t="s">
        <v>1959</v>
      </c>
      <c r="G659" s="45" t="s">
        <v>1960</v>
      </c>
      <c r="H659" s="6">
        <v>4500000</v>
      </c>
      <c r="I659" s="6">
        <v>518433</v>
      </c>
      <c r="J659" s="6">
        <v>597000</v>
      </c>
      <c r="K659" s="81">
        <f t="shared" si="183"/>
        <v>5097000</v>
      </c>
      <c r="L659" s="81">
        <f t="shared" si="184"/>
        <v>5615400</v>
      </c>
      <c r="M659" s="9">
        <v>35000</v>
      </c>
      <c r="N659" s="6" t="e">
        <f>M659/1000*#REF!</f>
        <v>#REF!</v>
      </c>
      <c r="O659" s="81" t="e">
        <f t="shared" si="194"/>
        <v>#REF!</v>
      </c>
      <c r="P659" s="9">
        <v>35000</v>
      </c>
      <c r="Q659" s="6"/>
      <c r="R659" s="81">
        <f t="shared" si="195"/>
        <v>35000</v>
      </c>
      <c r="S659" s="6">
        <v>35000</v>
      </c>
      <c r="T659" s="6" t="e">
        <f>S659/1000*#REF!</f>
        <v>#REF!</v>
      </c>
      <c r="U659" s="81" t="e">
        <f t="shared" si="196"/>
        <v>#REF!</v>
      </c>
      <c r="V659" s="6">
        <v>35000</v>
      </c>
      <c r="W659" s="6"/>
      <c r="X659" s="81">
        <f t="shared" si="197"/>
        <v>35000</v>
      </c>
      <c r="Y659" s="9">
        <v>35000</v>
      </c>
      <c r="Z659" s="6" t="e">
        <f>Y659/1000*#REF!</f>
        <v>#REF!</v>
      </c>
      <c r="AA659" s="81" t="e">
        <f t="shared" si="198"/>
        <v>#REF!</v>
      </c>
      <c r="AB659" s="9">
        <v>35000</v>
      </c>
      <c r="AC659" s="6"/>
      <c r="AD659" s="81">
        <f t="shared" si="199"/>
        <v>35000</v>
      </c>
      <c r="AE659" s="32">
        <v>33000</v>
      </c>
      <c r="AF659" s="6" t="e">
        <f>AE659/1000*#REF!</f>
        <v>#REF!</v>
      </c>
      <c r="AG659" s="81" t="e">
        <f t="shared" si="200"/>
        <v>#REF!</v>
      </c>
      <c r="AH659" s="32">
        <v>33000</v>
      </c>
      <c r="AI659" s="6"/>
      <c r="AJ659" s="81">
        <f t="shared" si="201"/>
        <v>33000</v>
      </c>
      <c r="AK659" s="32">
        <v>33000</v>
      </c>
      <c r="AL659" s="44" t="s">
        <v>1280</v>
      </c>
      <c r="AM659" s="35"/>
    </row>
    <row r="660" spans="1:39" ht="31.5" x14ac:dyDescent="0.2">
      <c r="A660" s="5">
        <f t="shared" si="193"/>
        <v>636</v>
      </c>
      <c r="B660" s="5" t="e">
        <v>#REF!</v>
      </c>
      <c r="C660" s="5">
        <v>676</v>
      </c>
      <c r="D660" s="5" t="s">
        <v>1961</v>
      </c>
      <c r="E660" s="15"/>
      <c r="F660" s="15" t="s">
        <v>1961</v>
      </c>
      <c r="G660" s="45" t="s">
        <v>1962</v>
      </c>
      <c r="H660" s="6">
        <v>4000000</v>
      </c>
      <c r="I660" s="6">
        <v>518433</v>
      </c>
      <c r="J660" s="6">
        <v>375000</v>
      </c>
      <c r="K660" s="81">
        <f t="shared" si="183"/>
        <v>4375000</v>
      </c>
      <c r="L660" s="81">
        <f t="shared" si="184"/>
        <v>4893400</v>
      </c>
      <c r="M660" s="9">
        <v>130000</v>
      </c>
      <c r="N660" s="6" t="e">
        <f>M660/1000*#REF!</f>
        <v>#REF!</v>
      </c>
      <c r="O660" s="81" t="e">
        <f t="shared" si="194"/>
        <v>#REF!</v>
      </c>
      <c r="P660" s="9">
        <v>130000</v>
      </c>
      <c r="Q660" s="6"/>
      <c r="R660" s="81">
        <f t="shared" si="195"/>
        <v>130000</v>
      </c>
      <c r="S660" s="6">
        <v>130000</v>
      </c>
      <c r="T660" s="6" t="e">
        <f>S660/1000*#REF!</f>
        <v>#REF!</v>
      </c>
      <c r="U660" s="81" t="e">
        <f t="shared" si="196"/>
        <v>#REF!</v>
      </c>
      <c r="V660" s="6">
        <v>130000</v>
      </c>
      <c r="W660" s="6"/>
      <c r="X660" s="81">
        <f t="shared" si="197"/>
        <v>130000</v>
      </c>
      <c r="Y660" s="9">
        <v>130000</v>
      </c>
      <c r="Z660" s="6" t="e">
        <f>Y660/1000*#REF!</f>
        <v>#REF!</v>
      </c>
      <c r="AA660" s="81" t="e">
        <f t="shared" si="198"/>
        <v>#REF!</v>
      </c>
      <c r="AB660" s="9">
        <v>130000</v>
      </c>
      <c r="AC660" s="6"/>
      <c r="AD660" s="81">
        <f t="shared" si="199"/>
        <v>130000</v>
      </c>
      <c r="AE660" s="32">
        <v>123000</v>
      </c>
      <c r="AF660" s="6" t="e">
        <f>AE660/1000*#REF!</f>
        <v>#REF!</v>
      </c>
      <c r="AG660" s="81" t="e">
        <f t="shared" si="200"/>
        <v>#REF!</v>
      </c>
      <c r="AH660" s="32">
        <v>123000</v>
      </c>
      <c r="AI660" s="6"/>
      <c r="AJ660" s="81">
        <f t="shared" si="201"/>
        <v>123000</v>
      </c>
      <c r="AK660" s="32">
        <v>123000</v>
      </c>
      <c r="AL660" s="44"/>
      <c r="AM660" s="35"/>
    </row>
    <row r="661" spans="1:39" ht="31.5" x14ac:dyDescent="0.2">
      <c r="A661" s="5">
        <f t="shared" si="193"/>
        <v>637</v>
      </c>
      <c r="B661" s="5" t="e">
        <v>#REF!</v>
      </c>
      <c r="C661" s="5">
        <v>677</v>
      </c>
      <c r="D661" s="5" t="s">
        <v>1963</v>
      </c>
      <c r="E661" s="15"/>
      <c r="F661" s="15" t="s">
        <v>1963</v>
      </c>
      <c r="G661" s="45" t="s">
        <v>1964</v>
      </c>
      <c r="H661" s="6">
        <v>5000000</v>
      </c>
      <c r="I661" s="6">
        <v>518433</v>
      </c>
      <c r="J661" s="6">
        <v>375000</v>
      </c>
      <c r="K661" s="81">
        <f t="shared" si="183"/>
        <v>5375000</v>
      </c>
      <c r="L661" s="81">
        <f t="shared" si="184"/>
        <v>5893400</v>
      </c>
      <c r="M661" s="9">
        <v>80000</v>
      </c>
      <c r="N661" s="6" t="e">
        <f>M661/1000*#REF!</f>
        <v>#REF!</v>
      </c>
      <c r="O661" s="81" t="e">
        <f t="shared" si="194"/>
        <v>#REF!</v>
      </c>
      <c r="P661" s="9">
        <v>80000</v>
      </c>
      <c r="Q661" s="6"/>
      <c r="R661" s="81">
        <f t="shared" si="195"/>
        <v>80000</v>
      </c>
      <c r="S661" s="6">
        <v>80000</v>
      </c>
      <c r="T661" s="6" t="e">
        <f>S661/1000*#REF!</f>
        <v>#REF!</v>
      </c>
      <c r="U661" s="81" t="e">
        <f t="shared" si="196"/>
        <v>#REF!</v>
      </c>
      <c r="V661" s="6">
        <v>80000</v>
      </c>
      <c r="W661" s="6"/>
      <c r="X661" s="81">
        <f t="shared" si="197"/>
        <v>80000</v>
      </c>
      <c r="Y661" s="9">
        <v>80000</v>
      </c>
      <c r="Z661" s="6" t="e">
        <f>Y661/1000*#REF!</f>
        <v>#REF!</v>
      </c>
      <c r="AA661" s="81" t="e">
        <f t="shared" si="198"/>
        <v>#REF!</v>
      </c>
      <c r="AB661" s="9">
        <v>80000</v>
      </c>
      <c r="AC661" s="6"/>
      <c r="AD661" s="81">
        <f t="shared" si="199"/>
        <v>80000</v>
      </c>
      <c r="AE661" s="32">
        <v>76000</v>
      </c>
      <c r="AF661" s="6" t="e">
        <f>AE661/1000*#REF!</f>
        <v>#REF!</v>
      </c>
      <c r="AG661" s="81" t="e">
        <f t="shared" si="200"/>
        <v>#REF!</v>
      </c>
      <c r="AH661" s="32">
        <v>76000</v>
      </c>
      <c r="AI661" s="6"/>
      <c r="AJ661" s="81">
        <f t="shared" si="201"/>
        <v>76000</v>
      </c>
      <c r="AK661" s="32">
        <v>76000</v>
      </c>
      <c r="AL661" s="44" t="s">
        <v>1276</v>
      </c>
      <c r="AM661" s="35"/>
    </row>
    <row r="662" spans="1:39" x14ac:dyDescent="0.2">
      <c r="A662" s="16" t="s">
        <v>1965</v>
      </c>
      <c r="B662" s="5"/>
      <c r="C662" s="5"/>
      <c r="D662" s="5"/>
      <c r="E662" s="16" t="s">
        <v>1965</v>
      </c>
      <c r="F662" s="16" t="s">
        <v>1255</v>
      </c>
      <c r="G662" s="41" t="s">
        <v>1966</v>
      </c>
      <c r="H662" s="6">
        <v>0</v>
      </c>
      <c r="I662" s="6">
        <v>0</v>
      </c>
      <c r="J662" s="6"/>
      <c r="K662" s="81">
        <f t="shared" si="183"/>
        <v>0</v>
      </c>
      <c r="L662" s="81">
        <f t="shared" si="184"/>
        <v>0</v>
      </c>
      <c r="M662" s="9">
        <v>140000</v>
      </c>
      <c r="N662" s="6" t="e">
        <f>M662/1000*#REF!</f>
        <v>#REF!</v>
      </c>
      <c r="O662" s="81" t="e">
        <f t="shared" si="194"/>
        <v>#REF!</v>
      </c>
      <c r="P662" s="9">
        <v>140000</v>
      </c>
      <c r="Q662" s="6"/>
      <c r="R662" s="81">
        <f t="shared" si="195"/>
        <v>140000</v>
      </c>
      <c r="S662" s="6">
        <v>140000</v>
      </c>
      <c r="T662" s="6" t="e">
        <f>S662/1000*#REF!</f>
        <v>#REF!</v>
      </c>
      <c r="U662" s="81" t="e">
        <f t="shared" si="196"/>
        <v>#REF!</v>
      </c>
      <c r="V662" s="6">
        <v>140000</v>
      </c>
      <c r="W662" s="6"/>
      <c r="X662" s="81">
        <f t="shared" si="197"/>
        <v>140000</v>
      </c>
      <c r="Y662" s="9">
        <v>140000</v>
      </c>
      <c r="Z662" s="6" t="e">
        <f>Y662/1000*#REF!</f>
        <v>#REF!</v>
      </c>
      <c r="AA662" s="81" t="e">
        <f t="shared" si="198"/>
        <v>#REF!</v>
      </c>
      <c r="AB662" s="9">
        <v>140000</v>
      </c>
      <c r="AC662" s="6"/>
      <c r="AD662" s="81">
        <f t="shared" si="199"/>
        <v>140000</v>
      </c>
      <c r="AE662" s="32">
        <v>133000</v>
      </c>
      <c r="AF662" s="6" t="e">
        <f>AE662/1000*#REF!</f>
        <v>#REF!</v>
      </c>
      <c r="AG662" s="81" t="e">
        <f t="shared" si="200"/>
        <v>#REF!</v>
      </c>
      <c r="AH662" s="32">
        <v>133000</v>
      </c>
      <c r="AI662" s="6"/>
      <c r="AJ662" s="81">
        <f t="shared" si="201"/>
        <v>133000</v>
      </c>
      <c r="AK662" s="32">
        <v>133000</v>
      </c>
      <c r="AL662" s="35"/>
      <c r="AM662" s="35"/>
    </row>
    <row r="663" spans="1:39" ht="31.5" x14ac:dyDescent="0.2">
      <c r="A663" s="5"/>
      <c r="B663" s="5"/>
      <c r="C663" s="5"/>
      <c r="D663" s="5" t="s">
        <v>1299</v>
      </c>
      <c r="E663" s="15"/>
      <c r="F663" s="13"/>
      <c r="G663" s="41" t="s">
        <v>1967</v>
      </c>
      <c r="H663" s="6">
        <v>0</v>
      </c>
      <c r="I663" s="6">
        <v>0</v>
      </c>
      <c r="J663" s="6"/>
      <c r="K663" s="81">
        <f t="shared" si="183"/>
        <v>0</v>
      </c>
      <c r="L663" s="81">
        <f t="shared" si="184"/>
        <v>0</v>
      </c>
      <c r="M663" s="9">
        <v>120000</v>
      </c>
      <c r="N663" s="6" t="e">
        <f>M663/1000*#REF!</f>
        <v>#REF!</v>
      </c>
      <c r="O663" s="81" t="e">
        <f t="shared" si="194"/>
        <v>#REF!</v>
      </c>
      <c r="P663" s="9">
        <v>120000</v>
      </c>
      <c r="Q663" s="6"/>
      <c r="R663" s="81">
        <f t="shared" si="195"/>
        <v>120000</v>
      </c>
      <c r="S663" s="6">
        <v>120000</v>
      </c>
      <c r="T663" s="6" t="e">
        <f>S663/1000*#REF!</f>
        <v>#REF!</v>
      </c>
      <c r="U663" s="81" t="e">
        <f t="shared" si="196"/>
        <v>#REF!</v>
      </c>
      <c r="V663" s="6">
        <v>120000</v>
      </c>
      <c r="W663" s="6"/>
      <c r="X663" s="81">
        <f t="shared" si="197"/>
        <v>120000</v>
      </c>
      <c r="Y663" s="9">
        <v>120000</v>
      </c>
      <c r="Z663" s="6" t="e">
        <f>Y663/1000*#REF!</f>
        <v>#REF!</v>
      </c>
      <c r="AA663" s="81" t="e">
        <f t="shared" si="198"/>
        <v>#REF!</v>
      </c>
      <c r="AB663" s="9">
        <v>120000</v>
      </c>
      <c r="AC663" s="6"/>
      <c r="AD663" s="81">
        <f t="shared" si="199"/>
        <v>120000</v>
      </c>
      <c r="AE663" s="32">
        <v>114000</v>
      </c>
      <c r="AF663" s="6" t="e">
        <f>AE663/1000*#REF!</f>
        <v>#REF!</v>
      </c>
      <c r="AG663" s="81" t="e">
        <f t="shared" si="200"/>
        <v>#REF!</v>
      </c>
      <c r="AH663" s="32">
        <v>114000</v>
      </c>
      <c r="AI663" s="6"/>
      <c r="AJ663" s="81">
        <f t="shared" si="201"/>
        <v>114000</v>
      </c>
      <c r="AK663" s="32">
        <v>114000</v>
      </c>
      <c r="AL663" s="35"/>
      <c r="AM663" s="35"/>
    </row>
    <row r="664" spans="1:39" ht="31.5" x14ac:dyDescent="0.2">
      <c r="A664" s="5">
        <f>A661+1</f>
        <v>638</v>
      </c>
      <c r="B664" s="5" t="e">
        <v>#REF!</v>
      </c>
      <c r="C664" s="5">
        <v>681</v>
      </c>
      <c r="D664" s="5" t="s">
        <v>1968</v>
      </c>
      <c r="E664" s="15" t="s">
        <v>1968</v>
      </c>
      <c r="F664" s="15"/>
      <c r="G664" s="30" t="s">
        <v>1969</v>
      </c>
      <c r="H664" s="6">
        <v>50000</v>
      </c>
      <c r="I664" s="6">
        <v>49236.856999999996</v>
      </c>
      <c r="J664" s="6">
        <v>64500</v>
      </c>
      <c r="K664" s="81">
        <f t="shared" si="183"/>
        <v>114500</v>
      </c>
      <c r="L664" s="81">
        <f t="shared" si="184"/>
        <v>163700</v>
      </c>
      <c r="M664" s="9">
        <v>30000</v>
      </c>
      <c r="N664" s="6" t="e">
        <f>M664/1000*#REF!</f>
        <v>#REF!</v>
      </c>
      <c r="O664" s="81" t="e">
        <f t="shared" si="194"/>
        <v>#REF!</v>
      </c>
      <c r="P664" s="9">
        <v>30000</v>
      </c>
      <c r="Q664" s="6"/>
      <c r="R664" s="81">
        <f t="shared" si="195"/>
        <v>30000</v>
      </c>
      <c r="S664" s="6">
        <v>30000</v>
      </c>
      <c r="T664" s="6" t="e">
        <f>S664/1000*#REF!</f>
        <v>#REF!</v>
      </c>
      <c r="U664" s="81" t="e">
        <f t="shared" si="196"/>
        <v>#REF!</v>
      </c>
      <c r="V664" s="6">
        <v>30000</v>
      </c>
      <c r="W664" s="6"/>
      <c r="X664" s="81">
        <f t="shared" si="197"/>
        <v>30000</v>
      </c>
      <c r="Y664" s="9">
        <v>30000</v>
      </c>
      <c r="Z664" s="6" t="e">
        <f>Y664/1000*#REF!</f>
        <v>#REF!</v>
      </c>
      <c r="AA664" s="81" t="e">
        <f t="shared" si="198"/>
        <v>#REF!</v>
      </c>
      <c r="AB664" s="9">
        <v>30000</v>
      </c>
      <c r="AC664" s="6"/>
      <c r="AD664" s="81">
        <f t="shared" si="199"/>
        <v>30000</v>
      </c>
      <c r="AE664" s="32">
        <v>28000</v>
      </c>
      <c r="AF664" s="6" t="e">
        <f>AE664/1000*#REF!</f>
        <v>#REF!</v>
      </c>
      <c r="AG664" s="81" t="e">
        <f t="shared" si="200"/>
        <v>#REF!</v>
      </c>
      <c r="AH664" s="32">
        <v>28000</v>
      </c>
      <c r="AI664" s="6"/>
      <c r="AJ664" s="81">
        <f t="shared" si="201"/>
        <v>28000</v>
      </c>
      <c r="AK664" s="32">
        <v>28000</v>
      </c>
      <c r="AL664" s="35"/>
      <c r="AM664" s="35"/>
    </row>
    <row r="665" spans="1:39" x14ac:dyDescent="0.2">
      <c r="A665" s="5">
        <f t="shared" ref="A665:A693" si="202">A664+1</f>
        <v>639</v>
      </c>
      <c r="B665" s="5" t="e">
        <v>#REF!</v>
      </c>
      <c r="C665" s="5">
        <v>682</v>
      </c>
      <c r="D665" s="5" t="s">
        <v>1970</v>
      </c>
      <c r="E665" s="15" t="s">
        <v>1970</v>
      </c>
      <c r="F665" s="15"/>
      <c r="G665" s="30" t="s">
        <v>1971</v>
      </c>
      <c r="H665" s="6">
        <v>90000</v>
      </c>
      <c r="I665" s="6">
        <v>53259.594999999994</v>
      </c>
      <c r="J665" s="6">
        <v>64500</v>
      </c>
      <c r="K665" s="81">
        <f t="shared" si="183"/>
        <v>154500</v>
      </c>
      <c r="L665" s="81">
        <f t="shared" si="184"/>
        <v>207800</v>
      </c>
      <c r="M665" s="9">
        <v>25000</v>
      </c>
      <c r="N665" s="6" t="e">
        <f>M665/1000*#REF!</f>
        <v>#REF!</v>
      </c>
      <c r="O665" s="81" t="e">
        <f t="shared" si="194"/>
        <v>#REF!</v>
      </c>
      <c r="P665" s="9">
        <v>25000</v>
      </c>
      <c r="Q665" s="6"/>
      <c r="R665" s="81">
        <f t="shared" si="195"/>
        <v>25000</v>
      </c>
      <c r="S665" s="6">
        <v>25000</v>
      </c>
      <c r="T665" s="6" t="e">
        <f>S665/1000*#REF!</f>
        <v>#REF!</v>
      </c>
      <c r="U665" s="81" t="e">
        <f t="shared" si="196"/>
        <v>#REF!</v>
      </c>
      <c r="V665" s="6">
        <v>25000</v>
      </c>
      <c r="W665" s="6"/>
      <c r="X665" s="81">
        <f t="shared" si="197"/>
        <v>25000</v>
      </c>
      <c r="Y665" s="9">
        <v>25000</v>
      </c>
      <c r="Z665" s="6" t="e">
        <f>Y665/1000*#REF!</f>
        <v>#REF!</v>
      </c>
      <c r="AA665" s="81" t="e">
        <f t="shared" si="198"/>
        <v>#REF!</v>
      </c>
      <c r="AB665" s="9">
        <v>25000</v>
      </c>
      <c r="AC665" s="6"/>
      <c r="AD665" s="81">
        <f t="shared" si="199"/>
        <v>25000</v>
      </c>
      <c r="AE665" s="32">
        <v>23000</v>
      </c>
      <c r="AF665" s="6" t="e">
        <f>AE665/1000*#REF!</f>
        <v>#REF!</v>
      </c>
      <c r="AG665" s="81" t="e">
        <f t="shared" si="200"/>
        <v>#REF!</v>
      </c>
      <c r="AH665" s="32">
        <v>23000</v>
      </c>
      <c r="AI665" s="6"/>
      <c r="AJ665" s="81">
        <f t="shared" si="201"/>
        <v>23000</v>
      </c>
      <c r="AK665" s="32">
        <v>23000</v>
      </c>
      <c r="AL665" s="35"/>
      <c r="AM665" s="35"/>
    </row>
    <row r="666" spans="1:39" ht="31.5" x14ac:dyDescent="0.2">
      <c r="A666" s="5">
        <f t="shared" si="202"/>
        <v>640</v>
      </c>
      <c r="B666" s="5" t="e">
        <v>#REF!</v>
      </c>
      <c r="C666" s="5">
        <v>683</v>
      </c>
      <c r="D666" s="5" t="s">
        <v>1972</v>
      </c>
      <c r="E666" s="15" t="s">
        <v>1972</v>
      </c>
      <c r="F666" s="15"/>
      <c r="G666" s="30" t="s">
        <v>1973</v>
      </c>
      <c r="H666" s="6">
        <v>30000</v>
      </c>
      <c r="I666" s="6">
        <v>6838.6545999999998</v>
      </c>
      <c r="J666" s="6"/>
      <c r="K666" s="81">
        <f t="shared" ref="K666:K729" si="203">H666+J666</f>
        <v>30000</v>
      </c>
      <c r="L666" s="81">
        <f t="shared" ref="L666:L729" si="204">ROUND((SUM(H666:J666)),-2)</f>
        <v>36800</v>
      </c>
      <c r="M666" s="9">
        <v>400000</v>
      </c>
      <c r="N666" s="6" t="e">
        <f>M666/1000*#REF!</f>
        <v>#REF!</v>
      </c>
      <c r="O666" s="81" t="e">
        <f t="shared" si="194"/>
        <v>#REF!</v>
      </c>
      <c r="P666" s="9">
        <v>400000</v>
      </c>
      <c r="Q666" s="6"/>
      <c r="R666" s="81">
        <f t="shared" si="195"/>
        <v>400000</v>
      </c>
      <c r="S666" s="6">
        <v>400000</v>
      </c>
      <c r="T666" s="6" t="e">
        <f>S666/1000*#REF!</f>
        <v>#REF!</v>
      </c>
      <c r="U666" s="81" t="e">
        <f t="shared" si="196"/>
        <v>#REF!</v>
      </c>
      <c r="V666" s="6">
        <v>400000</v>
      </c>
      <c r="W666" s="6"/>
      <c r="X666" s="81">
        <f t="shared" si="197"/>
        <v>400000</v>
      </c>
      <c r="Y666" s="9">
        <v>400000</v>
      </c>
      <c r="Z666" s="6" t="e">
        <f>Y666/1000*#REF!</f>
        <v>#REF!</v>
      </c>
      <c r="AA666" s="81" t="e">
        <f t="shared" si="198"/>
        <v>#REF!</v>
      </c>
      <c r="AB666" s="9">
        <v>400000</v>
      </c>
      <c r="AC666" s="6"/>
      <c r="AD666" s="81">
        <f t="shared" si="199"/>
        <v>400000</v>
      </c>
      <c r="AE666" s="32">
        <v>380000</v>
      </c>
      <c r="AF666" s="6" t="e">
        <f>AE666/1000*#REF!</f>
        <v>#REF!</v>
      </c>
      <c r="AG666" s="81" t="e">
        <f t="shared" si="200"/>
        <v>#REF!</v>
      </c>
      <c r="AH666" s="32">
        <v>380000</v>
      </c>
      <c r="AI666" s="6"/>
      <c r="AJ666" s="81">
        <f t="shared" si="201"/>
        <v>380000</v>
      </c>
      <c r="AK666" s="32">
        <v>380000</v>
      </c>
      <c r="AL666" s="35"/>
      <c r="AM666" s="35"/>
    </row>
    <row r="667" spans="1:39" x14ac:dyDescent="0.2">
      <c r="A667" s="5">
        <f t="shared" si="202"/>
        <v>641</v>
      </c>
      <c r="B667" s="5" t="e">
        <v>#REF!</v>
      </c>
      <c r="C667" s="5">
        <v>678</v>
      </c>
      <c r="D667" s="5" t="s">
        <v>1974</v>
      </c>
      <c r="E667" s="15" t="s">
        <v>1974</v>
      </c>
      <c r="F667" s="15"/>
      <c r="G667" s="30" t="s">
        <v>1975</v>
      </c>
      <c r="H667" s="6">
        <v>21000</v>
      </c>
      <c r="I667" s="6">
        <v>19873.264999999999</v>
      </c>
      <c r="J667" s="6">
        <v>64500</v>
      </c>
      <c r="K667" s="81">
        <f t="shared" si="203"/>
        <v>85500</v>
      </c>
      <c r="L667" s="81">
        <f t="shared" si="204"/>
        <v>105400</v>
      </c>
      <c r="M667" s="9">
        <v>500000</v>
      </c>
      <c r="N667" s="6" t="e">
        <f>M667/1000*#REF!</f>
        <v>#REF!</v>
      </c>
      <c r="O667" s="81" t="e">
        <f t="shared" si="194"/>
        <v>#REF!</v>
      </c>
      <c r="P667" s="9">
        <v>500000</v>
      </c>
      <c r="Q667" s="6"/>
      <c r="R667" s="81">
        <f t="shared" si="195"/>
        <v>500000</v>
      </c>
      <c r="S667" s="6">
        <v>500000</v>
      </c>
      <c r="T667" s="6" t="e">
        <f>S667/1000*#REF!</f>
        <v>#REF!</v>
      </c>
      <c r="U667" s="81" t="e">
        <f t="shared" si="196"/>
        <v>#REF!</v>
      </c>
      <c r="V667" s="6">
        <v>500000</v>
      </c>
      <c r="W667" s="6"/>
      <c r="X667" s="81">
        <f t="shared" si="197"/>
        <v>500000</v>
      </c>
      <c r="Y667" s="9">
        <v>500000</v>
      </c>
      <c r="Z667" s="6" t="e">
        <f>Y667/1000*#REF!</f>
        <v>#REF!</v>
      </c>
      <c r="AA667" s="81" t="e">
        <f t="shared" si="198"/>
        <v>#REF!</v>
      </c>
      <c r="AB667" s="9">
        <v>500000</v>
      </c>
      <c r="AC667" s="6"/>
      <c r="AD667" s="81">
        <f t="shared" si="199"/>
        <v>500000</v>
      </c>
      <c r="AE667" s="32">
        <v>475000</v>
      </c>
      <c r="AF667" s="6" t="e">
        <f>AE667/1000*#REF!</f>
        <v>#REF!</v>
      </c>
      <c r="AG667" s="81" t="e">
        <f t="shared" si="200"/>
        <v>#REF!</v>
      </c>
      <c r="AH667" s="32">
        <v>475000</v>
      </c>
      <c r="AI667" s="6"/>
      <c r="AJ667" s="81">
        <f t="shared" si="201"/>
        <v>475000</v>
      </c>
      <c r="AK667" s="32">
        <v>475000</v>
      </c>
      <c r="AL667" s="35"/>
      <c r="AM667" s="35"/>
    </row>
    <row r="668" spans="1:39" x14ac:dyDescent="0.2">
      <c r="A668" s="5">
        <f t="shared" si="202"/>
        <v>642</v>
      </c>
      <c r="B668" s="5" t="e">
        <v>#REF!</v>
      </c>
      <c r="C668" s="5">
        <v>679</v>
      </c>
      <c r="D668" s="5" t="s">
        <v>1976</v>
      </c>
      <c r="E668" s="15" t="s">
        <v>1976</v>
      </c>
      <c r="F668" s="15"/>
      <c r="G668" s="30" t="s">
        <v>1977</v>
      </c>
      <c r="H668" s="6">
        <v>105000</v>
      </c>
      <c r="I668" s="6">
        <v>50115.189999999995</v>
      </c>
      <c r="J668" s="6">
        <v>64500</v>
      </c>
      <c r="K668" s="81">
        <f t="shared" si="203"/>
        <v>169500</v>
      </c>
      <c r="L668" s="81">
        <f t="shared" si="204"/>
        <v>219600</v>
      </c>
      <c r="M668" s="9">
        <v>500000</v>
      </c>
      <c r="N668" s="6" t="e">
        <f>M668/1000*#REF!</f>
        <v>#REF!</v>
      </c>
      <c r="O668" s="81" t="e">
        <f t="shared" si="194"/>
        <v>#REF!</v>
      </c>
      <c r="P668" s="9">
        <v>500000</v>
      </c>
      <c r="Q668" s="6"/>
      <c r="R668" s="81">
        <f t="shared" si="195"/>
        <v>500000</v>
      </c>
      <c r="S668" s="6">
        <v>500000</v>
      </c>
      <c r="T668" s="6" t="e">
        <f>S668/1000*#REF!</f>
        <v>#REF!</v>
      </c>
      <c r="U668" s="81" t="e">
        <f t="shared" si="196"/>
        <v>#REF!</v>
      </c>
      <c r="V668" s="6">
        <v>500000</v>
      </c>
      <c r="W668" s="6"/>
      <c r="X668" s="81">
        <f t="shared" si="197"/>
        <v>500000</v>
      </c>
      <c r="Y668" s="9">
        <v>500000</v>
      </c>
      <c r="Z668" s="6" t="e">
        <f>Y668/1000*#REF!</f>
        <v>#REF!</v>
      </c>
      <c r="AA668" s="81" t="e">
        <f t="shared" si="198"/>
        <v>#REF!</v>
      </c>
      <c r="AB668" s="9">
        <v>500000</v>
      </c>
      <c r="AC668" s="6"/>
      <c r="AD668" s="81">
        <f t="shared" si="199"/>
        <v>500000</v>
      </c>
      <c r="AE668" s="32">
        <v>475000</v>
      </c>
      <c r="AF668" s="6" t="e">
        <f>AE668/1000*#REF!</f>
        <v>#REF!</v>
      </c>
      <c r="AG668" s="81" t="e">
        <f t="shared" si="200"/>
        <v>#REF!</v>
      </c>
      <c r="AH668" s="32">
        <v>475000</v>
      </c>
      <c r="AI668" s="6"/>
      <c r="AJ668" s="81">
        <f t="shared" si="201"/>
        <v>475000</v>
      </c>
      <c r="AK668" s="32">
        <v>475000</v>
      </c>
      <c r="AL668" s="35"/>
      <c r="AM668" s="35"/>
    </row>
    <row r="669" spans="1:39" ht="31.5" x14ac:dyDescent="0.2">
      <c r="A669" s="5">
        <f t="shared" si="202"/>
        <v>643</v>
      </c>
      <c r="B669" s="5" t="e">
        <v>#REF!</v>
      </c>
      <c r="C669" s="5">
        <v>680</v>
      </c>
      <c r="D669" s="5" t="s">
        <v>1978</v>
      </c>
      <c r="E669" s="15" t="s">
        <v>1978</v>
      </c>
      <c r="F669" s="15"/>
      <c r="G669" s="30" t="s">
        <v>1979</v>
      </c>
      <c r="H669" s="6">
        <v>190000</v>
      </c>
      <c r="I669" s="6">
        <v>61781.1302</v>
      </c>
      <c r="J669" s="6">
        <v>64500</v>
      </c>
      <c r="K669" s="81">
        <f t="shared" si="203"/>
        <v>254500</v>
      </c>
      <c r="L669" s="81">
        <f t="shared" si="204"/>
        <v>316300</v>
      </c>
      <c r="M669" s="9">
        <v>360000</v>
      </c>
      <c r="N669" s="6" t="e">
        <f>M669/1000*#REF!</f>
        <v>#REF!</v>
      </c>
      <c r="O669" s="81" t="e">
        <f t="shared" si="194"/>
        <v>#REF!</v>
      </c>
      <c r="P669" s="9">
        <v>360000</v>
      </c>
      <c r="Q669" s="6"/>
      <c r="R669" s="81">
        <f t="shared" si="195"/>
        <v>360000</v>
      </c>
      <c r="S669" s="6">
        <v>360000</v>
      </c>
      <c r="T669" s="6" t="e">
        <f>S669/1000*#REF!</f>
        <v>#REF!</v>
      </c>
      <c r="U669" s="81" t="e">
        <f t="shared" si="196"/>
        <v>#REF!</v>
      </c>
      <c r="V669" s="6">
        <v>360000</v>
      </c>
      <c r="W669" s="6"/>
      <c r="X669" s="81">
        <f t="shared" si="197"/>
        <v>360000</v>
      </c>
      <c r="Y669" s="9">
        <v>360000</v>
      </c>
      <c r="Z669" s="6" t="e">
        <f>Y669/1000*#REF!</f>
        <v>#REF!</v>
      </c>
      <c r="AA669" s="81" t="e">
        <f t="shared" si="198"/>
        <v>#REF!</v>
      </c>
      <c r="AB669" s="9">
        <v>360000</v>
      </c>
      <c r="AC669" s="6"/>
      <c r="AD669" s="81">
        <f t="shared" si="199"/>
        <v>360000</v>
      </c>
      <c r="AE669" s="32">
        <v>342000</v>
      </c>
      <c r="AF669" s="6" t="e">
        <f>AE669/1000*#REF!</f>
        <v>#REF!</v>
      </c>
      <c r="AG669" s="81" t="e">
        <f t="shared" si="200"/>
        <v>#REF!</v>
      </c>
      <c r="AH669" s="32">
        <v>342000</v>
      </c>
      <c r="AI669" s="6"/>
      <c r="AJ669" s="81">
        <f t="shared" si="201"/>
        <v>342000</v>
      </c>
      <c r="AK669" s="32">
        <v>342000</v>
      </c>
      <c r="AL669" s="35"/>
      <c r="AM669" s="35"/>
    </row>
    <row r="670" spans="1:39" x14ac:dyDescent="0.2">
      <c r="A670" s="5">
        <f t="shared" si="202"/>
        <v>644</v>
      </c>
      <c r="B670" s="5" t="e">
        <v>#REF!</v>
      </c>
      <c r="C670" s="5">
        <v>684</v>
      </c>
      <c r="D670" s="5" t="s">
        <v>1980</v>
      </c>
      <c r="E670" s="15"/>
      <c r="F670" s="15" t="s">
        <v>1980</v>
      </c>
      <c r="G670" s="30" t="s">
        <v>1981</v>
      </c>
      <c r="H670" s="6">
        <v>100000</v>
      </c>
      <c r="I670" s="6">
        <v>16267.078799999997</v>
      </c>
      <c r="J670" s="6">
        <v>17000</v>
      </c>
      <c r="K670" s="81">
        <f t="shared" si="203"/>
        <v>117000</v>
      </c>
      <c r="L670" s="81">
        <f t="shared" si="204"/>
        <v>133300</v>
      </c>
      <c r="M670" s="9">
        <v>200000</v>
      </c>
      <c r="N670" s="6" t="e">
        <f>M670/1000*#REF!</f>
        <v>#REF!</v>
      </c>
      <c r="O670" s="81" t="e">
        <f t="shared" si="194"/>
        <v>#REF!</v>
      </c>
      <c r="P670" s="9">
        <v>200000</v>
      </c>
      <c r="Q670" s="6"/>
      <c r="R670" s="81">
        <f t="shared" si="195"/>
        <v>200000</v>
      </c>
      <c r="S670" s="6">
        <v>200000</v>
      </c>
      <c r="T670" s="6" t="e">
        <f>S670/1000*#REF!</f>
        <v>#REF!</v>
      </c>
      <c r="U670" s="81" t="e">
        <f t="shared" si="196"/>
        <v>#REF!</v>
      </c>
      <c r="V670" s="6">
        <v>200000</v>
      </c>
      <c r="W670" s="6"/>
      <c r="X670" s="81">
        <f t="shared" si="197"/>
        <v>200000</v>
      </c>
      <c r="Y670" s="9">
        <v>200000</v>
      </c>
      <c r="Z670" s="6" t="e">
        <f>Y670/1000*#REF!</f>
        <v>#REF!</v>
      </c>
      <c r="AA670" s="81" t="e">
        <f t="shared" si="198"/>
        <v>#REF!</v>
      </c>
      <c r="AB670" s="9">
        <v>200000</v>
      </c>
      <c r="AC670" s="6"/>
      <c r="AD670" s="81">
        <f t="shared" si="199"/>
        <v>200000</v>
      </c>
      <c r="AE670" s="32">
        <v>190000</v>
      </c>
      <c r="AF670" s="6" t="e">
        <f>AE670/1000*#REF!</f>
        <v>#REF!</v>
      </c>
      <c r="AG670" s="81" t="e">
        <f t="shared" si="200"/>
        <v>#REF!</v>
      </c>
      <c r="AH670" s="32">
        <v>190000</v>
      </c>
      <c r="AI670" s="6"/>
      <c r="AJ670" s="81">
        <f t="shared" si="201"/>
        <v>190000</v>
      </c>
      <c r="AK670" s="32">
        <v>190000</v>
      </c>
      <c r="AL670" s="35"/>
      <c r="AM670" s="35"/>
    </row>
    <row r="671" spans="1:39" x14ac:dyDescent="0.2">
      <c r="A671" s="5">
        <f t="shared" si="202"/>
        <v>645</v>
      </c>
      <c r="B671" s="5" t="e">
        <v>#REF!</v>
      </c>
      <c r="C671" s="5">
        <v>685</v>
      </c>
      <c r="D671" s="5" t="s">
        <v>1982</v>
      </c>
      <c r="E671" s="15"/>
      <c r="F671" s="15" t="s">
        <v>1982</v>
      </c>
      <c r="G671" s="30" t="s">
        <v>1983</v>
      </c>
      <c r="H671" s="6">
        <v>120000</v>
      </c>
      <c r="I671" s="6">
        <v>37168.642999999996</v>
      </c>
      <c r="J671" s="6">
        <v>30000</v>
      </c>
      <c r="K671" s="81">
        <f t="shared" si="203"/>
        <v>150000</v>
      </c>
      <c r="L671" s="81">
        <f t="shared" si="204"/>
        <v>187200</v>
      </c>
      <c r="M671" s="9">
        <v>80000</v>
      </c>
      <c r="N671" s="6" t="e">
        <f>M671/1000*#REF!</f>
        <v>#REF!</v>
      </c>
      <c r="O671" s="81" t="e">
        <f t="shared" si="194"/>
        <v>#REF!</v>
      </c>
      <c r="P671" s="9">
        <v>80000</v>
      </c>
      <c r="Q671" s="6"/>
      <c r="R671" s="81">
        <f t="shared" si="195"/>
        <v>80000</v>
      </c>
      <c r="S671" s="6">
        <v>80000</v>
      </c>
      <c r="T671" s="6" t="e">
        <f>S671/1000*#REF!</f>
        <v>#REF!</v>
      </c>
      <c r="U671" s="81" t="e">
        <f t="shared" si="196"/>
        <v>#REF!</v>
      </c>
      <c r="V671" s="6">
        <v>80000</v>
      </c>
      <c r="W671" s="6"/>
      <c r="X671" s="81">
        <f t="shared" si="197"/>
        <v>80000</v>
      </c>
      <c r="Y671" s="9">
        <v>80000</v>
      </c>
      <c r="Z671" s="6" t="e">
        <f>Y671/1000*#REF!</f>
        <v>#REF!</v>
      </c>
      <c r="AA671" s="81" t="e">
        <f t="shared" si="198"/>
        <v>#REF!</v>
      </c>
      <c r="AB671" s="9">
        <v>80000</v>
      </c>
      <c r="AC671" s="6"/>
      <c r="AD671" s="81">
        <f t="shared" si="199"/>
        <v>80000</v>
      </c>
      <c r="AE671" s="32">
        <v>76000</v>
      </c>
      <c r="AF671" s="6" t="e">
        <f>AE671/1000*#REF!</f>
        <v>#REF!</v>
      </c>
      <c r="AG671" s="81" t="e">
        <f t="shared" si="200"/>
        <v>#REF!</v>
      </c>
      <c r="AH671" s="32">
        <v>76000</v>
      </c>
      <c r="AI671" s="6"/>
      <c r="AJ671" s="81">
        <f t="shared" si="201"/>
        <v>76000</v>
      </c>
      <c r="AK671" s="32">
        <v>76000</v>
      </c>
      <c r="AL671" s="35"/>
      <c r="AM671" s="35"/>
    </row>
    <row r="672" spans="1:39" x14ac:dyDescent="0.2">
      <c r="A672" s="5">
        <f t="shared" si="202"/>
        <v>646</v>
      </c>
      <c r="B672" s="5" t="e">
        <v>#REF!</v>
      </c>
      <c r="C672" s="5">
        <v>686</v>
      </c>
      <c r="D672" s="5" t="s">
        <v>1984</v>
      </c>
      <c r="E672" s="15"/>
      <c r="F672" s="15" t="s">
        <v>1984</v>
      </c>
      <c r="G672" s="30" t="s">
        <v>1985</v>
      </c>
      <c r="H672" s="6">
        <v>60000</v>
      </c>
      <c r="I672" s="6">
        <v>57282.332999999999</v>
      </c>
      <c r="J672" s="6">
        <v>64500</v>
      </c>
      <c r="K672" s="81">
        <f t="shared" si="203"/>
        <v>124500</v>
      </c>
      <c r="L672" s="81">
        <f t="shared" si="204"/>
        <v>181800</v>
      </c>
      <c r="M672" s="9">
        <v>110000</v>
      </c>
      <c r="N672" s="6" t="e">
        <f>M672/1000*#REF!</f>
        <v>#REF!</v>
      </c>
      <c r="O672" s="81" t="e">
        <f t="shared" si="194"/>
        <v>#REF!</v>
      </c>
      <c r="P672" s="9">
        <v>110000</v>
      </c>
      <c r="Q672" s="6"/>
      <c r="R672" s="81">
        <f t="shared" si="195"/>
        <v>110000</v>
      </c>
      <c r="S672" s="6">
        <v>110000</v>
      </c>
      <c r="T672" s="6" t="e">
        <f>S672/1000*#REF!</f>
        <v>#REF!</v>
      </c>
      <c r="U672" s="81" t="e">
        <f t="shared" si="196"/>
        <v>#REF!</v>
      </c>
      <c r="V672" s="6">
        <v>110000</v>
      </c>
      <c r="W672" s="6"/>
      <c r="X672" s="81">
        <f t="shared" si="197"/>
        <v>110000</v>
      </c>
      <c r="Y672" s="9">
        <v>110000</v>
      </c>
      <c r="Z672" s="6" t="e">
        <f>Y672/1000*#REF!</f>
        <v>#REF!</v>
      </c>
      <c r="AA672" s="81" t="e">
        <f t="shared" si="198"/>
        <v>#REF!</v>
      </c>
      <c r="AB672" s="9">
        <v>110000</v>
      </c>
      <c r="AC672" s="6"/>
      <c r="AD672" s="81">
        <f t="shared" si="199"/>
        <v>110000</v>
      </c>
      <c r="AE672" s="32">
        <v>104000</v>
      </c>
      <c r="AF672" s="6" t="e">
        <f>AE672/1000*#REF!</f>
        <v>#REF!</v>
      </c>
      <c r="AG672" s="81" t="e">
        <f t="shared" si="200"/>
        <v>#REF!</v>
      </c>
      <c r="AH672" s="32">
        <v>104000</v>
      </c>
      <c r="AI672" s="6"/>
      <c r="AJ672" s="81">
        <f t="shared" si="201"/>
        <v>104000</v>
      </c>
      <c r="AK672" s="32">
        <v>104000</v>
      </c>
      <c r="AL672" s="35"/>
      <c r="AM672" s="35"/>
    </row>
    <row r="673" spans="1:39" x14ac:dyDescent="0.2">
      <c r="A673" s="5">
        <f t="shared" si="202"/>
        <v>647</v>
      </c>
      <c r="B673" s="5" t="e">
        <v>#REF!</v>
      </c>
      <c r="C673" s="5">
        <v>687</v>
      </c>
      <c r="D673" s="5" t="s">
        <v>1986</v>
      </c>
      <c r="E673" s="15"/>
      <c r="F673" s="15" t="s">
        <v>1986</v>
      </c>
      <c r="G673" s="30" t="s">
        <v>70</v>
      </c>
      <c r="H673" s="6">
        <v>35000</v>
      </c>
      <c r="I673" s="6">
        <v>16267.078799999997</v>
      </c>
      <c r="J673" s="6"/>
      <c r="K673" s="81">
        <f t="shared" si="203"/>
        <v>35000</v>
      </c>
      <c r="L673" s="81">
        <f t="shared" si="204"/>
        <v>51300</v>
      </c>
      <c r="M673" s="9">
        <v>130000</v>
      </c>
      <c r="N673" s="6" t="e">
        <f>M673/1000*#REF!</f>
        <v>#REF!</v>
      </c>
      <c r="O673" s="81" t="e">
        <f t="shared" si="194"/>
        <v>#REF!</v>
      </c>
      <c r="P673" s="9">
        <v>130000</v>
      </c>
      <c r="Q673" s="6"/>
      <c r="R673" s="81">
        <f t="shared" si="195"/>
        <v>130000</v>
      </c>
      <c r="S673" s="6">
        <v>130000</v>
      </c>
      <c r="T673" s="6" t="e">
        <f>S673/1000*#REF!</f>
        <v>#REF!</v>
      </c>
      <c r="U673" s="81" t="e">
        <f t="shared" si="196"/>
        <v>#REF!</v>
      </c>
      <c r="V673" s="6">
        <v>130000</v>
      </c>
      <c r="W673" s="6"/>
      <c r="X673" s="81">
        <f t="shared" si="197"/>
        <v>130000</v>
      </c>
      <c r="Y673" s="9">
        <v>130000</v>
      </c>
      <c r="Z673" s="6" t="e">
        <f>Y673/1000*#REF!</f>
        <v>#REF!</v>
      </c>
      <c r="AA673" s="81" t="e">
        <f t="shared" si="198"/>
        <v>#REF!</v>
      </c>
      <c r="AB673" s="9">
        <v>130000</v>
      </c>
      <c r="AC673" s="6"/>
      <c r="AD673" s="81">
        <f t="shared" si="199"/>
        <v>130000</v>
      </c>
      <c r="AE673" s="32">
        <v>123000</v>
      </c>
      <c r="AF673" s="6" t="e">
        <f>AE673/1000*#REF!</f>
        <v>#REF!</v>
      </c>
      <c r="AG673" s="81" t="e">
        <f t="shared" si="200"/>
        <v>#REF!</v>
      </c>
      <c r="AH673" s="32">
        <v>123000</v>
      </c>
      <c r="AI673" s="6"/>
      <c r="AJ673" s="81">
        <f t="shared" si="201"/>
        <v>123000</v>
      </c>
      <c r="AK673" s="32">
        <v>123000</v>
      </c>
      <c r="AL673" s="35"/>
      <c r="AM673" s="35"/>
    </row>
    <row r="674" spans="1:39" x14ac:dyDescent="0.2">
      <c r="A674" s="5">
        <f t="shared" si="202"/>
        <v>648</v>
      </c>
      <c r="B674" s="5" t="e">
        <v>#REF!</v>
      </c>
      <c r="C674" s="5">
        <v>688</v>
      </c>
      <c r="D674" s="5" t="s">
        <v>71</v>
      </c>
      <c r="E674" s="15"/>
      <c r="F674" s="15" t="s">
        <v>71</v>
      </c>
      <c r="G674" s="30" t="s">
        <v>72</v>
      </c>
      <c r="H674" s="6">
        <v>35000</v>
      </c>
      <c r="I674" s="6">
        <v>16267.078799999997</v>
      </c>
      <c r="J674" s="6"/>
      <c r="K674" s="81">
        <f t="shared" si="203"/>
        <v>35000</v>
      </c>
      <c r="L674" s="81">
        <f t="shared" si="204"/>
        <v>51300</v>
      </c>
      <c r="M674" s="9">
        <v>230000</v>
      </c>
      <c r="N674" s="6" t="e">
        <f>M674/1000*#REF!</f>
        <v>#REF!</v>
      </c>
      <c r="O674" s="81" t="e">
        <f t="shared" si="194"/>
        <v>#REF!</v>
      </c>
      <c r="P674" s="9">
        <v>230000</v>
      </c>
      <c r="Q674" s="6"/>
      <c r="R674" s="81">
        <f t="shared" si="195"/>
        <v>230000</v>
      </c>
      <c r="S674" s="6">
        <v>230000</v>
      </c>
      <c r="T674" s="6" t="e">
        <f>S674/1000*#REF!</f>
        <v>#REF!</v>
      </c>
      <c r="U674" s="81" t="e">
        <f t="shared" si="196"/>
        <v>#REF!</v>
      </c>
      <c r="V674" s="6">
        <v>230000</v>
      </c>
      <c r="W674" s="6"/>
      <c r="X674" s="81">
        <f t="shared" si="197"/>
        <v>230000</v>
      </c>
      <c r="Y674" s="9">
        <v>230000</v>
      </c>
      <c r="Z674" s="6" t="e">
        <f>Y674/1000*#REF!</f>
        <v>#REF!</v>
      </c>
      <c r="AA674" s="81" t="e">
        <f t="shared" si="198"/>
        <v>#REF!</v>
      </c>
      <c r="AB674" s="9">
        <v>230000</v>
      </c>
      <c r="AC674" s="6"/>
      <c r="AD674" s="81">
        <f t="shared" si="199"/>
        <v>230000</v>
      </c>
      <c r="AE674" s="32">
        <v>218000</v>
      </c>
      <c r="AF674" s="6" t="e">
        <f>AE674/1000*#REF!</f>
        <v>#REF!</v>
      </c>
      <c r="AG674" s="81" t="e">
        <f t="shared" si="200"/>
        <v>#REF!</v>
      </c>
      <c r="AH674" s="32">
        <v>218000</v>
      </c>
      <c r="AI674" s="6"/>
      <c r="AJ674" s="81">
        <f t="shared" si="201"/>
        <v>218000</v>
      </c>
      <c r="AK674" s="32">
        <v>218000</v>
      </c>
      <c r="AL674" s="35"/>
      <c r="AM674" s="35"/>
    </row>
    <row r="675" spans="1:39" ht="31.5" x14ac:dyDescent="0.2">
      <c r="A675" s="5">
        <f t="shared" si="202"/>
        <v>649</v>
      </c>
      <c r="B675" s="5" t="e">
        <v>#REF!</v>
      </c>
      <c r="C675" s="5">
        <v>689</v>
      </c>
      <c r="D675" s="5" t="s">
        <v>73</v>
      </c>
      <c r="E675" s="15"/>
      <c r="F675" s="15" t="s">
        <v>73</v>
      </c>
      <c r="G675" s="30" t="s">
        <v>74</v>
      </c>
      <c r="H675" s="6">
        <v>130000</v>
      </c>
      <c r="I675" s="6">
        <v>132583.62</v>
      </c>
      <c r="J675" s="6">
        <v>240000</v>
      </c>
      <c r="K675" s="81">
        <f t="shared" si="203"/>
        <v>370000</v>
      </c>
      <c r="L675" s="81">
        <f t="shared" si="204"/>
        <v>502600</v>
      </c>
      <c r="M675" s="9">
        <v>780000</v>
      </c>
      <c r="N675" s="6" t="e">
        <f>M675/1000*#REF!</f>
        <v>#REF!</v>
      </c>
      <c r="O675" s="81" t="e">
        <f t="shared" si="194"/>
        <v>#REF!</v>
      </c>
      <c r="P675" s="9">
        <v>780000</v>
      </c>
      <c r="Q675" s="6"/>
      <c r="R675" s="81">
        <f t="shared" si="195"/>
        <v>780000</v>
      </c>
      <c r="S675" s="6">
        <v>780000</v>
      </c>
      <c r="T675" s="6" t="e">
        <f>S675/1000*#REF!</f>
        <v>#REF!</v>
      </c>
      <c r="U675" s="81" t="e">
        <f t="shared" si="196"/>
        <v>#REF!</v>
      </c>
      <c r="V675" s="6">
        <v>780000</v>
      </c>
      <c r="W675" s="6"/>
      <c r="X675" s="81">
        <f t="shared" si="197"/>
        <v>780000</v>
      </c>
      <c r="Y675" s="9">
        <v>780000</v>
      </c>
      <c r="Z675" s="6" t="e">
        <f>Y675/1000*#REF!</f>
        <v>#REF!</v>
      </c>
      <c r="AA675" s="81" t="e">
        <f t="shared" si="198"/>
        <v>#REF!</v>
      </c>
      <c r="AB675" s="9">
        <v>780000</v>
      </c>
      <c r="AC675" s="6"/>
      <c r="AD675" s="81">
        <f t="shared" si="199"/>
        <v>780000</v>
      </c>
      <c r="AE675" s="32">
        <v>741000</v>
      </c>
      <c r="AF675" s="6" t="e">
        <f>AE675/1000*#REF!</f>
        <v>#REF!</v>
      </c>
      <c r="AG675" s="81" t="e">
        <f t="shared" si="200"/>
        <v>#REF!</v>
      </c>
      <c r="AH675" s="32">
        <v>741000</v>
      </c>
      <c r="AI675" s="6"/>
      <c r="AJ675" s="81">
        <f t="shared" si="201"/>
        <v>741000</v>
      </c>
      <c r="AK675" s="32">
        <v>741000</v>
      </c>
      <c r="AL675" s="35"/>
      <c r="AM675" s="44"/>
    </row>
    <row r="676" spans="1:39" x14ac:dyDescent="0.2">
      <c r="A676" s="5">
        <f t="shared" si="202"/>
        <v>650</v>
      </c>
      <c r="B676" s="5" t="e">
        <v>#REF!</v>
      </c>
      <c r="C676" s="5">
        <v>690</v>
      </c>
      <c r="D676" s="5" t="s">
        <v>75</v>
      </c>
      <c r="E676" s="15"/>
      <c r="F676" s="15" t="s">
        <v>75</v>
      </c>
      <c r="G676" s="30" t="s">
        <v>76</v>
      </c>
      <c r="H676" s="6">
        <v>80000</v>
      </c>
      <c r="I676" s="6">
        <v>34562.199999999997</v>
      </c>
      <c r="J676" s="6">
        <v>64500</v>
      </c>
      <c r="K676" s="81">
        <f t="shared" si="203"/>
        <v>144500</v>
      </c>
      <c r="L676" s="81">
        <f t="shared" si="204"/>
        <v>179100</v>
      </c>
      <c r="M676" s="9">
        <v>400000</v>
      </c>
      <c r="N676" s="6" t="e">
        <f>M676/1000*#REF!</f>
        <v>#REF!</v>
      </c>
      <c r="O676" s="81" t="e">
        <f t="shared" si="194"/>
        <v>#REF!</v>
      </c>
      <c r="P676" s="9">
        <v>400000</v>
      </c>
      <c r="Q676" s="6"/>
      <c r="R676" s="81">
        <f t="shared" si="195"/>
        <v>400000</v>
      </c>
      <c r="S676" s="6">
        <v>400000</v>
      </c>
      <c r="T676" s="6" t="e">
        <f>S676/1000*#REF!</f>
        <v>#REF!</v>
      </c>
      <c r="U676" s="81" t="e">
        <f t="shared" si="196"/>
        <v>#REF!</v>
      </c>
      <c r="V676" s="6">
        <v>400000</v>
      </c>
      <c r="W676" s="6"/>
      <c r="X676" s="81">
        <f t="shared" si="197"/>
        <v>400000</v>
      </c>
      <c r="Y676" s="9">
        <v>400000</v>
      </c>
      <c r="Z676" s="6" t="e">
        <f>Y676/1000*#REF!</f>
        <v>#REF!</v>
      </c>
      <c r="AA676" s="81" t="e">
        <f t="shared" si="198"/>
        <v>#REF!</v>
      </c>
      <c r="AB676" s="9">
        <v>400000</v>
      </c>
      <c r="AC676" s="6"/>
      <c r="AD676" s="81">
        <f t="shared" si="199"/>
        <v>400000</v>
      </c>
      <c r="AE676" s="32">
        <v>380000</v>
      </c>
      <c r="AF676" s="6" t="e">
        <f>AE676/1000*#REF!</f>
        <v>#REF!</v>
      </c>
      <c r="AG676" s="81" t="e">
        <f t="shared" si="200"/>
        <v>#REF!</v>
      </c>
      <c r="AH676" s="32">
        <v>380000</v>
      </c>
      <c r="AI676" s="6"/>
      <c r="AJ676" s="81">
        <f t="shared" si="201"/>
        <v>380000</v>
      </c>
      <c r="AK676" s="32">
        <v>380000</v>
      </c>
      <c r="AL676" s="35"/>
      <c r="AM676" s="35"/>
    </row>
    <row r="677" spans="1:39" x14ac:dyDescent="0.2">
      <c r="A677" s="5">
        <f t="shared" si="202"/>
        <v>651</v>
      </c>
      <c r="B677" s="5" t="e">
        <v>#REF!</v>
      </c>
      <c r="C677" s="5">
        <v>691</v>
      </c>
      <c r="D677" s="5" t="s">
        <v>77</v>
      </c>
      <c r="E677" s="15"/>
      <c r="F677" s="15" t="s">
        <v>77</v>
      </c>
      <c r="G677" s="30" t="s">
        <v>78</v>
      </c>
      <c r="H677" s="6">
        <v>140000</v>
      </c>
      <c r="I677" s="6">
        <v>33145.904999999999</v>
      </c>
      <c r="J677" s="6"/>
      <c r="K677" s="81">
        <f t="shared" si="203"/>
        <v>140000</v>
      </c>
      <c r="L677" s="81">
        <f t="shared" si="204"/>
        <v>173100</v>
      </c>
      <c r="M677" s="9">
        <v>150000</v>
      </c>
      <c r="N677" s="6" t="e">
        <f>M677/1000*#REF!</f>
        <v>#REF!</v>
      </c>
      <c r="O677" s="81" t="e">
        <f t="shared" si="194"/>
        <v>#REF!</v>
      </c>
      <c r="P677" s="9">
        <v>150000</v>
      </c>
      <c r="Q677" s="6"/>
      <c r="R677" s="81">
        <f t="shared" si="195"/>
        <v>150000</v>
      </c>
      <c r="S677" s="6">
        <v>150000</v>
      </c>
      <c r="T677" s="6" t="e">
        <f>S677/1000*#REF!</f>
        <v>#REF!</v>
      </c>
      <c r="U677" s="81" t="e">
        <f t="shared" si="196"/>
        <v>#REF!</v>
      </c>
      <c r="V677" s="6">
        <v>150000</v>
      </c>
      <c r="W677" s="6"/>
      <c r="X677" s="81">
        <f t="shared" si="197"/>
        <v>150000</v>
      </c>
      <c r="Y677" s="9">
        <v>150000</v>
      </c>
      <c r="Z677" s="6" t="e">
        <f>Y677/1000*#REF!</f>
        <v>#REF!</v>
      </c>
      <c r="AA677" s="81" t="e">
        <f t="shared" si="198"/>
        <v>#REF!</v>
      </c>
      <c r="AB677" s="9">
        <v>150000</v>
      </c>
      <c r="AC677" s="6"/>
      <c r="AD677" s="81">
        <f t="shared" si="199"/>
        <v>150000</v>
      </c>
      <c r="AE677" s="32">
        <v>142000</v>
      </c>
      <c r="AF677" s="6" t="e">
        <f>AE677/1000*#REF!</f>
        <v>#REF!</v>
      </c>
      <c r="AG677" s="81" t="e">
        <f t="shared" si="200"/>
        <v>#REF!</v>
      </c>
      <c r="AH677" s="32">
        <v>142000</v>
      </c>
      <c r="AI677" s="6"/>
      <c r="AJ677" s="81">
        <f t="shared" si="201"/>
        <v>142000</v>
      </c>
      <c r="AK677" s="32">
        <v>142000</v>
      </c>
      <c r="AL677" s="35"/>
      <c r="AM677" s="35"/>
    </row>
    <row r="678" spans="1:39" x14ac:dyDescent="0.2">
      <c r="A678" s="5">
        <f t="shared" si="202"/>
        <v>652</v>
      </c>
      <c r="B678" s="5" t="e">
        <v>#REF!</v>
      </c>
      <c r="C678" s="5">
        <v>692</v>
      </c>
      <c r="D678" s="5" t="s">
        <v>79</v>
      </c>
      <c r="E678" s="15"/>
      <c r="F678" s="15" t="s">
        <v>79</v>
      </c>
      <c r="G678" s="30" t="s">
        <v>80</v>
      </c>
      <c r="H678" s="6">
        <v>120000</v>
      </c>
      <c r="I678" s="6">
        <v>33145.904999999999</v>
      </c>
      <c r="J678" s="6"/>
      <c r="K678" s="81">
        <f t="shared" si="203"/>
        <v>120000</v>
      </c>
      <c r="L678" s="81">
        <f t="shared" si="204"/>
        <v>153100</v>
      </c>
      <c r="M678" s="9">
        <v>350000</v>
      </c>
      <c r="N678" s="6" t="e">
        <f>M678/1000*#REF!</f>
        <v>#REF!</v>
      </c>
      <c r="O678" s="81" t="e">
        <f t="shared" si="194"/>
        <v>#REF!</v>
      </c>
      <c r="P678" s="9">
        <v>350000</v>
      </c>
      <c r="Q678" s="6"/>
      <c r="R678" s="81">
        <f t="shared" si="195"/>
        <v>350000</v>
      </c>
      <c r="S678" s="6">
        <v>350000</v>
      </c>
      <c r="T678" s="6" t="e">
        <f>S678/1000*#REF!</f>
        <v>#REF!</v>
      </c>
      <c r="U678" s="81" t="e">
        <f t="shared" si="196"/>
        <v>#REF!</v>
      </c>
      <c r="V678" s="6">
        <v>350000</v>
      </c>
      <c r="W678" s="6"/>
      <c r="X678" s="81">
        <f t="shared" si="197"/>
        <v>350000</v>
      </c>
      <c r="Y678" s="9">
        <v>350000</v>
      </c>
      <c r="Z678" s="6" t="e">
        <f>Y678/1000*#REF!</f>
        <v>#REF!</v>
      </c>
      <c r="AA678" s="81" t="e">
        <f t="shared" si="198"/>
        <v>#REF!</v>
      </c>
      <c r="AB678" s="9">
        <v>350000</v>
      </c>
      <c r="AC678" s="6"/>
      <c r="AD678" s="81">
        <f t="shared" si="199"/>
        <v>350000</v>
      </c>
      <c r="AE678" s="32">
        <v>332000</v>
      </c>
      <c r="AF678" s="6" t="e">
        <f>AE678/1000*#REF!</f>
        <v>#REF!</v>
      </c>
      <c r="AG678" s="81" t="e">
        <f t="shared" si="200"/>
        <v>#REF!</v>
      </c>
      <c r="AH678" s="32">
        <v>332000</v>
      </c>
      <c r="AI678" s="6"/>
      <c r="AJ678" s="81">
        <f t="shared" si="201"/>
        <v>332000</v>
      </c>
      <c r="AK678" s="32">
        <v>332000</v>
      </c>
      <c r="AL678" s="35"/>
      <c r="AM678" s="44"/>
    </row>
    <row r="679" spans="1:39" x14ac:dyDescent="0.2">
      <c r="A679" s="5">
        <f t="shared" si="202"/>
        <v>653</v>
      </c>
      <c r="B679" s="5" t="e">
        <v>#REF!</v>
      </c>
      <c r="C679" s="5">
        <v>693</v>
      </c>
      <c r="D679" s="5" t="s">
        <v>81</v>
      </c>
      <c r="E679" s="15"/>
      <c r="F679" s="15" t="s">
        <v>81</v>
      </c>
      <c r="G679" s="30" t="s">
        <v>82</v>
      </c>
      <c r="H679" s="6">
        <v>30000</v>
      </c>
      <c r="I679" s="6">
        <v>19887.542999999998</v>
      </c>
      <c r="J679" s="6">
        <v>17000</v>
      </c>
      <c r="K679" s="81">
        <f t="shared" si="203"/>
        <v>47000</v>
      </c>
      <c r="L679" s="81">
        <f t="shared" si="204"/>
        <v>66900</v>
      </c>
      <c r="M679" s="6"/>
      <c r="N679" s="6"/>
      <c r="O679" s="81"/>
      <c r="P679" s="6"/>
      <c r="Q679" s="6"/>
      <c r="R679" s="81"/>
      <c r="S679" s="6"/>
      <c r="T679" s="6"/>
      <c r="U679" s="81"/>
      <c r="V679" s="6"/>
      <c r="W679" s="6"/>
      <c r="X679" s="81"/>
      <c r="Y679" s="6"/>
      <c r="Z679" s="6"/>
      <c r="AA679" s="81"/>
      <c r="AB679" s="6"/>
      <c r="AC679" s="6"/>
      <c r="AD679" s="81"/>
      <c r="AE679" s="32"/>
      <c r="AF679" s="6"/>
      <c r="AG679" s="81"/>
      <c r="AH679" s="32"/>
      <c r="AI679" s="6"/>
      <c r="AJ679" s="81"/>
      <c r="AK679" s="32"/>
      <c r="AL679" s="35"/>
      <c r="AM679" s="35"/>
    </row>
    <row r="680" spans="1:39" x14ac:dyDescent="0.2">
      <c r="A680" s="5">
        <f t="shared" si="202"/>
        <v>654</v>
      </c>
      <c r="B680" s="5" t="e">
        <v>#REF!</v>
      </c>
      <c r="C680" s="5">
        <v>694</v>
      </c>
      <c r="D680" s="5" t="s">
        <v>83</v>
      </c>
      <c r="E680" s="15"/>
      <c r="F680" s="15" t="s">
        <v>83</v>
      </c>
      <c r="G680" s="30" t="s">
        <v>84</v>
      </c>
      <c r="H680" s="6">
        <v>25000</v>
      </c>
      <c r="I680" s="6">
        <v>32848.367999999995</v>
      </c>
      <c r="J680" s="6">
        <v>64500</v>
      </c>
      <c r="K680" s="81">
        <f t="shared" si="203"/>
        <v>89500</v>
      </c>
      <c r="L680" s="81">
        <f t="shared" si="204"/>
        <v>122300</v>
      </c>
      <c r="M680" s="6">
        <v>70000</v>
      </c>
      <c r="N680" s="6" t="e">
        <f>M680/1000*#REF!</f>
        <v>#REF!</v>
      </c>
      <c r="O680" s="81" t="e">
        <f t="shared" ref="O680:O694" si="205">SUM(M680:N680)</f>
        <v>#REF!</v>
      </c>
      <c r="P680" s="6">
        <v>70000</v>
      </c>
      <c r="Q680" s="6"/>
      <c r="R680" s="81">
        <f t="shared" ref="R680:R694" si="206">SUM(P680:Q680)</f>
        <v>70000</v>
      </c>
      <c r="S680" s="6">
        <v>70000</v>
      </c>
      <c r="T680" s="6" t="e">
        <f>S680/1000*#REF!</f>
        <v>#REF!</v>
      </c>
      <c r="U680" s="81" t="e">
        <f t="shared" ref="U680:U694" si="207">SUM(S680:T680)</f>
        <v>#REF!</v>
      </c>
      <c r="V680" s="6">
        <v>70000</v>
      </c>
      <c r="W680" s="6"/>
      <c r="X680" s="81">
        <f t="shared" ref="X680:X694" si="208">SUM(V680:W680)</f>
        <v>70000</v>
      </c>
      <c r="Y680" s="6">
        <v>70000</v>
      </c>
      <c r="Z680" s="6" t="e">
        <f>Y680/1000*#REF!</f>
        <v>#REF!</v>
      </c>
      <c r="AA680" s="81" t="e">
        <f t="shared" ref="AA680:AA694" si="209">SUM(Y680:Z680)</f>
        <v>#REF!</v>
      </c>
      <c r="AB680" s="6">
        <v>70000</v>
      </c>
      <c r="AC680" s="6"/>
      <c r="AD680" s="81">
        <f t="shared" ref="AD680:AD694" si="210">SUM(AB680:AC680)</f>
        <v>70000</v>
      </c>
      <c r="AE680" s="32">
        <v>66000</v>
      </c>
      <c r="AF680" s="6" t="e">
        <f>AE680/1000*#REF!</f>
        <v>#REF!</v>
      </c>
      <c r="AG680" s="81" t="e">
        <f t="shared" ref="AG680:AG694" si="211">SUM(AE680:AF680)</f>
        <v>#REF!</v>
      </c>
      <c r="AH680" s="32">
        <v>66000</v>
      </c>
      <c r="AI680" s="6"/>
      <c r="AJ680" s="81">
        <f t="shared" ref="AJ680:AJ694" si="212">SUM(AH680:AI680)</f>
        <v>66000</v>
      </c>
      <c r="AK680" s="32">
        <v>66000</v>
      </c>
      <c r="AL680" s="35"/>
      <c r="AM680" s="35"/>
    </row>
    <row r="681" spans="1:39" x14ac:dyDescent="0.2">
      <c r="A681" s="5">
        <f t="shared" si="202"/>
        <v>655</v>
      </c>
      <c r="B681" s="5" t="e">
        <v>#REF!</v>
      </c>
      <c r="C681" s="5">
        <v>695</v>
      </c>
      <c r="D681" s="5" t="s">
        <v>85</v>
      </c>
      <c r="E681" s="15"/>
      <c r="F681" s="15" t="s">
        <v>85</v>
      </c>
      <c r="G681" s="30" t="s">
        <v>86</v>
      </c>
      <c r="H681" s="6">
        <v>400000</v>
      </c>
      <c r="I681" s="6">
        <v>195900.06</v>
      </c>
      <c r="J681" s="6">
        <v>190000</v>
      </c>
      <c r="K681" s="81">
        <f t="shared" si="203"/>
        <v>590000</v>
      </c>
      <c r="L681" s="81">
        <f t="shared" si="204"/>
        <v>785900</v>
      </c>
      <c r="M681" s="6">
        <v>90000</v>
      </c>
      <c r="N681" s="6" t="e">
        <f>M681/1000*#REF!</f>
        <v>#REF!</v>
      </c>
      <c r="O681" s="81" t="e">
        <f t="shared" si="205"/>
        <v>#REF!</v>
      </c>
      <c r="P681" s="6">
        <v>90000</v>
      </c>
      <c r="Q681" s="6"/>
      <c r="R681" s="81">
        <f t="shared" si="206"/>
        <v>90000</v>
      </c>
      <c r="S681" s="6">
        <v>90000</v>
      </c>
      <c r="T681" s="6" t="e">
        <f>S681/1000*#REF!</f>
        <v>#REF!</v>
      </c>
      <c r="U681" s="81" t="e">
        <f t="shared" si="207"/>
        <v>#REF!</v>
      </c>
      <c r="V681" s="6">
        <v>90000</v>
      </c>
      <c r="W681" s="6"/>
      <c r="X681" s="81">
        <f t="shared" si="208"/>
        <v>90000</v>
      </c>
      <c r="Y681" s="6">
        <v>90000</v>
      </c>
      <c r="Z681" s="6" t="e">
        <f>Y681/1000*#REF!</f>
        <v>#REF!</v>
      </c>
      <c r="AA681" s="81" t="e">
        <f t="shared" si="209"/>
        <v>#REF!</v>
      </c>
      <c r="AB681" s="6">
        <v>90000</v>
      </c>
      <c r="AC681" s="6"/>
      <c r="AD681" s="81">
        <f t="shared" si="210"/>
        <v>90000</v>
      </c>
      <c r="AE681" s="32">
        <v>85000</v>
      </c>
      <c r="AF681" s="6" t="e">
        <f>AE681/1000*#REF!</f>
        <v>#REF!</v>
      </c>
      <c r="AG681" s="81" t="e">
        <f t="shared" si="211"/>
        <v>#REF!</v>
      </c>
      <c r="AH681" s="32">
        <v>85000</v>
      </c>
      <c r="AI681" s="6"/>
      <c r="AJ681" s="81">
        <f t="shared" si="212"/>
        <v>85000</v>
      </c>
      <c r="AK681" s="32">
        <v>85000</v>
      </c>
      <c r="AL681" s="35"/>
      <c r="AM681" s="35"/>
    </row>
    <row r="682" spans="1:39" x14ac:dyDescent="0.2">
      <c r="A682" s="5">
        <f t="shared" si="202"/>
        <v>656</v>
      </c>
      <c r="B682" s="5" t="e">
        <v>#REF!</v>
      </c>
      <c r="C682" s="5">
        <v>696</v>
      </c>
      <c r="D682" s="5" t="s">
        <v>87</v>
      </c>
      <c r="E682" s="15"/>
      <c r="F682" s="15" t="s">
        <v>87</v>
      </c>
      <c r="G682" s="30" t="s">
        <v>88</v>
      </c>
      <c r="H682" s="6">
        <v>500000</v>
      </c>
      <c r="I682" s="6">
        <v>195900.06</v>
      </c>
      <c r="J682" s="6">
        <v>600000</v>
      </c>
      <c r="K682" s="81">
        <f t="shared" si="203"/>
        <v>1100000</v>
      </c>
      <c r="L682" s="81">
        <f t="shared" si="204"/>
        <v>1295900</v>
      </c>
      <c r="M682" s="9">
        <v>110000</v>
      </c>
      <c r="N682" s="6" t="e">
        <f>M682/1000*#REF!</f>
        <v>#REF!</v>
      </c>
      <c r="O682" s="81" t="e">
        <f t="shared" si="205"/>
        <v>#REF!</v>
      </c>
      <c r="P682" s="9">
        <v>110000</v>
      </c>
      <c r="Q682" s="6"/>
      <c r="R682" s="81">
        <f t="shared" si="206"/>
        <v>110000</v>
      </c>
      <c r="S682" s="6">
        <v>110000</v>
      </c>
      <c r="T682" s="6" t="e">
        <f>S682/1000*#REF!</f>
        <v>#REF!</v>
      </c>
      <c r="U682" s="81" t="e">
        <f t="shared" si="207"/>
        <v>#REF!</v>
      </c>
      <c r="V682" s="6">
        <v>110000</v>
      </c>
      <c r="W682" s="6"/>
      <c r="X682" s="81">
        <f t="shared" si="208"/>
        <v>110000</v>
      </c>
      <c r="Y682" s="9">
        <v>110000</v>
      </c>
      <c r="Z682" s="6" t="e">
        <f>Y682/1000*#REF!</f>
        <v>#REF!</v>
      </c>
      <c r="AA682" s="81" t="e">
        <f t="shared" si="209"/>
        <v>#REF!</v>
      </c>
      <c r="AB682" s="9">
        <v>110000</v>
      </c>
      <c r="AC682" s="6"/>
      <c r="AD682" s="81">
        <f t="shared" si="210"/>
        <v>110000</v>
      </c>
      <c r="AE682" s="32">
        <v>104000</v>
      </c>
      <c r="AF682" s="6" t="e">
        <f>AE682/1000*#REF!</f>
        <v>#REF!</v>
      </c>
      <c r="AG682" s="81" t="e">
        <f t="shared" si="211"/>
        <v>#REF!</v>
      </c>
      <c r="AH682" s="32">
        <v>104000</v>
      </c>
      <c r="AI682" s="6"/>
      <c r="AJ682" s="81">
        <f t="shared" si="212"/>
        <v>104000</v>
      </c>
      <c r="AK682" s="32">
        <v>104000</v>
      </c>
      <c r="AL682" s="35"/>
      <c r="AM682" s="35"/>
    </row>
    <row r="683" spans="1:39" x14ac:dyDescent="0.2">
      <c r="A683" s="5">
        <f t="shared" si="202"/>
        <v>657</v>
      </c>
      <c r="B683" s="5" t="e">
        <v>#REF!</v>
      </c>
      <c r="C683" s="5">
        <v>697</v>
      </c>
      <c r="D683" s="5" t="s">
        <v>89</v>
      </c>
      <c r="E683" s="15"/>
      <c r="F683" s="15" t="s">
        <v>89</v>
      </c>
      <c r="G683" s="30" t="s">
        <v>90</v>
      </c>
      <c r="H683" s="6">
        <v>500000</v>
      </c>
      <c r="I683" s="6">
        <v>293850.08999999997</v>
      </c>
      <c r="J683" s="6">
        <v>483000</v>
      </c>
      <c r="K683" s="81">
        <f t="shared" si="203"/>
        <v>983000</v>
      </c>
      <c r="L683" s="81">
        <f t="shared" si="204"/>
        <v>1276900</v>
      </c>
      <c r="M683" s="9">
        <v>210000</v>
      </c>
      <c r="N683" s="6" t="e">
        <f>M683/1000*#REF!</f>
        <v>#REF!</v>
      </c>
      <c r="O683" s="81" t="e">
        <f t="shared" si="205"/>
        <v>#REF!</v>
      </c>
      <c r="P683" s="9">
        <v>210000</v>
      </c>
      <c r="Q683" s="6"/>
      <c r="R683" s="81">
        <f t="shared" si="206"/>
        <v>210000</v>
      </c>
      <c r="S683" s="6">
        <v>210000</v>
      </c>
      <c r="T683" s="6" t="e">
        <f>S683/1000*#REF!</f>
        <v>#REF!</v>
      </c>
      <c r="U683" s="81" t="e">
        <f t="shared" si="207"/>
        <v>#REF!</v>
      </c>
      <c r="V683" s="6">
        <v>210000</v>
      </c>
      <c r="W683" s="6"/>
      <c r="X683" s="81">
        <f t="shared" si="208"/>
        <v>210000</v>
      </c>
      <c r="Y683" s="9">
        <v>210000</v>
      </c>
      <c r="Z683" s="6" t="e">
        <f>Y683/1000*#REF!</f>
        <v>#REF!</v>
      </c>
      <c r="AA683" s="81" t="e">
        <f t="shared" si="209"/>
        <v>#REF!</v>
      </c>
      <c r="AB683" s="9">
        <v>210000</v>
      </c>
      <c r="AC683" s="6"/>
      <c r="AD683" s="81">
        <f t="shared" si="210"/>
        <v>210000</v>
      </c>
      <c r="AE683" s="32">
        <v>199000</v>
      </c>
      <c r="AF683" s="6" t="e">
        <f>AE683/1000*#REF!</f>
        <v>#REF!</v>
      </c>
      <c r="AG683" s="81" t="e">
        <f t="shared" si="211"/>
        <v>#REF!</v>
      </c>
      <c r="AH683" s="32">
        <v>199000</v>
      </c>
      <c r="AI683" s="6"/>
      <c r="AJ683" s="81">
        <f t="shared" si="212"/>
        <v>199000</v>
      </c>
      <c r="AK683" s="32">
        <v>199000</v>
      </c>
      <c r="AL683" s="35"/>
      <c r="AM683" s="35"/>
    </row>
    <row r="684" spans="1:39" x14ac:dyDescent="0.2">
      <c r="A684" s="5">
        <f t="shared" si="202"/>
        <v>658</v>
      </c>
      <c r="B684" s="5" t="e">
        <v>#REF!</v>
      </c>
      <c r="C684" s="5">
        <v>698</v>
      </c>
      <c r="D684" s="5" t="s">
        <v>91</v>
      </c>
      <c r="E684" s="15"/>
      <c r="F684" s="15" t="s">
        <v>91</v>
      </c>
      <c r="G684" s="30" t="s">
        <v>92</v>
      </c>
      <c r="H684" s="6">
        <v>360000</v>
      </c>
      <c r="I684" s="6">
        <v>106519.18999999999</v>
      </c>
      <c r="J684" s="6">
        <v>190000</v>
      </c>
      <c r="K684" s="81">
        <f t="shared" si="203"/>
        <v>550000</v>
      </c>
      <c r="L684" s="81">
        <f t="shared" si="204"/>
        <v>656500</v>
      </c>
      <c r="M684" s="9">
        <v>260000</v>
      </c>
      <c r="N684" s="6" t="e">
        <f>M684/1000*#REF!</f>
        <v>#REF!</v>
      </c>
      <c r="O684" s="81" t="e">
        <f t="shared" si="205"/>
        <v>#REF!</v>
      </c>
      <c r="P684" s="9">
        <v>260000</v>
      </c>
      <c r="Q684" s="6"/>
      <c r="R684" s="81">
        <f t="shared" si="206"/>
        <v>260000</v>
      </c>
      <c r="S684" s="6">
        <v>260000</v>
      </c>
      <c r="T684" s="6" t="e">
        <f>S684/1000*#REF!</f>
        <v>#REF!</v>
      </c>
      <c r="U684" s="81" t="e">
        <f t="shared" si="207"/>
        <v>#REF!</v>
      </c>
      <c r="V684" s="6">
        <v>260000</v>
      </c>
      <c r="W684" s="6"/>
      <c r="X684" s="81">
        <f t="shared" si="208"/>
        <v>260000</v>
      </c>
      <c r="Y684" s="9">
        <v>260000</v>
      </c>
      <c r="Z684" s="6" t="e">
        <f>Y684/1000*#REF!</f>
        <v>#REF!</v>
      </c>
      <c r="AA684" s="81" t="e">
        <f t="shared" si="209"/>
        <v>#REF!</v>
      </c>
      <c r="AB684" s="9">
        <v>260000</v>
      </c>
      <c r="AC684" s="6"/>
      <c r="AD684" s="81">
        <f t="shared" si="210"/>
        <v>260000</v>
      </c>
      <c r="AE684" s="32">
        <v>247000</v>
      </c>
      <c r="AF684" s="6" t="e">
        <f>AE684/1000*#REF!</f>
        <v>#REF!</v>
      </c>
      <c r="AG684" s="81" t="e">
        <f t="shared" si="211"/>
        <v>#REF!</v>
      </c>
      <c r="AH684" s="32">
        <v>247000</v>
      </c>
      <c r="AI684" s="6"/>
      <c r="AJ684" s="81">
        <f t="shared" si="212"/>
        <v>247000</v>
      </c>
      <c r="AK684" s="32">
        <v>247000</v>
      </c>
      <c r="AL684" s="35"/>
      <c r="AM684" s="35"/>
    </row>
    <row r="685" spans="1:39" x14ac:dyDescent="0.2">
      <c r="A685" s="5">
        <f t="shared" si="202"/>
        <v>659</v>
      </c>
      <c r="B685" s="5" t="e">
        <v>#REF!</v>
      </c>
      <c r="C685" s="5">
        <v>699</v>
      </c>
      <c r="D685" s="5" t="s">
        <v>93</v>
      </c>
      <c r="E685" s="15"/>
      <c r="F685" s="15" t="s">
        <v>93</v>
      </c>
      <c r="G685" s="30" t="s">
        <v>94</v>
      </c>
      <c r="H685" s="6">
        <v>200000</v>
      </c>
      <c r="I685" s="6">
        <v>85215.351999999999</v>
      </c>
      <c r="J685" s="6">
        <v>80000</v>
      </c>
      <c r="K685" s="81">
        <f t="shared" si="203"/>
        <v>280000</v>
      </c>
      <c r="L685" s="81">
        <f t="shared" si="204"/>
        <v>365200</v>
      </c>
      <c r="M685" s="9">
        <v>170000</v>
      </c>
      <c r="N685" s="6" t="e">
        <f>M685/1000*#REF!</f>
        <v>#REF!</v>
      </c>
      <c r="O685" s="81" t="e">
        <f t="shared" si="205"/>
        <v>#REF!</v>
      </c>
      <c r="P685" s="9">
        <v>170000</v>
      </c>
      <c r="Q685" s="6"/>
      <c r="R685" s="81">
        <f t="shared" si="206"/>
        <v>170000</v>
      </c>
      <c r="S685" s="6">
        <v>170000</v>
      </c>
      <c r="T685" s="6" t="e">
        <f>S685/1000*#REF!</f>
        <v>#REF!</v>
      </c>
      <c r="U685" s="81" t="e">
        <f t="shared" si="207"/>
        <v>#REF!</v>
      </c>
      <c r="V685" s="6">
        <v>170000</v>
      </c>
      <c r="W685" s="6"/>
      <c r="X685" s="81">
        <f t="shared" si="208"/>
        <v>170000</v>
      </c>
      <c r="Y685" s="9">
        <v>170000</v>
      </c>
      <c r="Z685" s="6" t="e">
        <f>Y685/1000*#REF!</f>
        <v>#REF!</v>
      </c>
      <c r="AA685" s="81" t="e">
        <f t="shared" si="209"/>
        <v>#REF!</v>
      </c>
      <c r="AB685" s="9">
        <v>170000</v>
      </c>
      <c r="AC685" s="6"/>
      <c r="AD685" s="81">
        <f t="shared" si="210"/>
        <v>170000</v>
      </c>
      <c r="AE685" s="32">
        <v>161000</v>
      </c>
      <c r="AF685" s="6" t="e">
        <f>AE685/1000*#REF!</f>
        <v>#REF!</v>
      </c>
      <c r="AG685" s="81" t="e">
        <f t="shared" si="211"/>
        <v>#REF!</v>
      </c>
      <c r="AH685" s="32">
        <v>161000</v>
      </c>
      <c r="AI685" s="6"/>
      <c r="AJ685" s="81">
        <f t="shared" si="212"/>
        <v>161000</v>
      </c>
      <c r="AK685" s="32">
        <v>161000</v>
      </c>
      <c r="AL685" s="35"/>
      <c r="AM685" s="35"/>
    </row>
    <row r="686" spans="1:39" x14ac:dyDescent="0.2">
      <c r="A686" s="5">
        <f t="shared" si="202"/>
        <v>660</v>
      </c>
      <c r="B686" s="5" t="e">
        <v>#REF!</v>
      </c>
      <c r="C686" s="5">
        <v>700</v>
      </c>
      <c r="D686" s="5" t="s">
        <v>95</v>
      </c>
      <c r="E686" s="15"/>
      <c r="F686" s="15" t="s">
        <v>95</v>
      </c>
      <c r="G686" s="30" t="s">
        <v>96</v>
      </c>
      <c r="H686" s="6">
        <v>80000</v>
      </c>
      <c r="I686" s="6">
        <v>46404.266999999993</v>
      </c>
      <c r="J686" s="6"/>
      <c r="K686" s="81">
        <f t="shared" si="203"/>
        <v>80000</v>
      </c>
      <c r="L686" s="81">
        <f t="shared" si="204"/>
        <v>126400</v>
      </c>
      <c r="M686" s="9">
        <v>140000</v>
      </c>
      <c r="N686" s="6" t="e">
        <f>M686/1000*#REF!</f>
        <v>#REF!</v>
      </c>
      <c r="O686" s="81" t="e">
        <f t="shared" si="205"/>
        <v>#REF!</v>
      </c>
      <c r="P686" s="9">
        <v>140000</v>
      </c>
      <c r="Q686" s="6"/>
      <c r="R686" s="81">
        <f t="shared" si="206"/>
        <v>140000</v>
      </c>
      <c r="S686" s="6">
        <v>140000</v>
      </c>
      <c r="T686" s="6" t="e">
        <f>S686/1000*#REF!</f>
        <v>#REF!</v>
      </c>
      <c r="U686" s="81" t="e">
        <f t="shared" si="207"/>
        <v>#REF!</v>
      </c>
      <c r="V686" s="6">
        <v>140000</v>
      </c>
      <c r="W686" s="6"/>
      <c r="X686" s="81">
        <f t="shared" si="208"/>
        <v>140000</v>
      </c>
      <c r="Y686" s="9">
        <v>140000</v>
      </c>
      <c r="Z686" s="6" t="e">
        <f>Y686/1000*#REF!</f>
        <v>#REF!</v>
      </c>
      <c r="AA686" s="81" t="e">
        <f t="shared" si="209"/>
        <v>#REF!</v>
      </c>
      <c r="AB686" s="9">
        <v>140000</v>
      </c>
      <c r="AC686" s="6"/>
      <c r="AD686" s="81">
        <f t="shared" si="210"/>
        <v>140000</v>
      </c>
      <c r="AE686" s="32">
        <v>133000</v>
      </c>
      <c r="AF686" s="6" t="e">
        <f>AE686/1000*#REF!</f>
        <v>#REF!</v>
      </c>
      <c r="AG686" s="81" t="e">
        <f t="shared" si="211"/>
        <v>#REF!</v>
      </c>
      <c r="AH686" s="32">
        <v>133000</v>
      </c>
      <c r="AI686" s="6"/>
      <c r="AJ686" s="81">
        <f t="shared" si="212"/>
        <v>133000</v>
      </c>
      <c r="AK686" s="32">
        <v>133000</v>
      </c>
      <c r="AL686" s="35"/>
      <c r="AM686" s="35"/>
    </row>
    <row r="687" spans="1:39" x14ac:dyDescent="0.2">
      <c r="A687" s="5">
        <f t="shared" si="202"/>
        <v>661</v>
      </c>
      <c r="B687" s="5" t="e">
        <v>#REF!</v>
      </c>
      <c r="C687" s="5">
        <v>701</v>
      </c>
      <c r="D687" s="5" t="s">
        <v>97</v>
      </c>
      <c r="E687" s="15"/>
      <c r="F687" s="15" t="s">
        <v>97</v>
      </c>
      <c r="G687" s="30" t="s">
        <v>98</v>
      </c>
      <c r="H687" s="6">
        <v>110000</v>
      </c>
      <c r="I687" s="6">
        <v>106519.18999999999</v>
      </c>
      <c r="J687" s="6">
        <v>190000</v>
      </c>
      <c r="K687" s="81">
        <f t="shared" si="203"/>
        <v>300000</v>
      </c>
      <c r="L687" s="81">
        <f t="shared" si="204"/>
        <v>406500</v>
      </c>
      <c r="M687" s="9">
        <v>160000</v>
      </c>
      <c r="N687" s="6" t="e">
        <f>M687/1000*#REF!</f>
        <v>#REF!</v>
      </c>
      <c r="O687" s="81" t="e">
        <f t="shared" si="205"/>
        <v>#REF!</v>
      </c>
      <c r="P687" s="9">
        <v>160000</v>
      </c>
      <c r="Q687" s="6"/>
      <c r="R687" s="81">
        <f t="shared" si="206"/>
        <v>160000</v>
      </c>
      <c r="S687" s="6">
        <v>160000</v>
      </c>
      <c r="T687" s="6" t="e">
        <f>S687/1000*#REF!</f>
        <v>#REF!</v>
      </c>
      <c r="U687" s="81" t="e">
        <f t="shared" si="207"/>
        <v>#REF!</v>
      </c>
      <c r="V687" s="6">
        <v>160000</v>
      </c>
      <c r="W687" s="6"/>
      <c r="X687" s="81">
        <f t="shared" si="208"/>
        <v>160000</v>
      </c>
      <c r="Y687" s="9">
        <v>160000</v>
      </c>
      <c r="Z687" s="6" t="e">
        <f>Y687/1000*#REF!</f>
        <v>#REF!</v>
      </c>
      <c r="AA687" s="81" t="e">
        <f t="shared" si="209"/>
        <v>#REF!</v>
      </c>
      <c r="AB687" s="9">
        <v>160000</v>
      </c>
      <c r="AC687" s="6"/>
      <c r="AD687" s="81">
        <f t="shared" si="210"/>
        <v>160000</v>
      </c>
      <c r="AE687" s="32">
        <v>152000</v>
      </c>
      <c r="AF687" s="6" t="e">
        <f>AE687/1000*#REF!</f>
        <v>#REF!</v>
      </c>
      <c r="AG687" s="81" t="e">
        <f t="shared" si="211"/>
        <v>#REF!</v>
      </c>
      <c r="AH687" s="32">
        <v>152000</v>
      </c>
      <c r="AI687" s="6"/>
      <c r="AJ687" s="81">
        <f t="shared" si="212"/>
        <v>152000</v>
      </c>
      <c r="AK687" s="32">
        <v>152000</v>
      </c>
      <c r="AL687" s="35"/>
      <c r="AM687" s="35"/>
    </row>
    <row r="688" spans="1:39" ht="31.5" x14ac:dyDescent="0.2">
      <c r="A688" s="5">
        <f t="shared" si="202"/>
        <v>662</v>
      </c>
      <c r="B688" s="5" t="e">
        <v>#REF!</v>
      </c>
      <c r="C688" s="5">
        <v>702</v>
      </c>
      <c r="D688" s="5" t="s">
        <v>99</v>
      </c>
      <c r="E688" s="15"/>
      <c r="F688" s="15" t="s">
        <v>99</v>
      </c>
      <c r="G688" s="30" t="s">
        <v>100</v>
      </c>
      <c r="H688" s="6">
        <v>130000</v>
      </c>
      <c r="I688" s="6">
        <v>129608.25</v>
      </c>
      <c r="J688" s="6">
        <v>80000</v>
      </c>
      <c r="K688" s="81">
        <f t="shared" si="203"/>
        <v>210000</v>
      </c>
      <c r="L688" s="81">
        <f t="shared" si="204"/>
        <v>339600</v>
      </c>
      <c r="M688" s="9">
        <v>300000</v>
      </c>
      <c r="N688" s="6" t="e">
        <f>M688/1000*#REF!</f>
        <v>#REF!</v>
      </c>
      <c r="O688" s="81" t="e">
        <f t="shared" si="205"/>
        <v>#REF!</v>
      </c>
      <c r="P688" s="9">
        <v>300000</v>
      </c>
      <c r="Q688" s="6"/>
      <c r="R688" s="81">
        <f t="shared" si="206"/>
        <v>300000</v>
      </c>
      <c r="S688" s="6">
        <v>300000</v>
      </c>
      <c r="T688" s="6" t="e">
        <f>S688/1000*#REF!</f>
        <v>#REF!</v>
      </c>
      <c r="U688" s="81" t="e">
        <f t="shared" si="207"/>
        <v>#REF!</v>
      </c>
      <c r="V688" s="6">
        <v>300000</v>
      </c>
      <c r="W688" s="6"/>
      <c r="X688" s="81">
        <f t="shared" si="208"/>
        <v>300000</v>
      </c>
      <c r="Y688" s="9">
        <v>300000</v>
      </c>
      <c r="Z688" s="6" t="e">
        <f>Y688/1000*#REF!</f>
        <v>#REF!</v>
      </c>
      <c r="AA688" s="81" t="e">
        <f t="shared" si="209"/>
        <v>#REF!</v>
      </c>
      <c r="AB688" s="9">
        <v>300000</v>
      </c>
      <c r="AC688" s="6"/>
      <c r="AD688" s="81">
        <f t="shared" si="210"/>
        <v>300000</v>
      </c>
      <c r="AE688" s="32">
        <v>285000</v>
      </c>
      <c r="AF688" s="6" t="e">
        <f>AE688/1000*#REF!</f>
        <v>#REF!</v>
      </c>
      <c r="AG688" s="81" t="e">
        <f t="shared" si="211"/>
        <v>#REF!</v>
      </c>
      <c r="AH688" s="32">
        <v>285000</v>
      </c>
      <c r="AI688" s="6"/>
      <c r="AJ688" s="81">
        <f t="shared" si="212"/>
        <v>285000</v>
      </c>
      <c r="AK688" s="32">
        <v>285000</v>
      </c>
      <c r="AL688" s="35"/>
      <c r="AM688" s="35"/>
    </row>
    <row r="689" spans="1:39" ht="31.5" x14ac:dyDescent="0.2">
      <c r="A689" s="5">
        <f t="shared" si="202"/>
        <v>663</v>
      </c>
      <c r="B689" s="5" t="e">
        <v>#REF!</v>
      </c>
      <c r="C689" s="5">
        <v>703</v>
      </c>
      <c r="D689" s="5" t="s">
        <v>101</v>
      </c>
      <c r="E689" s="15"/>
      <c r="F689" s="15" t="s">
        <v>101</v>
      </c>
      <c r="G689" s="30" t="s">
        <v>102</v>
      </c>
      <c r="H689" s="6">
        <v>230000</v>
      </c>
      <c r="I689" s="6">
        <v>258538.05900000001</v>
      </c>
      <c r="J689" s="6">
        <v>190000</v>
      </c>
      <c r="K689" s="81">
        <f t="shared" si="203"/>
        <v>420000</v>
      </c>
      <c r="L689" s="81">
        <f t="shared" si="204"/>
        <v>678500</v>
      </c>
      <c r="M689" s="9">
        <v>370000</v>
      </c>
      <c r="N689" s="6" t="e">
        <f>M689/1000*#REF!</f>
        <v>#REF!</v>
      </c>
      <c r="O689" s="81" t="e">
        <f t="shared" si="205"/>
        <v>#REF!</v>
      </c>
      <c r="P689" s="9">
        <v>370000</v>
      </c>
      <c r="Q689" s="6"/>
      <c r="R689" s="81">
        <f t="shared" si="206"/>
        <v>370000</v>
      </c>
      <c r="S689" s="6">
        <v>370000</v>
      </c>
      <c r="T689" s="6" t="e">
        <f>S689/1000*#REF!</f>
        <v>#REF!</v>
      </c>
      <c r="U689" s="81" t="e">
        <f t="shared" si="207"/>
        <v>#REF!</v>
      </c>
      <c r="V689" s="6">
        <v>370000</v>
      </c>
      <c r="W689" s="6"/>
      <c r="X689" s="81">
        <f t="shared" si="208"/>
        <v>370000</v>
      </c>
      <c r="Y689" s="9">
        <v>370000</v>
      </c>
      <c r="Z689" s="6" t="e">
        <f>Y689/1000*#REF!</f>
        <v>#REF!</v>
      </c>
      <c r="AA689" s="81" t="e">
        <f t="shared" si="209"/>
        <v>#REF!</v>
      </c>
      <c r="AB689" s="9">
        <v>370000</v>
      </c>
      <c r="AC689" s="6"/>
      <c r="AD689" s="81">
        <f t="shared" si="210"/>
        <v>370000</v>
      </c>
      <c r="AE689" s="32">
        <v>351000</v>
      </c>
      <c r="AF689" s="6" t="e">
        <f>AE689/1000*#REF!</f>
        <v>#REF!</v>
      </c>
      <c r="AG689" s="81" t="e">
        <f t="shared" si="211"/>
        <v>#REF!</v>
      </c>
      <c r="AH689" s="32">
        <v>351000</v>
      </c>
      <c r="AI689" s="6"/>
      <c r="AJ689" s="81">
        <f t="shared" si="212"/>
        <v>351000</v>
      </c>
      <c r="AK689" s="32">
        <v>351000</v>
      </c>
      <c r="AL689" s="35"/>
      <c r="AM689" s="35"/>
    </row>
    <row r="690" spans="1:39" ht="31.5" x14ac:dyDescent="0.2">
      <c r="A690" s="5">
        <f t="shared" si="202"/>
        <v>664</v>
      </c>
      <c r="B690" s="5" t="e">
        <v>#REF!</v>
      </c>
      <c r="C690" s="5">
        <v>704</v>
      </c>
      <c r="D690" s="5" t="s">
        <v>103</v>
      </c>
      <c r="E690" s="15"/>
      <c r="F690" s="15" t="s">
        <v>103</v>
      </c>
      <c r="G690" s="30" t="s">
        <v>104</v>
      </c>
      <c r="H690" s="6">
        <v>780000</v>
      </c>
      <c r="I690" s="6">
        <v>86405.5</v>
      </c>
      <c r="J690" s="6"/>
      <c r="K690" s="81">
        <f t="shared" si="203"/>
        <v>780000</v>
      </c>
      <c r="L690" s="81">
        <f t="shared" si="204"/>
        <v>866400</v>
      </c>
      <c r="M690" s="9">
        <v>600000</v>
      </c>
      <c r="N690" s="6" t="e">
        <f>M690/1000*#REF!</f>
        <v>#REF!</v>
      </c>
      <c r="O690" s="81" t="e">
        <f t="shared" si="205"/>
        <v>#REF!</v>
      </c>
      <c r="P690" s="9">
        <v>600000</v>
      </c>
      <c r="Q690" s="6"/>
      <c r="R690" s="81">
        <f t="shared" si="206"/>
        <v>600000</v>
      </c>
      <c r="S690" s="6">
        <v>600000</v>
      </c>
      <c r="T690" s="6" t="e">
        <f>S690/1000*#REF!</f>
        <v>#REF!</v>
      </c>
      <c r="U690" s="81" t="e">
        <f t="shared" si="207"/>
        <v>#REF!</v>
      </c>
      <c r="V690" s="6">
        <v>600000</v>
      </c>
      <c r="W690" s="6"/>
      <c r="X690" s="81">
        <f t="shared" si="208"/>
        <v>600000</v>
      </c>
      <c r="Y690" s="9">
        <v>600000</v>
      </c>
      <c r="Z690" s="6" t="e">
        <f>Y690/1000*#REF!</f>
        <v>#REF!</v>
      </c>
      <c r="AA690" s="81" t="e">
        <f t="shared" si="209"/>
        <v>#REF!</v>
      </c>
      <c r="AB690" s="9">
        <v>600000</v>
      </c>
      <c r="AC690" s="6"/>
      <c r="AD690" s="81">
        <f t="shared" si="210"/>
        <v>600000</v>
      </c>
      <c r="AE690" s="32">
        <v>570000</v>
      </c>
      <c r="AF690" s="6" t="e">
        <f>AE690/1000*#REF!</f>
        <v>#REF!</v>
      </c>
      <c r="AG690" s="81" t="e">
        <f t="shared" si="211"/>
        <v>#REF!</v>
      </c>
      <c r="AH690" s="32">
        <v>570000</v>
      </c>
      <c r="AI690" s="6"/>
      <c r="AJ690" s="81">
        <f t="shared" si="212"/>
        <v>570000</v>
      </c>
      <c r="AK690" s="32">
        <v>570000</v>
      </c>
      <c r="AL690" s="44" t="s">
        <v>1292</v>
      </c>
      <c r="AM690" s="35"/>
    </row>
    <row r="691" spans="1:39" ht="31.5" x14ac:dyDescent="0.2">
      <c r="A691" s="5">
        <f t="shared" si="202"/>
        <v>665</v>
      </c>
      <c r="B691" s="5" t="e">
        <v>#REF!</v>
      </c>
      <c r="C691" s="5">
        <v>705</v>
      </c>
      <c r="D691" s="5" t="s">
        <v>105</v>
      </c>
      <c r="E691" s="15"/>
      <c r="F691" s="15" t="s">
        <v>105</v>
      </c>
      <c r="G691" s="30" t="s">
        <v>106</v>
      </c>
      <c r="H691" s="6">
        <v>400000</v>
      </c>
      <c r="I691" s="6">
        <v>224654.3</v>
      </c>
      <c r="J691" s="6">
        <v>190000</v>
      </c>
      <c r="K691" s="81">
        <f t="shared" si="203"/>
        <v>590000</v>
      </c>
      <c r="L691" s="81">
        <f t="shared" si="204"/>
        <v>814700</v>
      </c>
      <c r="M691" s="9">
        <v>730000</v>
      </c>
      <c r="N691" s="6" t="e">
        <f>M691/1000*#REF!</f>
        <v>#REF!</v>
      </c>
      <c r="O691" s="81" t="e">
        <f t="shared" si="205"/>
        <v>#REF!</v>
      </c>
      <c r="P691" s="9">
        <v>730000</v>
      </c>
      <c r="Q691" s="6"/>
      <c r="R691" s="81">
        <f t="shared" si="206"/>
        <v>730000</v>
      </c>
      <c r="S691" s="6">
        <v>730000</v>
      </c>
      <c r="T691" s="6" t="e">
        <f>S691/1000*#REF!</f>
        <v>#REF!</v>
      </c>
      <c r="U691" s="81" t="e">
        <f t="shared" si="207"/>
        <v>#REF!</v>
      </c>
      <c r="V691" s="6">
        <v>730000</v>
      </c>
      <c r="W691" s="6"/>
      <c r="X691" s="81">
        <f t="shared" si="208"/>
        <v>730000</v>
      </c>
      <c r="Y691" s="9">
        <v>730000</v>
      </c>
      <c r="Z691" s="6" t="e">
        <f>Y691/1000*#REF!</f>
        <v>#REF!</v>
      </c>
      <c r="AA691" s="81" t="e">
        <f t="shared" si="209"/>
        <v>#REF!</v>
      </c>
      <c r="AB691" s="9">
        <v>730000</v>
      </c>
      <c r="AC691" s="6"/>
      <c r="AD691" s="81">
        <f t="shared" si="210"/>
        <v>730000</v>
      </c>
      <c r="AE691" s="32">
        <v>693000</v>
      </c>
      <c r="AF691" s="6" t="e">
        <f>AE691/1000*#REF!</f>
        <v>#REF!</v>
      </c>
      <c r="AG691" s="81" t="e">
        <f t="shared" si="211"/>
        <v>#REF!</v>
      </c>
      <c r="AH691" s="32">
        <v>693000</v>
      </c>
      <c r="AI691" s="6"/>
      <c r="AJ691" s="81">
        <f t="shared" si="212"/>
        <v>693000</v>
      </c>
      <c r="AK691" s="32">
        <v>693000</v>
      </c>
      <c r="AL691" s="35"/>
      <c r="AM691" s="35"/>
    </row>
    <row r="692" spans="1:39" x14ac:dyDescent="0.2">
      <c r="A692" s="5">
        <f t="shared" si="202"/>
        <v>666</v>
      </c>
      <c r="B692" s="5" t="e">
        <v>#REF!</v>
      </c>
      <c r="C692" s="5">
        <v>706</v>
      </c>
      <c r="D692" s="5" t="s">
        <v>107</v>
      </c>
      <c r="E692" s="15"/>
      <c r="F692" s="15" t="s">
        <v>107</v>
      </c>
      <c r="G692" s="30" t="s">
        <v>108</v>
      </c>
      <c r="H692" s="6">
        <v>150000</v>
      </c>
      <c r="I692" s="6">
        <v>192924.69</v>
      </c>
      <c r="J692" s="6">
        <v>190000</v>
      </c>
      <c r="K692" s="81">
        <f t="shared" si="203"/>
        <v>340000</v>
      </c>
      <c r="L692" s="81">
        <f t="shared" si="204"/>
        <v>532900</v>
      </c>
      <c r="M692" s="9">
        <v>870000</v>
      </c>
      <c r="N692" s="6" t="e">
        <f>M692/1000*#REF!</f>
        <v>#REF!</v>
      </c>
      <c r="O692" s="81" t="e">
        <f t="shared" si="205"/>
        <v>#REF!</v>
      </c>
      <c r="P692" s="9">
        <v>870000</v>
      </c>
      <c r="Q692" s="6"/>
      <c r="R692" s="81">
        <f t="shared" si="206"/>
        <v>870000</v>
      </c>
      <c r="S692" s="6">
        <v>870000</v>
      </c>
      <c r="T692" s="6" t="e">
        <f>S692/1000*#REF!</f>
        <v>#REF!</v>
      </c>
      <c r="U692" s="81" t="e">
        <f t="shared" si="207"/>
        <v>#REF!</v>
      </c>
      <c r="V692" s="6">
        <v>870000</v>
      </c>
      <c r="W692" s="6"/>
      <c r="X692" s="81">
        <f t="shared" si="208"/>
        <v>870000</v>
      </c>
      <c r="Y692" s="9">
        <v>870000</v>
      </c>
      <c r="Z692" s="6" t="e">
        <f>Y692/1000*#REF!</f>
        <v>#REF!</v>
      </c>
      <c r="AA692" s="81" t="e">
        <f t="shared" si="209"/>
        <v>#REF!</v>
      </c>
      <c r="AB692" s="9">
        <v>870000</v>
      </c>
      <c r="AC692" s="6"/>
      <c r="AD692" s="81">
        <f t="shared" si="210"/>
        <v>870000</v>
      </c>
      <c r="AE692" s="32">
        <v>826000</v>
      </c>
      <c r="AF692" s="6" t="e">
        <f>AE692/1000*#REF!</f>
        <v>#REF!</v>
      </c>
      <c r="AG692" s="81" t="e">
        <f t="shared" si="211"/>
        <v>#REF!</v>
      </c>
      <c r="AH692" s="32">
        <v>826000</v>
      </c>
      <c r="AI692" s="6"/>
      <c r="AJ692" s="81">
        <f t="shared" si="212"/>
        <v>826000</v>
      </c>
      <c r="AK692" s="32">
        <v>826000</v>
      </c>
      <c r="AL692" s="35"/>
      <c r="AM692" s="35"/>
    </row>
    <row r="693" spans="1:39" ht="31.5" x14ac:dyDescent="0.2">
      <c r="A693" s="5">
        <f t="shared" si="202"/>
        <v>667</v>
      </c>
      <c r="B693" s="5" t="e">
        <v>#REF!</v>
      </c>
      <c r="C693" s="5">
        <v>707</v>
      </c>
      <c r="D693" s="5" t="s">
        <v>109</v>
      </c>
      <c r="E693" s="15"/>
      <c r="F693" s="15" t="s">
        <v>109</v>
      </c>
      <c r="G693" s="30" t="s">
        <v>110</v>
      </c>
      <c r="H693" s="6">
        <v>350000</v>
      </c>
      <c r="I693" s="6">
        <v>437978.24</v>
      </c>
      <c r="J693" s="6">
        <v>483000</v>
      </c>
      <c r="K693" s="81">
        <f t="shared" si="203"/>
        <v>833000</v>
      </c>
      <c r="L693" s="81">
        <f t="shared" si="204"/>
        <v>1271000</v>
      </c>
      <c r="M693" s="9">
        <v>250000</v>
      </c>
      <c r="N693" s="6" t="e">
        <f>M693/1000*#REF!</f>
        <v>#REF!</v>
      </c>
      <c r="O693" s="81" t="e">
        <f t="shared" si="205"/>
        <v>#REF!</v>
      </c>
      <c r="P693" s="9">
        <v>250000</v>
      </c>
      <c r="Q693" s="6"/>
      <c r="R693" s="81">
        <f t="shared" si="206"/>
        <v>250000</v>
      </c>
      <c r="S693" s="6">
        <v>250000</v>
      </c>
      <c r="T693" s="6" t="e">
        <f>S693/1000*#REF!</f>
        <v>#REF!</v>
      </c>
      <c r="U693" s="81" t="e">
        <f t="shared" si="207"/>
        <v>#REF!</v>
      </c>
      <c r="V693" s="6">
        <v>250000</v>
      </c>
      <c r="W693" s="6"/>
      <c r="X693" s="81">
        <f t="shared" si="208"/>
        <v>250000</v>
      </c>
      <c r="Y693" s="9">
        <v>250000</v>
      </c>
      <c r="Z693" s="6" t="e">
        <f>Y693/1000*#REF!</f>
        <v>#REF!</v>
      </c>
      <c r="AA693" s="81" t="e">
        <f t="shared" si="209"/>
        <v>#REF!</v>
      </c>
      <c r="AB693" s="9">
        <v>250000</v>
      </c>
      <c r="AC693" s="6"/>
      <c r="AD693" s="81">
        <f t="shared" si="210"/>
        <v>250000</v>
      </c>
      <c r="AE693" s="32">
        <v>237000</v>
      </c>
      <c r="AF693" s="6" t="e">
        <f>AE693/1000*#REF!</f>
        <v>#REF!</v>
      </c>
      <c r="AG693" s="81" t="e">
        <f t="shared" si="211"/>
        <v>#REF!</v>
      </c>
      <c r="AH693" s="32">
        <v>237000</v>
      </c>
      <c r="AI693" s="6"/>
      <c r="AJ693" s="81">
        <f t="shared" si="212"/>
        <v>237000</v>
      </c>
      <c r="AK693" s="32">
        <v>237000</v>
      </c>
      <c r="AL693" s="44" t="s">
        <v>111</v>
      </c>
      <c r="AM693" s="35"/>
    </row>
    <row r="694" spans="1:39" x14ac:dyDescent="0.2">
      <c r="A694" s="5"/>
      <c r="B694" s="5"/>
      <c r="C694" s="5"/>
      <c r="D694" s="5" t="s">
        <v>1299</v>
      </c>
      <c r="E694" s="15"/>
      <c r="F694" s="15"/>
      <c r="G694" s="46" t="s">
        <v>112</v>
      </c>
      <c r="H694" s="6">
        <v>0</v>
      </c>
      <c r="I694" s="6">
        <v>0</v>
      </c>
      <c r="J694" s="6"/>
      <c r="K694" s="81">
        <f t="shared" si="203"/>
        <v>0</v>
      </c>
      <c r="L694" s="81">
        <f t="shared" si="204"/>
        <v>0</v>
      </c>
      <c r="M694" s="9">
        <v>350000</v>
      </c>
      <c r="N694" s="6" t="e">
        <f>M694/1000*#REF!</f>
        <v>#REF!</v>
      </c>
      <c r="O694" s="81" t="e">
        <f t="shared" si="205"/>
        <v>#REF!</v>
      </c>
      <c r="P694" s="9">
        <v>350000</v>
      </c>
      <c r="Q694" s="6"/>
      <c r="R694" s="81">
        <f t="shared" si="206"/>
        <v>350000</v>
      </c>
      <c r="S694" s="6">
        <v>350000</v>
      </c>
      <c r="T694" s="6" t="e">
        <f>S694/1000*#REF!</f>
        <v>#REF!</v>
      </c>
      <c r="U694" s="81" t="e">
        <f t="shared" si="207"/>
        <v>#REF!</v>
      </c>
      <c r="V694" s="6">
        <v>350000</v>
      </c>
      <c r="W694" s="6"/>
      <c r="X694" s="81">
        <f t="shared" si="208"/>
        <v>350000</v>
      </c>
      <c r="Y694" s="9">
        <v>350000</v>
      </c>
      <c r="Z694" s="6" t="e">
        <f>Y694/1000*#REF!</f>
        <v>#REF!</v>
      </c>
      <c r="AA694" s="81" t="e">
        <f t="shared" si="209"/>
        <v>#REF!</v>
      </c>
      <c r="AB694" s="9">
        <v>350000</v>
      </c>
      <c r="AC694" s="6"/>
      <c r="AD694" s="81">
        <f t="shared" si="210"/>
        <v>350000</v>
      </c>
      <c r="AE694" s="32">
        <v>332000</v>
      </c>
      <c r="AF694" s="6" t="e">
        <f>AE694/1000*#REF!</f>
        <v>#REF!</v>
      </c>
      <c r="AG694" s="81" t="e">
        <f t="shared" si="211"/>
        <v>#REF!</v>
      </c>
      <c r="AH694" s="32">
        <v>332000</v>
      </c>
      <c r="AI694" s="6"/>
      <c r="AJ694" s="81">
        <f t="shared" si="212"/>
        <v>332000</v>
      </c>
      <c r="AK694" s="32">
        <v>332000</v>
      </c>
      <c r="AL694" s="35"/>
      <c r="AM694" s="35"/>
    </row>
    <row r="695" spans="1:39" x14ac:dyDescent="0.2">
      <c r="A695" s="5">
        <f>A693+1</f>
        <v>668</v>
      </c>
      <c r="B695" s="5" t="e">
        <v>#REF!</v>
      </c>
      <c r="C695" s="5">
        <v>708</v>
      </c>
      <c r="D695" s="5" t="s">
        <v>113</v>
      </c>
      <c r="E695" s="15"/>
      <c r="F695" s="15" t="s">
        <v>113</v>
      </c>
      <c r="G695" s="30" t="s">
        <v>114</v>
      </c>
      <c r="H695" s="6">
        <v>70000</v>
      </c>
      <c r="I695" s="6">
        <v>43202.75</v>
      </c>
      <c r="J695" s="6"/>
      <c r="K695" s="81">
        <f t="shared" si="203"/>
        <v>70000</v>
      </c>
      <c r="L695" s="81">
        <f t="shared" si="204"/>
        <v>113200</v>
      </c>
      <c r="M695" s="32"/>
      <c r="N695" s="6"/>
      <c r="O695" s="81"/>
      <c r="P695" s="32"/>
      <c r="Q695" s="6"/>
      <c r="R695" s="81"/>
      <c r="S695" s="6"/>
      <c r="T695" s="6"/>
      <c r="U695" s="81"/>
      <c r="V695" s="6"/>
      <c r="W695" s="6"/>
      <c r="X695" s="81"/>
      <c r="Y695" s="32"/>
      <c r="Z695" s="6"/>
      <c r="AA695" s="81"/>
      <c r="AB695" s="32"/>
      <c r="AC695" s="6"/>
      <c r="AD695" s="81"/>
      <c r="AE695" s="32"/>
      <c r="AF695" s="6"/>
      <c r="AG695" s="81"/>
      <c r="AH695" s="32"/>
      <c r="AI695" s="6"/>
      <c r="AJ695" s="81"/>
      <c r="AK695" s="32"/>
      <c r="AL695" s="35"/>
      <c r="AM695" s="35"/>
    </row>
    <row r="696" spans="1:39" x14ac:dyDescent="0.2">
      <c r="A696" s="5">
        <f t="shared" ref="A696:A709" si="213">A695+1</f>
        <v>669</v>
      </c>
      <c r="B696" s="5" t="e">
        <v>#REF!</v>
      </c>
      <c r="C696" s="5">
        <v>709</v>
      </c>
      <c r="D696" s="5" t="s">
        <v>115</v>
      </c>
      <c r="E696" s="15"/>
      <c r="F696" s="15" t="s">
        <v>115</v>
      </c>
      <c r="G696" s="30" t="s">
        <v>116</v>
      </c>
      <c r="H696" s="6">
        <v>90000</v>
      </c>
      <c r="I696" s="6">
        <v>43202.75</v>
      </c>
      <c r="J696" s="6">
        <v>64500</v>
      </c>
      <c r="K696" s="81">
        <f t="shared" si="203"/>
        <v>154500</v>
      </c>
      <c r="L696" s="81">
        <f t="shared" si="204"/>
        <v>197700</v>
      </c>
      <c r="M696" s="9">
        <v>200000</v>
      </c>
      <c r="N696" s="6" t="e">
        <f>M696/1000*#REF!</f>
        <v>#REF!</v>
      </c>
      <c r="O696" s="81" t="e">
        <f>SUM(M696:N696)</f>
        <v>#REF!</v>
      </c>
      <c r="P696" s="9">
        <v>200000</v>
      </c>
      <c r="Q696" s="6"/>
      <c r="R696" s="81">
        <f>SUM(P696:Q696)</f>
        <v>200000</v>
      </c>
      <c r="S696" s="6">
        <v>200000</v>
      </c>
      <c r="T696" s="6" t="e">
        <f>S696/1000*#REF!</f>
        <v>#REF!</v>
      </c>
      <c r="U696" s="81" t="e">
        <f>SUM(S696:T696)</f>
        <v>#REF!</v>
      </c>
      <c r="V696" s="6">
        <v>200000</v>
      </c>
      <c r="W696" s="6"/>
      <c r="X696" s="81">
        <f>SUM(V696:W696)</f>
        <v>200000</v>
      </c>
      <c r="Y696" s="9">
        <v>200000</v>
      </c>
      <c r="Z696" s="6" t="e">
        <f>Y696/1000*#REF!</f>
        <v>#REF!</v>
      </c>
      <c r="AA696" s="81" t="e">
        <f>SUM(Y696:Z696)</f>
        <v>#REF!</v>
      </c>
      <c r="AB696" s="9">
        <v>200000</v>
      </c>
      <c r="AC696" s="6"/>
      <c r="AD696" s="81">
        <f>SUM(AB696:AC696)</f>
        <v>200000</v>
      </c>
      <c r="AE696" s="32">
        <v>190000</v>
      </c>
      <c r="AF696" s="6" t="e">
        <f>AE696/1000*#REF!</f>
        <v>#REF!</v>
      </c>
      <c r="AG696" s="81" t="e">
        <f>SUM(AE696:AF696)</f>
        <v>#REF!</v>
      </c>
      <c r="AH696" s="32">
        <v>190000</v>
      </c>
      <c r="AI696" s="6"/>
      <c r="AJ696" s="81">
        <f>SUM(AH696:AI696)</f>
        <v>190000</v>
      </c>
      <c r="AK696" s="32">
        <v>190000</v>
      </c>
      <c r="AL696" s="35"/>
      <c r="AM696" s="35"/>
    </row>
    <row r="697" spans="1:39" ht="31.5" x14ac:dyDescent="0.2">
      <c r="A697" s="5">
        <f t="shared" si="213"/>
        <v>670</v>
      </c>
      <c r="B697" s="5" t="e">
        <v>#REF!</v>
      </c>
      <c r="C697" s="5">
        <v>710</v>
      </c>
      <c r="D697" s="5" t="s">
        <v>117</v>
      </c>
      <c r="E697" s="15"/>
      <c r="F697" s="15" t="s">
        <v>117</v>
      </c>
      <c r="G697" s="30" t="s">
        <v>118</v>
      </c>
      <c r="H697" s="6">
        <v>110000</v>
      </c>
      <c r="I697" s="6">
        <v>60483.85</v>
      </c>
      <c r="J697" s="6">
        <v>240000</v>
      </c>
      <c r="K697" s="81">
        <f t="shared" si="203"/>
        <v>350000</v>
      </c>
      <c r="L697" s="81">
        <f t="shared" si="204"/>
        <v>410500</v>
      </c>
      <c r="M697" s="9">
        <v>60000</v>
      </c>
      <c r="N697" s="6" t="e">
        <f>M697/1000*#REF!</f>
        <v>#REF!</v>
      </c>
      <c r="O697" s="81" t="e">
        <f>SUM(M697:N697)</f>
        <v>#REF!</v>
      </c>
      <c r="P697" s="9">
        <v>60000</v>
      </c>
      <c r="Q697" s="6"/>
      <c r="R697" s="81">
        <f>SUM(P697:Q697)</f>
        <v>60000</v>
      </c>
      <c r="S697" s="6">
        <v>60000</v>
      </c>
      <c r="T697" s="6" t="e">
        <f>S697/1000*#REF!</f>
        <v>#REF!</v>
      </c>
      <c r="U697" s="81" t="e">
        <f>SUM(S697:T697)</f>
        <v>#REF!</v>
      </c>
      <c r="V697" s="6">
        <v>60000</v>
      </c>
      <c r="W697" s="6"/>
      <c r="X697" s="81">
        <f>SUM(V697:W697)</f>
        <v>60000</v>
      </c>
      <c r="Y697" s="9">
        <v>60000</v>
      </c>
      <c r="Z697" s="6" t="e">
        <f>Y697/1000*#REF!</f>
        <v>#REF!</v>
      </c>
      <c r="AA697" s="81" t="e">
        <f>SUM(Y697:Z697)</f>
        <v>#REF!</v>
      </c>
      <c r="AB697" s="9">
        <v>60000</v>
      </c>
      <c r="AC697" s="6"/>
      <c r="AD697" s="81">
        <f>SUM(AB697:AC697)</f>
        <v>60000</v>
      </c>
      <c r="AE697" s="32">
        <v>57000</v>
      </c>
      <c r="AF697" s="6" t="e">
        <f>AE697/1000*#REF!</f>
        <v>#REF!</v>
      </c>
      <c r="AG697" s="81" t="e">
        <f>SUM(AE697:AF697)</f>
        <v>#REF!</v>
      </c>
      <c r="AH697" s="32">
        <v>57000</v>
      </c>
      <c r="AI697" s="6"/>
      <c r="AJ697" s="81">
        <f>SUM(AH697:AI697)</f>
        <v>57000</v>
      </c>
      <c r="AK697" s="32">
        <v>57000</v>
      </c>
      <c r="AL697" s="35"/>
      <c r="AM697" s="35"/>
    </row>
    <row r="698" spans="1:39" x14ac:dyDescent="0.2">
      <c r="A698" s="5">
        <f t="shared" si="213"/>
        <v>671</v>
      </c>
      <c r="B698" s="5" t="e">
        <v>#REF!</v>
      </c>
      <c r="C698" s="5">
        <v>711</v>
      </c>
      <c r="D698" s="5" t="s">
        <v>119</v>
      </c>
      <c r="E698" s="15"/>
      <c r="F698" s="15" t="s">
        <v>119</v>
      </c>
      <c r="G698" s="30" t="s">
        <v>120</v>
      </c>
      <c r="H698" s="6">
        <v>210000</v>
      </c>
      <c r="I698" s="6">
        <v>33145.904999999999</v>
      </c>
      <c r="J698" s="6">
        <v>17000</v>
      </c>
      <c r="K698" s="81">
        <f t="shared" si="203"/>
        <v>227000</v>
      </c>
      <c r="L698" s="81">
        <f t="shared" si="204"/>
        <v>260100</v>
      </c>
      <c r="M698" s="9">
        <v>50000</v>
      </c>
      <c r="N698" s="6" t="e">
        <f>M698/1000*#REF!</f>
        <v>#REF!</v>
      </c>
      <c r="O698" s="81" t="e">
        <f>SUM(M698:N698)</f>
        <v>#REF!</v>
      </c>
      <c r="P698" s="9">
        <v>50000</v>
      </c>
      <c r="Q698" s="6"/>
      <c r="R698" s="81">
        <f>SUM(P698:Q698)</f>
        <v>50000</v>
      </c>
      <c r="S698" s="6">
        <v>50000</v>
      </c>
      <c r="T698" s="6" t="e">
        <f>S698/1000*#REF!</f>
        <v>#REF!</v>
      </c>
      <c r="U698" s="81" t="e">
        <f>SUM(S698:T698)</f>
        <v>#REF!</v>
      </c>
      <c r="V698" s="6">
        <v>50000</v>
      </c>
      <c r="W698" s="6"/>
      <c r="X698" s="81">
        <f>SUM(V698:W698)</f>
        <v>50000</v>
      </c>
      <c r="Y698" s="9">
        <v>50000</v>
      </c>
      <c r="Z698" s="6" t="e">
        <f>Y698/1000*#REF!</f>
        <v>#REF!</v>
      </c>
      <c r="AA698" s="81" t="e">
        <f>SUM(Y698:Z698)</f>
        <v>#REF!</v>
      </c>
      <c r="AB698" s="9">
        <v>50000</v>
      </c>
      <c r="AC698" s="6"/>
      <c r="AD698" s="81">
        <f>SUM(AB698:AC698)</f>
        <v>50000</v>
      </c>
      <c r="AE698" s="32">
        <v>47000</v>
      </c>
      <c r="AF698" s="6" t="e">
        <f>AE698/1000*#REF!</f>
        <v>#REF!</v>
      </c>
      <c r="AG698" s="81" t="e">
        <f>SUM(AE698:AF698)</f>
        <v>#REF!</v>
      </c>
      <c r="AH698" s="32">
        <v>47000</v>
      </c>
      <c r="AI698" s="6"/>
      <c r="AJ698" s="81">
        <f>SUM(AH698:AI698)</f>
        <v>47000</v>
      </c>
      <c r="AK698" s="32">
        <v>47000</v>
      </c>
      <c r="AL698" s="35"/>
      <c r="AM698" s="35"/>
    </row>
    <row r="699" spans="1:39" x14ac:dyDescent="0.2">
      <c r="A699" s="5">
        <f t="shared" si="213"/>
        <v>672</v>
      </c>
      <c r="B699" s="5" t="e">
        <v>#REF!</v>
      </c>
      <c r="C699" s="5">
        <v>712</v>
      </c>
      <c r="D699" s="5" t="s">
        <v>121</v>
      </c>
      <c r="E699" s="15"/>
      <c r="F699" s="15" t="s">
        <v>121</v>
      </c>
      <c r="G699" s="30" t="s">
        <v>122</v>
      </c>
      <c r="H699" s="6">
        <v>260000</v>
      </c>
      <c r="I699" s="6">
        <v>43202.75</v>
      </c>
      <c r="J699" s="6">
        <v>64500</v>
      </c>
      <c r="K699" s="81">
        <f t="shared" si="203"/>
        <v>324500</v>
      </c>
      <c r="L699" s="81">
        <f t="shared" si="204"/>
        <v>367700</v>
      </c>
      <c r="M699" s="6"/>
      <c r="N699" s="6"/>
      <c r="O699" s="81"/>
      <c r="P699" s="6"/>
      <c r="Q699" s="6"/>
      <c r="R699" s="81"/>
      <c r="S699" s="6"/>
      <c r="T699" s="6"/>
      <c r="U699" s="81"/>
      <c r="V699" s="6"/>
      <c r="W699" s="6"/>
      <c r="X699" s="81"/>
      <c r="Y699" s="6"/>
      <c r="Z699" s="6"/>
      <c r="AA699" s="81"/>
      <c r="AB699" s="6"/>
      <c r="AC699" s="6"/>
      <c r="AD699" s="81"/>
      <c r="AE699" s="6"/>
      <c r="AF699" s="6"/>
      <c r="AG699" s="81"/>
      <c r="AH699" s="6"/>
      <c r="AI699" s="6"/>
      <c r="AJ699" s="81"/>
      <c r="AK699" s="6"/>
      <c r="AL699" s="35"/>
      <c r="AM699" s="35"/>
    </row>
    <row r="700" spans="1:39" x14ac:dyDescent="0.2">
      <c r="A700" s="5">
        <f t="shared" si="213"/>
        <v>673</v>
      </c>
      <c r="B700" s="5" t="e">
        <v>#REF!</v>
      </c>
      <c r="C700" s="5">
        <v>713</v>
      </c>
      <c r="D700" s="5" t="s">
        <v>123</v>
      </c>
      <c r="E700" s="15"/>
      <c r="F700" s="15" t="s">
        <v>123</v>
      </c>
      <c r="G700" s="30" t="s">
        <v>124</v>
      </c>
      <c r="H700" s="6">
        <v>170000</v>
      </c>
      <c r="I700" s="6">
        <v>43202.75</v>
      </c>
      <c r="J700" s="6">
        <v>64500</v>
      </c>
      <c r="K700" s="81">
        <f t="shared" si="203"/>
        <v>234500</v>
      </c>
      <c r="L700" s="81">
        <f t="shared" si="204"/>
        <v>277700</v>
      </c>
      <c r="M700" s="6">
        <v>127000</v>
      </c>
      <c r="N700" s="6" t="e">
        <f>M700/1000*#REF!</f>
        <v>#REF!</v>
      </c>
      <c r="O700" s="81" t="e">
        <f t="shared" ref="O700:O746" si="214">SUM(M700:N700)</f>
        <v>#REF!</v>
      </c>
      <c r="P700" s="6">
        <v>127000</v>
      </c>
      <c r="Q700" s="6"/>
      <c r="R700" s="81">
        <f t="shared" ref="R700:R746" si="215">SUM(P700:Q700)</f>
        <v>127000</v>
      </c>
      <c r="S700" s="6">
        <v>120000</v>
      </c>
      <c r="T700" s="6" t="e">
        <f>S700/1000*#REF!</f>
        <v>#REF!</v>
      </c>
      <c r="U700" s="81" t="e">
        <f t="shared" ref="U700:U746" si="216">SUM(S700:T700)</f>
        <v>#REF!</v>
      </c>
      <c r="V700" s="6">
        <v>120000</v>
      </c>
      <c r="W700" s="6"/>
      <c r="X700" s="81">
        <f t="shared" ref="X700:X746" si="217">SUM(V700:W700)</f>
        <v>120000</v>
      </c>
      <c r="Y700" s="6">
        <v>114000</v>
      </c>
      <c r="Z700" s="6" t="e">
        <f>Y700/1000*#REF!</f>
        <v>#REF!</v>
      </c>
      <c r="AA700" s="81" t="e">
        <f t="shared" ref="AA700:AA746" si="218">SUM(Y700:Z700)</f>
        <v>#REF!</v>
      </c>
      <c r="AB700" s="6">
        <v>114000</v>
      </c>
      <c r="AC700" s="6"/>
      <c r="AD700" s="81">
        <f t="shared" ref="AD700:AD746" si="219">SUM(AB700:AC700)</f>
        <v>114000</v>
      </c>
      <c r="AE700" s="6">
        <v>107000</v>
      </c>
      <c r="AF700" s="6" t="e">
        <f>AE700/1000*#REF!</f>
        <v>#REF!</v>
      </c>
      <c r="AG700" s="81" t="e">
        <f t="shared" ref="AG700:AG746" si="220">SUM(AE700:AF700)</f>
        <v>#REF!</v>
      </c>
      <c r="AH700" s="6">
        <v>107000</v>
      </c>
      <c r="AI700" s="6"/>
      <c r="AJ700" s="81">
        <f t="shared" ref="AJ700:AJ746" si="221">SUM(AH700:AI700)</f>
        <v>107000</v>
      </c>
      <c r="AK700" s="6">
        <v>107000</v>
      </c>
      <c r="AL700" s="35"/>
      <c r="AM700" s="35"/>
    </row>
    <row r="701" spans="1:39" x14ac:dyDescent="0.2">
      <c r="A701" s="5">
        <f t="shared" si="213"/>
        <v>674</v>
      </c>
      <c r="B701" s="5" t="e">
        <v>#REF!</v>
      </c>
      <c r="C701" s="5">
        <v>714</v>
      </c>
      <c r="D701" s="5" t="s">
        <v>125</v>
      </c>
      <c r="E701" s="15"/>
      <c r="F701" s="15" t="s">
        <v>125</v>
      </c>
      <c r="G701" s="30" t="s">
        <v>126</v>
      </c>
      <c r="H701" s="6">
        <v>140000</v>
      </c>
      <c r="I701" s="6">
        <v>37168.642999999996</v>
      </c>
      <c r="J701" s="6">
        <v>49500</v>
      </c>
      <c r="K701" s="81">
        <f t="shared" si="203"/>
        <v>189500</v>
      </c>
      <c r="L701" s="81">
        <f t="shared" si="204"/>
        <v>226700</v>
      </c>
      <c r="M701" s="6">
        <v>172000</v>
      </c>
      <c r="N701" s="6" t="e">
        <f>M701/1000*#REF!</f>
        <v>#REF!</v>
      </c>
      <c r="O701" s="81" t="e">
        <f t="shared" si="214"/>
        <v>#REF!</v>
      </c>
      <c r="P701" s="6">
        <v>172000</v>
      </c>
      <c r="Q701" s="6"/>
      <c r="R701" s="81">
        <f t="shared" si="215"/>
        <v>172000</v>
      </c>
      <c r="S701" s="6">
        <v>163000</v>
      </c>
      <c r="T701" s="6" t="e">
        <f>S701/1000*#REF!</f>
        <v>#REF!</v>
      </c>
      <c r="U701" s="81" t="e">
        <f t="shared" si="216"/>
        <v>#REF!</v>
      </c>
      <c r="V701" s="6">
        <v>163000</v>
      </c>
      <c r="W701" s="6"/>
      <c r="X701" s="81">
        <f t="shared" si="217"/>
        <v>163000</v>
      </c>
      <c r="Y701" s="6">
        <v>154000</v>
      </c>
      <c r="Z701" s="6" t="e">
        <f>Y701/1000*#REF!</f>
        <v>#REF!</v>
      </c>
      <c r="AA701" s="81" t="e">
        <f t="shared" si="218"/>
        <v>#REF!</v>
      </c>
      <c r="AB701" s="6">
        <v>154000</v>
      </c>
      <c r="AC701" s="6"/>
      <c r="AD701" s="81">
        <f t="shared" si="219"/>
        <v>154000</v>
      </c>
      <c r="AE701" s="6">
        <v>145000</v>
      </c>
      <c r="AF701" s="6" t="e">
        <f>AE701/1000*#REF!</f>
        <v>#REF!</v>
      </c>
      <c r="AG701" s="81" t="e">
        <f t="shared" si="220"/>
        <v>#REF!</v>
      </c>
      <c r="AH701" s="6">
        <v>145000</v>
      </c>
      <c r="AI701" s="6"/>
      <c r="AJ701" s="81">
        <f t="shared" si="221"/>
        <v>145000</v>
      </c>
      <c r="AK701" s="6">
        <v>145000</v>
      </c>
      <c r="AL701" s="35"/>
      <c r="AM701" s="35"/>
    </row>
    <row r="702" spans="1:39" x14ac:dyDescent="0.2">
      <c r="A702" s="5">
        <f t="shared" si="213"/>
        <v>675</v>
      </c>
      <c r="B702" s="5" t="e">
        <v>#REF!</v>
      </c>
      <c r="C702" s="5">
        <v>715</v>
      </c>
      <c r="D702" s="5" t="s">
        <v>127</v>
      </c>
      <c r="E702" s="15"/>
      <c r="F702" s="15" t="s">
        <v>127</v>
      </c>
      <c r="G702" s="30" t="s">
        <v>128</v>
      </c>
      <c r="H702" s="6">
        <v>160000</v>
      </c>
      <c r="I702" s="6">
        <v>37168.642999999996</v>
      </c>
      <c r="J702" s="6">
        <v>30000</v>
      </c>
      <c r="K702" s="81">
        <f t="shared" si="203"/>
        <v>190000</v>
      </c>
      <c r="L702" s="81">
        <f t="shared" si="204"/>
        <v>227200</v>
      </c>
      <c r="M702" s="6">
        <v>161000</v>
      </c>
      <c r="N702" s="6" t="e">
        <f>M702/1000*#REF!</f>
        <v>#REF!</v>
      </c>
      <c r="O702" s="81" t="e">
        <f t="shared" si="214"/>
        <v>#REF!</v>
      </c>
      <c r="P702" s="6">
        <v>161000</v>
      </c>
      <c r="Q702" s="6"/>
      <c r="R702" s="81">
        <f t="shared" si="215"/>
        <v>161000</v>
      </c>
      <c r="S702" s="6">
        <v>152000</v>
      </c>
      <c r="T702" s="6" t="e">
        <f>S702/1000*#REF!</f>
        <v>#REF!</v>
      </c>
      <c r="U702" s="81" t="e">
        <f t="shared" si="216"/>
        <v>#REF!</v>
      </c>
      <c r="V702" s="6">
        <v>152000</v>
      </c>
      <c r="W702" s="6"/>
      <c r="X702" s="81">
        <f t="shared" si="217"/>
        <v>152000</v>
      </c>
      <c r="Y702" s="6">
        <v>144000</v>
      </c>
      <c r="Z702" s="6" t="e">
        <f>Y702/1000*#REF!</f>
        <v>#REF!</v>
      </c>
      <c r="AA702" s="81" t="e">
        <f t="shared" si="218"/>
        <v>#REF!</v>
      </c>
      <c r="AB702" s="6">
        <v>144000</v>
      </c>
      <c r="AC702" s="6"/>
      <c r="AD702" s="81">
        <f t="shared" si="219"/>
        <v>144000</v>
      </c>
      <c r="AE702" s="6">
        <v>135000</v>
      </c>
      <c r="AF702" s="6" t="e">
        <f>AE702/1000*#REF!</f>
        <v>#REF!</v>
      </c>
      <c r="AG702" s="81" t="e">
        <f t="shared" si="220"/>
        <v>#REF!</v>
      </c>
      <c r="AH702" s="6">
        <v>135000</v>
      </c>
      <c r="AI702" s="6"/>
      <c r="AJ702" s="81">
        <f t="shared" si="221"/>
        <v>135000</v>
      </c>
      <c r="AK702" s="6">
        <v>135000</v>
      </c>
      <c r="AL702" s="35"/>
      <c r="AM702" s="35"/>
    </row>
    <row r="703" spans="1:39" x14ac:dyDescent="0.2">
      <c r="A703" s="5">
        <f t="shared" si="213"/>
        <v>676</v>
      </c>
      <c r="B703" s="5" t="e">
        <v>#REF!</v>
      </c>
      <c r="C703" s="5">
        <v>716</v>
      </c>
      <c r="D703" s="5" t="s">
        <v>129</v>
      </c>
      <c r="E703" s="15"/>
      <c r="F703" s="15" t="s">
        <v>129</v>
      </c>
      <c r="G703" s="30" t="s">
        <v>130</v>
      </c>
      <c r="H703" s="6">
        <v>300000</v>
      </c>
      <c r="I703" s="6">
        <v>56234.964999999997</v>
      </c>
      <c r="J703" s="6">
        <v>64500</v>
      </c>
      <c r="K703" s="81">
        <f t="shared" si="203"/>
        <v>364500</v>
      </c>
      <c r="L703" s="81">
        <f t="shared" si="204"/>
        <v>420700</v>
      </c>
      <c r="M703" s="6">
        <v>202000</v>
      </c>
      <c r="N703" s="6" t="e">
        <f>M703/1000*#REF!</f>
        <v>#REF!</v>
      </c>
      <c r="O703" s="81" t="e">
        <f t="shared" si="214"/>
        <v>#REF!</v>
      </c>
      <c r="P703" s="6">
        <v>202000</v>
      </c>
      <c r="Q703" s="6"/>
      <c r="R703" s="81">
        <f t="shared" si="215"/>
        <v>202000</v>
      </c>
      <c r="S703" s="6">
        <v>191000</v>
      </c>
      <c r="T703" s="6" t="e">
        <f>S703/1000*#REF!</f>
        <v>#REF!</v>
      </c>
      <c r="U703" s="81" t="e">
        <f t="shared" si="216"/>
        <v>#REF!</v>
      </c>
      <c r="V703" s="6">
        <v>191000</v>
      </c>
      <c r="W703" s="6"/>
      <c r="X703" s="81">
        <f t="shared" si="217"/>
        <v>191000</v>
      </c>
      <c r="Y703" s="6">
        <v>180000</v>
      </c>
      <c r="Z703" s="6" t="e">
        <f>Y703/1000*#REF!</f>
        <v>#REF!</v>
      </c>
      <c r="AA703" s="81" t="e">
        <f t="shared" si="218"/>
        <v>#REF!</v>
      </c>
      <c r="AB703" s="6">
        <v>180000</v>
      </c>
      <c r="AC703" s="6"/>
      <c r="AD703" s="81">
        <f t="shared" si="219"/>
        <v>180000</v>
      </c>
      <c r="AE703" s="6">
        <v>170000</v>
      </c>
      <c r="AF703" s="6" t="e">
        <f>AE703/1000*#REF!</f>
        <v>#REF!</v>
      </c>
      <c r="AG703" s="81" t="e">
        <f t="shared" si="220"/>
        <v>#REF!</v>
      </c>
      <c r="AH703" s="6">
        <v>170000</v>
      </c>
      <c r="AI703" s="6"/>
      <c r="AJ703" s="81">
        <f t="shared" si="221"/>
        <v>170000</v>
      </c>
      <c r="AK703" s="6">
        <v>170000</v>
      </c>
      <c r="AL703" s="35"/>
      <c r="AM703" s="35"/>
    </row>
    <row r="704" spans="1:39" x14ac:dyDescent="0.2">
      <c r="A704" s="5">
        <f t="shared" si="213"/>
        <v>677</v>
      </c>
      <c r="B704" s="5" t="e">
        <v>#REF!</v>
      </c>
      <c r="C704" s="5">
        <v>717</v>
      </c>
      <c r="D704" s="5" t="s">
        <v>131</v>
      </c>
      <c r="E704" s="15"/>
      <c r="F704" s="15" t="s">
        <v>131</v>
      </c>
      <c r="G704" s="30" t="s">
        <v>132</v>
      </c>
      <c r="H704" s="6">
        <v>370000</v>
      </c>
      <c r="I704" s="6">
        <v>64804.125</v>
      </c>
      <c r="J704" s="6">
        <v>80000</v>
      </c>
      <c r="K704" s="81">
        <f t="shared" si="203"/>
        <v>450000</v>
      </c>
      <c r="L704" s="81">
        <f t="shared" si="204"/>
        <v>514800</v>
      </c>
      <c r="M704" s="6">
        <v>2000000</v>
      </c>
      <c r="N704" s="6" t="e">
        <f>M704/1000*#REF!</f>
        <v>#REF!</v>
      </c>
      <c r="O704" s="81" t="e">
        <f t="shared" si="214"/>
        <v>#REF!</v>
      </c>
      <c r="P704" s="6">
        <v>2000000</v>
      </c>
      <c r="Q704" s="6"/>
      <c r="R704" s="81">
        <f t="shared" si="215"/>
        <v>2000000</v>
      </c>
      <c r="S704" s="6">
        <v>2000000</v>
      </c>
      <c r="T704" s="6" t="e">
        <f>S704/1000*#REF!</f>
        <v>#REF!</v>
      </c>
      <c r="U704" s="81" t="e">
        <f t="shared" si="216"/>
        <v>#REF!</v>
      </c>
      <c r="V704" s="6">
        <v>2000000</v>
      </c>
      <c r="W704" s="6"/>
      <c r="X704" s="81">
        <f t="shared" si="217"/>
        <v>2000000</v>
      </c>
      <c r="Y704" s="6">
        <v>2000000</v>
      </c>
      <c r="Z704" s="6" t="e">
        <f>Y704/1000*#REF!</f>
        <v>#REF!</v>
      </c>
      <c r="AA704" s="81" t="e">
        <f t="shared" si="218"/>
        <v>#REF!</v>
      </c>
      <c r="AB704" s="6">
        <v>2000000</v>
      </c>
      <c r="AC704" s="6"/>
      <c r="AD704" s="81">
        <f t="shared" si="219"/>
        <v>2000000</v>
      </c>
      <c r="AE704" s="32">
        <v>1900000</v>
      </c>
      <c r="AF704" s="6" t="e">
        <f>AE704/1000*#REF!</f>
        <v>#REF!</v>
      </c>
      <c r="AG704" s="81" t="e">
        <f t="shared" si="220"/>
        <v>#REF!</v>
      </c>
      <c r="AH704" s="32">
        <v>1900000</v>
      </c>
      <c r="AI704" s="6"/>
      <c r="AJ704" s="81">
        <f t="shared" si="221"/>
        <v>1900000</v>
      </c>
      <c r="AK704" s="32">
        <v>1900000</v>
      </c>
      <c r="AL704" s="35"/>
      <c r="AM704" s="44"/>
    </row>
    <row r="705" spans="1:39" x14ac:dyDescent="0.2">
      <c r="A705" s="5">
        <f t="shared" si="213"/>
        <v>678</v>
      </c>
      <c r="B705" s="5" t="e">
        <v>#REF!</v>
      </c>
      <c r="C705" s="5">
        <v>718</v>
      </c>
      <c r="D705" s="5" t="s">
        <v>133</v>
      </c>
      <c r="E705" s="15"/>
      <c r="F705" s="15" t="s">
        <v>133</v>
      </c>
      <c r="G705" s="30" t="s">
        <v>134</v>
      </c>
      <c r="H705" s="6">
        <v>600000</v>
      </c>
      <c r="I705" s="6">
        <v>64804.125</v>
      </c>
      <c r="J705" s="6">
        <v>80000</v>
      </c>
      <c r="K705" s="81">
        <f t="shared" si="203"/>
        <v>680000</v>
      </c>
      <c r="L705" s="81">
        <f t="shared" si="204"/>
        <v>744800</v>
      </c>
      <c r="M705" s="6">
        <v>2400000</v>
      </c>
      <c r="N705" s="6" t="e">
        <f>M705/1000*#REF!</f>
        <v>#REF!</v>
      </c>
      <c r="O705" s="81" t="e">
        <f t="shared" si="214"/>
        <v>#REF!</v>
      </c>
      <c r="P705" s="6">
        <v>2400000</v>
      </c>
      <c r="Q705" s="6"/>
      <c r="R705" s="81">
        <f t="shared" si="215"/>
        <v>2400000</v>
      </c>
      <c r="S705" s="6">
        <v>2400000</v>
      </c>
      <c r="T705" s="6" t="e">
        <f>S705/1000*#REF!</f>
        <v>#REF!</v>
      </c>
      <c r="U705" s="81" t="e">
        <f t="shared" si="216"/>
        <v>#REF!</v>
      </c>
      <c r="V705" s="6">
        <v>2400000</v>
      </c>
      <c r="W705" s="6"/>
      <c r="X705" s="81">
        <f t="shared" si="217"/>
        <v>2400000</v>
      </c>
      <c r="Y705" s="6">
        <v>2400000</v>
      </c>
      <c r="Z705" s="6" t="e">
        <f>Y705/1000*#REF!</f>
        <v>#REF!</v>
      </c>
      <c r="AA705" s="81" t="e">
        <f t="shared" si="218"/>
        <v>#REF!</v>
      </c>
      <c r="AB705" s="6">
        <v>2400000</v>
      </c>
      <c r="AC705" s="6"/>
      <c r="AD705" s="81">
        <f t="shared" si="219"/>
        <v>2400000</v>
      </c>
      <c r="AE705" s="32">
        <v>2280000</v>
      </c>
      <c r="AF705" s="6" t="e">
        <f>AE705/1000*#REF!</f>
        <v>#REF!</v>
      </c>
      <c r="AG705" s="81" t="e">
        <f t="shared" si="220"/>
        <v>#REF!</v>
      </c>
      <c r="AH705" s="32">
        <v>2280000</v>
      </c>
      <c r="AI705" s="6"/>
      <c r="AJ705" s="81">
        <f t="shared" si="221"/>
        <v>2280000</v>
      </c>
      <c r="AK705" s="32">
        <v>2280000</v>
      </c>
      <c r="AL705" s="35"/>
      <c r="AM705" s="44"/>
    </row>
    <row r="706" spans="1:39" x14ac:dyDescent="0.2">
      <c r="A706" s="5">
        <f t="shared" si="213"/>
        <v>679</v>
      </c>
      <c r="B706" s="5" t="e">
        <v>#REF!</v>
      </c>
      <c r="C706" s="5">
        <v>719</v>
      </c>
      <c r="D706" s="5" t="s">
        <v>135</v>
      </c>
      <c r="E706" s="15"/>
      <c r="F706" s="15" t="s">
        <v>135</v>
      </c>
      <c r="G706" s="30" t="s">
        <v>136</v>
      </c>
      <c r="H706" s="6">
        <v>730000</v>
      </c>
      <c r="I706" s="6">
        <v>64804.125</v>
      </c>
      <c r="J706" s="6">
        <v>80000</v>
      </c>
      <c r="K706" s="81">
        <f t="shared" si="203"/>
        <v>810000</v>
      </c>
      <c r="L706" s="81">
        <f t="shared" si="204"/>
        <v>874800</v>
      </c>
      <c r="M706" s="6">
        <v>1200000</v>
      </c>
      <c r="N706" s="6" t="e">
        <f>M706/1000*#REF!</f>
        <v>#REF!</v>
      </c>
      <c r="O706" s="81" t="e">
        <f t="shared" si="214"/>
        <v>#REF!</v>
      </c>
      <c r="P706" s="6">
        <v>1200000</v>
      </c>
      <c r="Q706" s="6"/>
      <c r="R706" s="81">
        <f t="shared" si="215"/>
        <v>1200000</v>
      </c>
      <c r="S706" s="6">
        <v>1200000</v>
      </c>
      <c r="T706" s="6" t="e">
        <f>S706/1000*#REF!</f>
        <v>#REF!</v>
      </c>
      <c r="U706" s="81" t="e">
        <f t="shared" si="216"/>
        <v>#REF!</v>
      </c>
      <c r="V706" s="6">
        <v>1200000</v>
      </c>
      <c r="W706" s="6"/>
      <c r="X706" s="81">
        <f t="shared" si="217"/>
        <v>1200000</v>
      </c>
      <c r="Y706" s="6">
        <v>1200000</v>
      </c>
      <c r="Z706" s="6" t="e">
        <f>Y706/1000*#REF!</f>
        <v>#REF!</v>
      </c>
      <c r="AA706" s="81" t="e">
        <f t="shared" si="218"/>
        <v>#REF!</v>
      </c>
      <c r="AB706" s="6">
        <v>1200000</v>
      </c>
      <c r="AC706" s="6"/>
      <c r="AD706" s="81">
        <f t="shared" si="219"/>
        <v>1200000</v>
      </c>
      <c r="AE706" s="32">
        <v>1140000</v>
      </c>
      <c r="AF706" s="6" t="e">
        <f>AE706/1000*#REF!</f>
        <v>#REF!</v>
      </c>
      <c r="AG706" s="81" t="e">
        <f t="shared" si="220"/>
        <v>#REF!</v>
      </c>
      <c r="AH706" s="32">
        <v>1140000</v>
      </c>
      <c r="AI706" s="6"/>
      <c r="AJ706" s="81">
        <f t="shared" si="221"/>
        <v>1140000</v>
      </c>
      <c r="AK706" s="32">
        <v>1140000</v>
      </c>
      <c r="AL706" s="35"/>
      <c r="AM706" s="44"/>
    </row>
    <row r="707" spans="1:39" x14ac:dyDescent="0.2">
      <c r="A707" s="5">
        <f t="shared" si="213"/>
        <v>680</v>
      </c>
      <c r="B707" s="5" t="e">
        <v>#REF!</v>
      </c>
      <c r="C707" s="5">
        <v>720</v>
      </c>
      <c r="D707" s="5" t="s">
        <v>137</v>
      </c>
      <c r="E707" s="15"/>
      <c r="F707" s="15" t="s">
        <v>137</v>
      </c>
      <c r="G707" s="30" t="s">
        <v>138</v>
      </c>
      <c r="H707" s="6">
        <v>870000</v>
      </c>
      <c r="I707" s="6">
        <v>33145.904999999999</v>
      </c>
      <c r="J707" s="6">
        <v>26500</v>
      </c>
      <c r="K707" s="81">
        <f t="shared" si="203"/>
        <v>896500</v>
      </c>
      <c r="L707" s="81">
        <f t="shared" si="204"/>
        <v>929600</v>
      </c>
      <c r="M707" s="6">
        <v>2100000</v>
      </c>
      <c r="N707" s="6" t="e">
        <f>M707/1000*#REF!</f>
        <v>#REF!</v>
      </c>
      <c r="O707" s="81" t="e">
        <f t="shared" si="214"/>
        <v>#REF!</v>
      </c>
      <c r="P707" s="6">
        <v>2100000</v>
      </c>
      <c r="Q707" s="6"/>
      <c r="R707" s="81">
        <f t="shared" si="215"/>
        <v>2100000</v>
      </c>
      <c r="S707" s="6">
        <v>2100000</v>
      </c>
      <c r="T707" s="6" t="e">
        <f>S707/1000*#REF!</f>
        <v>#REF!</v>
      </c>
      <c r="U707" s="81" t="e">
        <f t="shared" si="216"/>
        <v>#REF!</v>
      </c>
      <c r="V707" s="6">
        <v>2100000</v>
      </c>
      <c r="W707" s="6"/>
      <c r="X707" s="81">
        <f t="shared" si="217"/>
        <v>2100000</v>
      </c>
      <c r="Y707" s="6">
        <v>2100000</v>
      </c>
      <c r="Z707" s="6" t="e">
        <f>Y707/1000*#REF!</f>
        <v>#REF!</v>
      </c>
      <c r="AA707" s="81" t="e">
        <f t="shared" si="218"/>
        <v>#REF!</v>
      </c>
      <c r="AB707" s="6">
        <v>2100000</v>
      </c>
      <c r="AC707" s="6"/>
      <c r="AD707" s="81">
        <f t="shared" si="219"/>
        <v>2100000</v>
      </c>
      <c r="AE707" s="32">
        <v>1995000</v>
      </c>
      <c r="AF707" s="6" t="e">
        <f>AE707/1000*#REF!</f>
        <v>#REF!</v>
      </c>
      <c r="AG707" s="81" t="e">
        <f t="shared" si="220"/>
        <v>#REF!</v>
      </c>
      <c r="AH707" s="32">
        <v>1995000</v>
      </c>
      <c r="AI707" s="6"/>
      <c r="AJ707" s="81">
        <f t="shared" si="221"/>
        <v>1995000</v>
      </c>
      <c r="AK707" s="32">
        <v>1995000</v>
      </c>
      <c r="AL707" s="35"/>
      <c r="AM707" s="44"/>
    </row>
    <row r="708" spans="1:39" x14ac:dyDescent="0.2">
      <c r="A708" s="5">
        <f t="shared" si="213"/>
        <v>681</v>
      </c>
      <c r="B708" s="5" t="e">
        <v>#REF!</v>
      </c>
      <c r="C708" s="5">
        <v>721</v>
      </c>
      <c r="D708" s="5" t="s">
        <v>139</v>
      </c>
      <c r="E708" s="15"/>
      <c r="F708" s="15" t="s">
        <v>139</v>
      </c>
      <c r="G708" s="30" t="s">
        <v>140</v>
      </c>
      <c r="H708" s="6">
        <v>250000</v>
      </c>
      <c r="I708" s="6">
        <v>43202.75</v>
      </c>
      <c r="J708" s="6">
        <v>49500</v>
      </c>
      <c r="K708" s="81">
        <f t="shared" si="203"/>
        <v>299500</v>
      </c>
      <c r="L708" s="81">
        <f t="shared" si="204"/>
        <v>342700</v>
      </c>
      <c r="M708" s="6">
        <v>2200000</v>
      </c>
      <c r="N708" s="6" t="e">
        <f>M708/1000*#REF!</f>
        <v>#REF!</v>
      </c>
      <c r="O708" s="81" t="e">
        <f t="shared" si="214"/>
        <v>#REF!</v>
      </c>
      <c r="P708" s="6">
        <v>2200000</v>
      </c>
      <c r="Q708" s="6"/>
      <c r="R708" s="81">
        <f t="shared" si="215"/>
        <v>2200000</v>
      </c>
      <c r="S708" s="6">
        <v>2200000</v>
      </c>
      <c r="T708" s="6" t="e">
        <f>S708/1000*#REF!</f>
        <v>#REF!</v>
      </c>
      <c r="U708" s="81" t="e">
        <f t="shared" si="216"/>
        <v>#REF!</v>
      </c>
      <c r="V708" s="6">
        <v>2200000</v>
      </c>
      <c r="W708" s="6"/>
      <c r="X708" s="81">
        <f t="shared" si="217"/>
        <v>2200000</v>
      </c>
      <c r="Y708" s="6">
        <v>2200000</v>
      </c>
      <c r="Z708" s="6" t="e">
        <f>Y708/1000*#REF!</f>
        <v>#REF!</v>
      </c>
      <c r="AA708" s="81" t="e">
        <f t="shared" si="218"/>
        <v>#REF!</v>
      </c>
      <c r="AB708" s="6">
        <v>2200000</v>
      </c>
      <c r="AC708" s="6"/>
      <c r="AD708" s="81">
        <f t="shared" si="219"/>
        <v>2200000</v>
      </c>
      <c r="AE708" s="32">
        <v>2090000</v>
      </c>
      <c r="AF708" s="6" t="e">
        <f>AE708/1000*#REF!</f>
        <v>#REF!</v>
      </c>
      <c r="AG708" s="81" t="e">
        <f t="shared" si="220"/>
        <v>#REF!</v>
      </c>
      <c r="AH708" s="32">
        <v>2090000</v>
      </c>
      <c r="AI708" s="6"/>
      <c r="AJ708" s="81">
        <f t="shared" si="221"/>
        <v>2090000</v>
      </c>
      <c r="AK708" s="32">
        <v>2090000</v>
      </c>
      <c r="AL708" s="35"/>
      <c r="AM708" s="44"/>
    </row>
    <row r="709" spans="1:39" x14ac:dyDescent="0.2">
      <c r="A709" s="5">
        <f t="shared" si="213"/>
        <v>682</v>
      </c>
      <c r="B709" s="5" t="e">
        <v>#REF!</v>
      </c>
      <c r="C709" s="5">
        <v>722</v>
      </c>
      <c r="D709" s="5" t="s">
        <v>141</v>
      </c>
      <c r="E709" s="15"/>
      <c r="F709" s="15" t="s">
        <v>141</v>
      </c>
      <c r="G709" s="30" t="s">
        <v>142</v>
      </c>
      <c r="H709" s="6">
        <v>350000</v>
      </c>
      <c r="I709" s="6">
        <v>43202.75</v>
      </c>
      <c r="J709" s="6">
        <v>64500</v>
      </c>
      <c r="K709" s="81">
        <f t="shared" si="203"/>
        <v>414500</v>
      </c>
      <c r="L709" s="81">
        <f t="shared" si="204"/>
        <v>457700</v>
      </c>
      <c r="M709" s="6">
        <v>3200000</v>
      </c>
      <c r="N709" s="6" t="e">
        <f>M709/1000*#REF!</f>
        <v>#REF!</v>
      </c>
      <c r="O709" s="81" t="e">
        <f t="shared" si="214"/>
        <v>#REF!</v>
      </c>
      <c r="P709" s="6">
        <v>3200000</v>
      </c>
      <c r="Q709" s="6"/>
      <c r="R709" s="81">
        <f t="shared" si="215"/>
        <v>3200000</v>
      </c>
      <c r="S709" s="6">
        <v>3200000</v>
      </c>
      <c r="T709" s="6" t="e">
        <f>S709/1000*#REF!</f>
        <v>#REF!</v>
      </c>
      <c r="U709" s="81" t="e">
        <f t="shared" si="216"/>
        <v>#REF!</v>
      </c>
      <c r="V709" s="6">
        <v>3200000</v>
      </c>
      <c r="W709" s="6"/>
      <c r="X709" s="81">
        <f t="shared" si="217"/>
        <v>3200000</v>
      </c>
      <c r="Y709" s="6">
        <v>3200000</v>
      </c>
      <c r="Z709" s="6" t="e">
        <f>Y709/1000*#REF!</f>
        <v>#REF!</v>
      </c>
      <c r="AA709" s="81" t="e">
        <f t="shared" si="218"/>
        <v>#REF!</v>
      </c>
      <c r="AB709" s="6">
        <v>3200000</v>
      </c>
      <c r="AC709" s="6"/>
      <c r="AD709" s="81">
        <f t="shared" si="219"/>
        <v>3200000</v>
      </c>
      <c r="AE709" s="32">
        <v>3040000</v>
      </c>
      <c r="AF709" s="6" t="e">
        <f>AE709/1000*#REF!</f>
        <v>#REF!</v>
      </c>
      <c r="AG709" s="81" t="e">
        <f t="shared" si="220"/>
        <v>#REF!</v>
      </c>
      <c r="AH709" s="32">
        <v>3040000</v>
      </c>
      <c r="AI709" s="6"/>
      <c r="AJ709" s="81">
        <f t="shared" si="221"/>
        <v>3040000</v>
      </c>
      <c r="AK709" s="32">
        <v>3040000</v>
      </c>
      <c r="AL709" s="35"/>
      <c r="AM709" s="44"/>
    </row>
    <row r="710" spans="1:39" x14ac:dyDescent="0.2">
      <c r="A710" s="5"/>
      <c r="B710" s="5"/>
      <c r="C710" s="5">
        <v>0</v>
      </c>
      <c r="D710" s="5" t="s">
        <v>1299</v>
      </c>
      <c r="E710" s="15"/>
      <c r="F710" s="15"/>
      <c r="G710" s="46" t="s">
        <v>143</v>
      </c>
      <c r="H710" s="6">
        <v>0</v>
      </c>
      <c r="I710" s="6">
        <v>0</v>
      </c>
      <c r="J710" s="6"/>
      <c r="K710" s="81">
        <f t="shared" si="203"/>
        <v>0</v>
      </c>
      <c r="L710" s="81">
        <f t="shared" si="204"/>
        <v>0</v>
      </c>
      <c r="M710" s="6">
        <v>1800000</v>
      </c>
      <c r="N710" s="6" t="e">
        <f>M710/1000*#REF!</f>
        <v>#REF!</v>
      </c>
      <c r="O710" s="81" t="e">
        <f t="shared" si="214"/>
        <v>#REF!</v>
      </c>
      <c r="P710" s="6">
        <v>1800000</v>
      </c>
      <c r="Q710" s="6"/>
      <c r="R710" s="81">
        <f t="shared" si="215"/>
        <v>1800000</v>
      </c>
      <c r="S710" s="6">
        <v>1800000</v>
      </c>
      <c r="T710" s="6" t="e">
        <f>S710/1000*#REF!</f>
        <v>#REF!</v>
      </c>
      <c r="U710" s="81" t="e">
        <f t="shared" si="216"/>
        <v>#REF!</v>
      </c>
      <c r="V710" s="6">
        <v>1800000</v>
      </c>
      <c r="W710" s="6"/>
      <c r="X710" s="81">
        <f t="shared" si="217"/>
        <v>1800000</v>
      </c>
      <c r="Y710" s="6">
        <v>1800000</v>
      </c>
      <c r="Z710" s="6" t="e">
        <f>Y710/1000*#REF!</f>
        <v>#REF!</v>
      </c>
      <c r="AA710" s="81" t="e">
        <f t="shared" si="218"/>
        <v>#REF!</v>
      </c>
      <c r="AB710" s="6">
        <v>1800000</v>
      </c>
      <c r="AC710" s="6"/>
      <c r="AD710" s="81">
        <f t="shared" si="219"/>
        <v>1800000</v>
      </c>
      <c r="AE710" s="32">
        <v>1710000</v>
      </c>
      <c r="AF710" s="6" t="e">
        <f>AE710/1000*#REF!</f>
        <v>#REF!</v>
      </c>
      <c r="AG710" s="81" t="e">
        <f t="shared" si="220"/>
        <v>#REF!</v>
      </c>
      <c r="AH710" s="32">
        <v>1710000</v>
      </c>
      <c r="AI710" s="6"/>
      <c r="AJ710" s="81">
        <f t="shared" si="221"/>
        <v>1710000</v>
      </c>
      <c r="AK710" s="32">
        <v>1710000</v>
      </c>
      <c r="AL710" s="35"/>
      <c r="AM710" s="44"/>
    </row>
    <row r="711" spans="1:39" x14ac:dyDescent="0.2">
      <c r="A711" s="5">
        <f>A709+1</f>
        <v>683</v>
      </c>
      <c r="B711" s="5" t="e">
        <v>#REF!</v>
      </c>
      <c r="C711" s="5">
        <v>723</v>
      </c>
      <c r="D711" s="5" t="s">
        <v>144</v>
      </c>
      <c r="E711" s="15"/>
      <c r="F711" s="15" t="s">
        <v>144</v>
      </c>
      <c r="G711" s="30" t="s">
        <v>145</v>
      </c>
      <c r="H711" s="6">
        <v>200000</v>
      </c>
      <c r="I711" s="6">
        <v>189949.31999999998</v>
      </c>
      <c r="J711" s="6"/>
      <c r="K711" s="81">
        <f t="shared" si="203"/>
        <v>200000</v>
      </c>
      <c r="L711" s="81">
        <f t="shared" si="204"/>
        <v>389900</v>
      </c>
      <c r="M711" s="6">
        <v>1950000</v>
      </c>
      <c r="N711" s="6" t="e">
        <f>M711/1000*#REF!</f>
        <v>#REF!</v>
      </c>
      <c r="O711" s="81" t="e">
        <f t="shared" si="214"/>
        <v>#REF!</v>
      </c>
      <c r="P711" s="6">
        <v>1950000</v>
      </c>
      <c r="Q711" s="6"/>
      <c r="R711" s="81">
        <f t="shared" si="215"/>
        <v>1950000</v>
      </c>
      <c r="S711" s="6">
        <v>1950000</v>
      </c>
      <c r="T711" s="6" t="e">
        <f>S711/1000*#REF!</f>
        <v>#REF!</v>
      </c>
      <c r="U711" s="81" t="e">
        <f t="shared" si="216"/>
        <v>#REF!</v>
      </c>
      <c r="V711" s="6">
        <v>1950000</v>
      </c>
      <c r="W711" s="6"/>
      <c r="X711" s="81">
        <f t="shared" si="217"/>
        <v>1950000</v>
      </c>
      <c r="Y711" s="6">
        <v>1950000</v>
      </c>
      <c r="Z711" s="6" t="e">
        <f>Y711/1000*#REF!</f>
        <v>#REF!</v>
      </c>
      <c r="AA711" s="81" t="e">
        <f t="shared" si="218"/>
        <v>#REF!</v>
      </c>
      <c r="AB711" s="6">
        <v>1950000</v>
      </c>
      <c r="AC711" s="6"/>
      <c r="AD711" s="81">
        <f t="shared" si="219"/>
        <v>1950000</v>
      </c>
      <c r="AE711" s="32">
        <v>1852000</v>
      </c>
      <c r="AF711" s="6" t="e">
        <f>AE711/1000*#REF!</f>
        <v>#REF!</v>
      </c>
      <c r="AG711" s="81" t="e">
        <f t="shared" si="220"/>
        <v>#REF!</v>
      </c>
      <c r="AH711" s="32">
        <v>1852000</v>
      </c>
      <c r="AI711" s="6"/>
      <c r="AJ711" s="81">
        <f t="shared" si="221"/>
        <v>1852000</v>
      </c>
      <c r="AK711" s="32">
        <v>1852000</v>
      </c>
      <c r="AL711" s="35"/>
      <c r="AM711" s="44"/>
    </row>
    <row r="712" spans="1:39" x14ac:dyDescent="0.2">
      <c r="A712" s="5">
        <f>A711+1</f>
        <v>684</v>
      </c>
      <c r="B712" s="5" t="e">
        <v>#REF!</v>
      </c>
      <c r="C712" s="5">
        <v>724</v>
      </c>
      <c r="D712" s="5" t="s">
        <v>146</v>
      </c>
      <c r="E712" s="15"/>
      <c r="F712" s="15" t="s">
        <v>146</v>
      </c>
      <c r="G712" s="30" t="s">
        <v>147</v>
      </c>
      <c r="H712" s="6">
        <v>60000</v>
      </c>
      <c r="I712" s="6">
        <v>129608.25</v>
      </c>
      <c r="J712" s="6">
        <v>49500</v>
      </c>
      <c r="K712" s="81">
        <f t="shared" si="203"/>
        <v>109500</v>
      </c>
      <c r="L712" s="81">
        <f t="shared" si="204"/>
        <v>239100</v>
      </c>
      <c r="M712" s="6">
        <v>1800000</v>
      </c>
      <c r="N712" s="6" t="e">
        <f>M712/1000*#REF!</f>
        <v>#REF!</v>
      </c>
      <c r="O712" s="81" t="e">
        <f t="shared" si="214"/>
        <v>#REF!</v>
      </c>
      <c r="P712" s="6">
        <v>1800000</v>
      </c>
      <c r="Q712" s="6"/>
      <c r="R712" s="81">
        <f t="shared" si="215"/>
        <v>1800000</v>
      </c>
      <c r="S712" s="6">
        <v>1800000</v>
      </c>
      <c r="T712" s="6" t="e">
        <f>S712/1000*#REF!</f>
        <v>#REF!</v>
      </c>
      <c r="U712" s="81" t="e">
        <f t="shared" si="216"/>
        <v>#REF!</v>
      </c>
      <c r="V712" s="6">
        <v>1800000</v>
      </c>
      <c r="W712" s="6"/>
      <c r="X712" s="81">
        <f t="shared" si="217"/>
        <v>1800000</v>
      </c>
      <c r="Y712" s="6">
        <v>1800000</v>
      </c>
      <c r="Z712" s="6" t="e">
        <f>Y712/1000*#REF!</f>
        <v>#REF!</v>
      </c>
      <c r="AA712" s="81" t="e">
        <f t="shared" si="218"/>
        <v>#REF!</v>
      </c>
      <c r="AB712" s="6">
        <v>1800000</v>
      </c>
      <c r="AC712" s="6"/>
      <c r="AD712" s="81">
        <f t="shared" si="219"/>
        <v>1800000</v>
      </c>
      <c r="AE712" s="32">
        <v>1710000</v>
      </c>
      <c r="AF712" s="6" t="e">
        <f>AE712/1000*#REF!</f>
        <v>#REF!</v>
      </c>
      <c r="AG712" s="81" t="e">
        <f t="shared" si="220"/>
        <v>#REF!</v>
      </c>
      <c r="AH712" s="32">
        <v>1710000</v>
      </c>
      <c r="AI712" s="6"/>
      <c r="AJ712" s="81">
        <f t="shared" si="221"/>
        <v>1710000</v>
      </c>
      <c r="AK712" s="32">
        <v>1710000</v>
      </c>
      <c r="AL712" s="35"/>
      <c r="AM712" s="44"/>
    </row>
    <row r="713" spans="1:39" x14ac:dyDescent="0.2">
      <c r="A713" s="5">
        <f>A712+1</f>
        <v>685</v>
      </c>
      <c r="B713" s="5" t="e">
        <v>#REF!</v>
      </c>
      <c r="C713" s="5">
        <v>725</v>
      </c>
      <c r="D713" s="5" t="s">
        <v>148</v>
      </c>
      <c r="E713" s="15"/>
      <c r="F713" s="15" t="s">
        <v>148</v>
      </c>
      <c r="G713" s="30" t="s">
        <v>149</v>
      </c>
      <c r="H713" s="6">
        <v>50000</v>
      </c>
      <c r="I713" s="6">
        <v>86405.5</v>
      </c>
      <c r="J713" s="6"/>
      <c r="K713" s="81">
        <f t="shared" si="203"/>
        <v>50000</v>
      </c>
      <c r="L713" s="81">
        <f t="shared" si="204"/>
        <v>136400</v>
      </c>
      <c r="M713" s="6">
        <v>2000000</v>
      </c>
      <c r="N713" s="6" t="e">
        <f>M713/1000*#REF!</f>
        <v>#REF!</v>
      </c>
      <c r="O713" s="81" t="e">
        <f t="shared" si="214"/>
        <v>#REF!</v>
      </c>
      <c r="P713" s="6">
        <v>2000000</v>
      </c>
      <c r="Q713" s="6"/>
      <c r="R713" s="81">
        <f t="shared" si="215"/>
        <v>2000000</v>
      </c>
      <c r="S713" s="6">
        <v>2000000</v>
      </c>
      <c r="T713" s="6" t="e">
        <f>S713/1000*#REF!</f>
        <v>#REF!</v>
      </c>
      <c r="U713" s="81" t="e">
        <f t="shared" si="216"/>
        <v>#REF!</v>
      </c>
      <c r="V713" s="6">
        <v>2000000</v>
      </c>
      <c r="W713" s="6"/>
      <c r="X713" s="81">
        <f t="shared" si="217"/>
        <v>2000000</v>
      </c>
      <c r="Y713" s="6">
        <v>2000000</v>
      </c>
      <c r="Z713" s="6" t="e">
        <f>Y713/1000*#REF!</f>
        <v>#REF!</v>
      </c>
      <c r="AA713" s="81" t="e">
        <f t="shared" si="218"/>
        <v>#REF!</v>
      </c>
      <c r="AB713" s="6">
        <v>2000000</v>
      </c>
      <c r="AC713" s="6"/>
      <c r="AD713" s="81">
        <f t="shared" si="219"/>
        <v>2000000</v>
      </c>
      <c r="AE713" s="32">
        <v>1900000</v>
      </c>
      <c r="AF713" s="6" t="e">
        <f>AE713/1000*#REF!</f>
        <v>#REF!</v>
      </c>
      <c r="AG713" s="81" t="e">
        <f t="shared" si="220"/>
        <v>#REF!</v>
      </c>
      <c r="AH713" s="32">
        <v>1900000</v>
      </c>
      <c r="AI713" s="6"/>
      <c r="AJ713" s="81">
        <f t="shared" si="221"/>
        <v>1900000</v>
      </c>
      <c r="AK713" s="32">
        <v>1900000</v>
      </c>
      <c r="AL713" s="35"/>
      <c r="AM713" s="44"/>
    </row>
    <row r="714" spans="1:39" ht="31.5" x14ac:dyDescent="0.2">
      <c r="A714" s="5"/>
      <c r="B714" s="5"/>
      <c r="C714" s="5">
        <v>0</v>
      </c>
      <c r="D714" s="5" t="s">
        <v>1299</v>
      </c>
      <c r="E714" s="15"/>
      <c r="F714" s="15"/>
      <c r="G714" s="46" t="s">
        <v>150</v>
      </c>
      <c r="H714" s="6">
        <v>0</v>
      </c>
      <c r="I714" s="6">
        <v>0</v>
      </c>
      <c r="J714" s="6"/>
      <c r="K714" s="81">
        <f t="shared" si="203"/>
        <v>0</v>
      </c>
      <c r="L714" s="81">
        <f t="shared" si="204"/>
        <v>0</v>
      </c>
      <c r="M714" s="6">
        <v>2100000</v>
      </c>
      <c r="N714" s="6" t="e">
        <f>M714/1000*#REF!</f>
        <v>#REF!</v>
      </c>
      <c r="O714" s="81" t="e">
        <f t="shared" si="214"/>
        <v>#REF!</v>
      </c>
      <c r="P714" s="6">
        <v>2100000</v>
      </c>
      <c r="Q714" s="6"/>
      <c r="R714" s="81">
        <f t="shared" si="215"/>
        <v>2100000</v>
      </c>
      <c r="S714" s="6">
        <v>2100000</v>
      </c>
      <c r="T714" s="6" t="e">
        <f>S714/1000*#REF!</f>
        <v>#REF!</v>
      </c>
      <c r="U714" s="81" t="e">
        <f t="shared" si="216"/>
        <v>#REF!</v>
      </c>
      <c r="V714" s="6">
        <v>2100000</v>
      </c>
      <c r="W714" s="6"/>
      <c r="X714" s="81">
        <f t="shared" si="217"/>
        <v>2100000</v>
      </c>
      <c r="Y714" s="6">
        <v>2100000</v>
      </c>
      <c r="Z714" s="6" t="e">
        <f>Y714/1000*#REF!</f>
        <v>#REF!</v>
      </c>
      <c r="AA714" s="81" t="e">
        <f t="shared" si="218"/>
        <v>#REF!</v>
      </c>
      <c r="AB714" s="6">
        <v>2100000</v>
      </c>
      <c r="AC714" s="6"/>
      <c r="AD714" s="81">
        <f t="shared" si="219"/>
        <v>2100000</v>
      </c>
      <c r="AE714" s="32">
        <v>1995000</v>
      </c>
      <c r="AF714" s="6" t="e">
        <f>AE714/1000*#REF!</f>
        <v>#REF!</v>
      </c>
      <c r="AG714" s="81" t="e">
        <f t="shared" si="220"/>
        <v>#REF!</v>
      </c>
      <c r="AH714" s="32">
        <v>1995000</v>
      </c>
      <c r="AI714" s="6"/>
      <c r="AJ714" s="81">
        <f t="shared" si="221"/>
        <v>1995000</v>
      </c>
      <c r="AK714" s="32">
        <v>1995000</v>
      </c>
      <c r="AL714" s="35"/>
      <c r="AM714" s="44"/>
    </row>
    <row r="715" spans="1:39" ht="31.5" x14ac:dyDescent="0.2">
      <c r="A715" s="5">
        <f>A713+1</f>
        <v>686</v>
      </c>
      <c r="B715" s="5" t="e">
        <v>#REF!</v>
      </c>
      <c r="C715" s="5">
        <v>726</v>
      </c>
      <c r="D715" s="5" t="s">
        <v>151</v>
      </c>
      <c r="E715" s="15" t="s">
        <v>151</v>
      </c>
      <c r="F715" s="15"/>
      <c r="G715" s="30" t="s">
        <v>1660</v>
      </c>
      <c r="H715" s="6">
        <v>145000</v>
      </c>
      <c r="I715" s="6">
        <v>31449.685679999995</v>
      </c>
      <c r="J715" s="6">
        <v>26500</v>
      </c>
      <c r="K715" s="81">
        <f t="shared" si="203"/>
        <v>171500</v>
      </c>
      <c r="L715" s="81">
        <f t="shared" si="204"/>
        <v>202900</v>
      </c>
      <c r="M715" s="6">
        <v>1950000</v>
      </c>
      <c r="N715" s="6" t="e">
        <f>M715/1000*#REF!</f>
        <v>#REF!</v>
      </c>
      <c r="O715" s="81" t="e">
        <f t="shared" si="214"/>
        <v>#REF!</v>
      </c>
      <c r="P715" s="6">
        <v>1950000</v>
      </c>
      <c r="Q715" s="6"/>
      <c r="R715" s="81">
        <f t="shared" si="215"/>
        <v>1950000</v>
      </c>
      <c r="S715" s="6">
        <v>1950000</v>
      </c>
      <c r="T715" s="6" t="e">
        <f>S715/1000*#REF!</f>
        <v>#REF!</v>
      </c>
      <c r="U715" s="81" t="e">
        <f t="shared" si="216"/>
        <v>#REF!</v>
      </c>
      <c r="V715" s="6">
        <v>1950000</v>
      </c>
      <c r="W715" s="6"/>
      <c r="X715" s="81">
        <f t="shared" si="217"/>
        <v>1950000</v>
      </c>
      <c r="Y715" s="6">
        <v>1950000</v>
      </c>
      <c r="Z715" s="6" t="e">
        <f>Y715/1000*#REF!</f>
        <v>#REF!</v>
      </c>
      <c r="AA715" s="81" t="e">
        <f t="shared" si="218"/>
        <v>#REF!</v>
      </c>
      <c r="AB715" s="6">
        <v>1950000</v>
      </c>
      <c r="AC715" s="6"/>
      <c r="AD715" s="81">
        <f t="shared" si="219"/>
        <v>1950000</v>
      </c>
      <c r="AE715" s="32">
        <v>1852000</v>
      </c>
      <c r="AF715" s="6" t="e">
        <f>AE715/1000*#REF!</f>
        <v>#REF!</v>
      </c>
      <c r="AG715" s="81" t="e">
        <f t="shared" si="220"/>
        <v>#REF!</v>
      </c>
      <c r="AH715" s="32">
        <v>1852000</v>
      </c>
      <c r="AI715" s="6"/>
      <c r="AJ715" s="81">
        <f t="shared" si="221"/>
        <v>1852000</v>
      </c>
      <c r="AK715" s="32">
        <v>1852000</v>
      </c>
      <c r="AL715" s="35"/>
      <c r="AM715" s="44"/>
    </row>
    <row r="716" spans="1:39" ht="31.5" x14ac:dyDescent="0.2">
      <c r="A716" s="5">
        <f t="shared" ref="A716:A765" si="222">A715+1</f>
        <v>687</v>
      </c>
      <c r="B716" s="5" t="e">
        <v>#REF!</v>
      </c>
      <c r="C716" s="5">
        <v>727</v>
      </c>
      <c r="D716" s="5" t="s">
        <v>1661</v>
      </c>
      <c r="E716" s="15" t="s">
        <v>1661</v>
      </c>
      <c r="F716" s="15"/>
      <c r="G716" s="30" t="s">
        <v>1662</v>
      </c>
      <c r="H716" s="6">
        <v>200000</v>
      </c>
      <c r="I716" s="6">
        <v>54223.59599999999</v>
      </c>
      <c r="J716" s="6">
        <v>26500</v>
      </c>
      <c r="K716" s="81">
        <f t="shared" si="203"/>
        <v>226500</v>
      </c>
      <c r="L716" s="81">
        <f t="shared" si="204"/>
        <v>280700</v>
      </c>
      <c r="M716" s="6">
        <v>2000000</v>
      </c>
      <c r="N716" s="6" t="e">
        <f>M716/1000*#REF!</f>
        <v>#REF!</v>
      </c>
      <c r="O716" s="81" t="e">
        <f t="shared" si="214"/>
        <v>#REF!</v>
      </c>
      <c r="P716" s="6">
        <v>2000000</v>
      </c>
      <c r="Q716" s="6"/>
      <c r="R716" s="81">
        <f t="shared" si="215"/>
        <v>2000000</v>
      </c>
      <c r="S716" s="6">
        <v>2000000</v>
      </c>
      <c r="T716" s="6" t="e">
        <f>S716/1000*#REF!</f>
        <v>#REF!</v>
      </c>
      <c r="U716" s="81" t="e">
        <f t="shared" si="216"/>
        <v>#REF!</v>
      </c>
      <c r="V716" s="6">
        <v>2000000</v>
      </c>
      <c r="W716" s="6"/>
      <c r="X716" s="81">
        <f t="shared" si="217"/>
        <v>2000000</v>
      </c>
      <c r="Y716" s="6">
        <v>2000000</v>
      </c>
      <c r="Z716" s="6" t="e">
        <f>Y716/1000*#REF!</f>
        <v>#REF!</v>
      </c>
      <c r="AA716" s="81" t="e">
        <f t="shared" si="218"/>
        <v>#REF!</v>
      </c>
      <c r="AB716" s="6">
        <v>2000000</v>
      </c>
      <c r="AC716" s="6"/>
      <c r="AD716" s="81">
        <f t="shared" si="219"/>
        <v>2000000</v>
      </c>
      <c r="AE716" s="32">
        <v>1900000</v>
      </c>
      <c r="AF716" s="6" t="e">
        <f>AE716/1000*#REF!</f>
        <v>#REF!</v>
      </c>
      <c r="AG716" s="81" t="e">
        <f t="shared" si="220"/>
        <v>#REF!</v>
      </c>
      <c r="AH716" s="32">
        <v>1900000</v>
      </c>
      <c r="AI716" s="6"/>
      <c r="AJ716" s="81">
        <f t="shared" si="221"/>
        <v>1900000</v>
      </c>
      <c r="AK716" s="32">
        <v>1900000</v>
      </c>
      <c r="AL716" s="35"/>
      <c r="AM716" s="44"/>
    </row>
    <row r="717" spans="1:39" ht="31.5" x14ac:dyDescent="0.2">
      <c r="A717" s="5">
        <f t="shared" si="222"/>
        <v>688</v>
      </c>
      <c r="B717" s="5" t="e">
        <v>#REF!</v>
      </c>
      <c r="C717" s="5">
        <v>728</v>
      </c>
      <c r="D717" s="5" t="s">
        <v>1663</v>
      </c>
      <c r="E717" s="15" t="s">
        <v>1663</v>
      </c>
      <c r="F717" s="15"/>
      <c r="G717" s="30" t="s">
        <v>1664</v>
      </c>
      <c r="H717" s="6">
        <v>190000</v>
      </c>
      <c r="I717" s="6">
        <v>66291.81</v>
      </c>
      <c r="J717" s="6">
        <v>64500</v>
      </c>
      <c r="K717" s="81">
        <f t="shared" si="203"/>
        <v>254500</v>
      </c>
      <c r="L717" s="81">
        <f t="shared" si="204"/>
        <v>320800</v>
      </c>
      <c r="M717" s="6">
        <v>1800000</v>
      </c>
      <c r="N717" s="6" t="e">
        <f>M717/1000*#REF!</f>
        <v>#REF!</v>
      </c>
      <c r="O717" s="81" t="e">
        <f t="shared" si="214"/>
        <v>#REF!</v>
      </c>
      <c r="P717" s="6">
        <v>1800000</v>
      </c>
      <c r="Q717" s="6"/>
      <c r="R717" s="81">
        <f t="shared" si="215"/>
        <v>1800000</v>
      </c>
      <c r="S717" s="6">
        <v>1800000</v>
      </c>
      <c r="T717" s="6" t="e">
        <f>S717/1000*#REF!</f>
        <v>#REF!</v>
      </c>
      <c r="U717" s="81" t="e">
        <f t="shared" si="216"/>
        <v>#REF!</v>
      </c>
      <c r="V717" s="6">
        <v>1800000</v>
      </c>
      <c r="W717" s="6"/>
      <c r="X717" s="81">
        <f t="shared" si="217"/>
        <v>1800000</v>
      </c>
      <c r="Y717" s="6">
        <v>1800000</v>
      </c>
      <c r="Z717" s="6" t="e">
        <f>Y717/1000*#REF!</f>
        <v>#REF!</v>
      </c>
      <c r="AA717" s="81" t="e">
        <f t="shared" si="218"/>
        <v>#REF!</v>
      </c>
      <c r="AB717" s="6">
        <v>1800000</v>
      </c>
      <c r="AC717" s="6"/>
      <c r="AD717" s="81">
        <f t="shared" si="219"/>
        <v>1800000</v>
      </c>
      <c r="AE717" s="32">
        <v>1710000</v>
      </c>
      <c r="AF717" s="6" t="e">
        <f>AE717/1000*#REF!</f>
        <v>#REF!</v>
      </c>
      <c r="AG717" s="81" t="e">
        <f t="shared" si="220"/>
        <v>#REF!</v>
      </c>
      <c r="AH717" s="32">
        <v>1710000</v>
      </c>
      <c r="AI717" s="6"/>
      <c r="AJ717" s="81">
        <f t="shared" si="221"/>
        <v>1710000</v>
      </c>
      <c r="AK717" s="32">
        <v>1710000</v>
      </c>
      <c r="AL717" s="35"/>
      <c r="AM717" s="44"/>
    </row>
    <row r="718" spans="1:39" ht="31.5" x14ac:dyDescent="0.2">
      <c r="A718" s="5">
        <f t="shared" si="222"/>
        <v>689</v>
      </c>
      <c r="B718" s="5" t="e">
        <v>#REF!</v>
      </c>
      <c r="C718" s="5">
        <v>729</v>
      </c>
      <c r="D718" s="5" t="s">
        <v>1665</v>
      </c>
      <c r="E718" s="15" t="s">
        <v>1665</v>
      </c>
      <c r="F718" s="15"/>
      <c r="G718" s="30" t="s">
        <v>1666</v>
      </c>
      <c r="H718" s="6">
        <v>250000</v>
      </c>
      <c r="I718" s="6">
        <v>66291.81</v>
      </c>
      <c r="J718" s="6">
        <v>49500</v>
      </c>
      <c r="K718" s="81">
        <f t="shared" si="203"/>
        <v>299500</v>
      </c>
      <c r="L718" s="81">
        <f t="shared" si="204"/>
        <v>365800</v>
      </c>
      <c r="M718" s="6">
        <v>1800000</v>
      </c>
      <c r="N718" s="6" t="e">
        <f>M718/1000*#REF!</f>
        <v>#REF!</v>
      </c>
      <c r="O718" s="81" t="e">
        <f t="shared" si="214"/>
        <v>#REF!</v>
      </c>
      <c r="P718" s="6">
        <v>1800000</v>
      </c>
      <c r="Q718" s="6"/>
      <c r="R718" s="81">
        <f t="shared" si="215"/>
        <v>1800000</v>
      </c>
      <c r="S718" s="6">
        <v>1800000</v>
      </c>
      <c r="T718" s="6" t="e">
        <f>S718/1000*#REF!</f>
        <v>#REF!</v>
      </c>
      <c r="U718" s="81" t="e">
        <f t="shared" si="216"/>
        <v>#REF!</v>
      </c>
      <c r="V718" s="6">
        <v>1800000</v>
      </c>
      <c r="W718" s="6"/>
      <c r="X718" s="81">
        <f t="shared" si="217"/>
        <v>1800000</v>
      </c>
      <c r="Y718" s="6">
        <v>1800000</v>
      </c>
      <c r="Z718" s="6" t="e">
        <f>Y718/1000*#REF!</f>
        <v>#REF!</v>
      </c>
      <c r="AA718" s="81" t="e">
        <f t="shared" si="218"/>
        <v>#REF!</v>
      </c>
      <c r="AB718" s="6">
        <v>1800000</v>
      </c>
      <c r="AC718" s="6"/>
      <c r="AD718" s="81">
        <f t="shared" si="219"/>
        <v>1800000</v>
      </c>
      <c r="AE718" s="32">
        <v>1710000</v>
      </c>
      <c r="AF718" s="6" t="e">
        <f>AE718/1000*#REF!</f>
        <v>#REF!</v>
      </c>
      <c r="AG718" s="81" t="e">
        <f t="shared" si="220"/>
        <v>#REF!</v>
      </c>
      <c r="AH718" s="32">
        <v>1710000</v>
      </c>
      <c r="AI718" s="6"/>
      <c r="AJ718" s="81">
        <f t="shared" si="221"/>
        <v>1710000</v>
      </c>
      <c r="AK718" s="32">
        <v>1710000</v>
      </c>
      <c r="AL718" s="35"/>
      <c r="AM718" s="44"/>
    </row>
    <row r="719" spans="1:39" ht="31.5" x14ac:dyDescent="0.2">
      <c r="A719" s="5">
        <f t="shared" si="222"/>
        <v>690</v>
      </c>
      <c r="B719" s="5" t="e">
        <v>#REF!</v>
      </c>
      <c r="C719" s="5">
        <v>730</v>
      </c>
      <c r="D719" s="5" t="s">
        <v>1667</v>
      </c>
      <c r="E719" s="15"/>
      <c r="F719" s="15" t="s">
        <v>1667</v>
      </c>
      <c r="G719" s="30" t="s">
        <v>1668</v>
      </c>
      <c r="H719" s="6">
        <v>2000000</v>
      </c>
      <c r="I719" s="6">
        <v>328483.68</v>
      </c>
      <c r="J719" s="6">
        <v>600000</v>
      </c>
      <c r="K719" s="81">
        <f t="shared" si="203"/>
        <v>2600000</v>
      </c>
      <c r="L719" s="81">
        <f t="shared" si="204"/>
        <v>2928500</v>
      </c>
      <c r="M719" s="6">
        <v>2000000</v>
      </c>
      <c r="N719" s="6" t="e">
        <f>M719/1000*#REF!</f>
        <v>#REF!</v>
      </c>
      <c r="O719" s="81" t="e">
        <f t="shared" si="214"/>
        <v>#REF!</v>
      </c>
      <c r="P719" s="6">
        <v>2000000</v>
      </c>
      <c r="Q719" s="6"/>
      <c r="R719" s="81">
        <f t="shared" si="215"/>
        <v>2000000</v>
      </c>
      <c r="S719" s="6">
        <v>2000000</v>
      </c>
      <c r="T719" s="6" t="e">
        <f>S719/1000*#REF!</f>
        <v>#REF!</v>
      </c>
      <c r="U719" s="81" t="e">
        <f t="shared" si="216"/>
        <v>#REF!</v>
      </c>
      <c r="V719" s="6">
        <v>2000000</v>
      </c>
      <c r="W719" s="6"/>
      <c r="X719" s="81">
        <f t="shared" si="217"/>
        <v>2000000</v>
      </c>
      <c r="Y719" s="6">
        <v>2000000</v>
      </c>
      <c r="Z719" s="6" t="e">
        <f>Y719/1000*#REF!</f>
        <v>#REF!</v>
      </c>
      <c r="AA719" s="81" t="e">
        <f t="shared" si="218"/>
        <v>#REF!</v>
      </c>
      <c r="AB719" s="6">
        <v>2000000</v>
      </c>
      <c r="AC719" s="6"/>
      <c r="AD719" s="81">
        <f t="shared" si="219"/>
        <v>2000000</v>
      </c>
      <c r="AE719" s="32">
        <v>1900000</v>
      </c>
      <c r="AF719" s="6" t="e">
        <f>AE719/1000*#REF!</f>
        <v>#REF!</v>
      </c>
      <c r="AG719" s="81" t="e">
        <f t="shared" si="220"/>
        <v>#REF!</v>
      </c>
      <c r="AH719" s="32">
        <v>1900000</v>
      </c>
      <c r="AI719" s="6"/>
      <c r="AJ719" s="81">
        <f t="shared" si="221"/>
        <v>1900000</v>
      </c>
      <c r="AK719" s="32">
        <v>1900000</v>
      </c>
      <c r="AL719" s="44" t="s">
        <v>1282</v>
      </c>
      <c r="AM719" s="44"/>
    </row>
    <row r="720" spans="1:39" ht="47.25" x14ac:dyDescent="0.2">
      <c r="A720" s="5">
        <f t="shared" si="222"/>
        <v>691</v>
      </c>
      <c r="B720" s="5" t="e">
        <v>#REF!</v>
      </c>
      <c r="C720" s="5">
        <v>731</v>
      </c>
      <c r="D720" s="5" t="s">
        <v>1669</v>
      </c>
      <c r="E720" s="15"/>
      <c r="F720" s="15" t="s">
        <v>1669</v>
      </c>
      <c r="G720" s="30" t="s">
        <v>1670</v>
      </c>
      <c r="H720" s="6">
        <v>2400000</v>
      </c>
      <c r="I720" s="6">
        <v>437978.24</v>
      </c>
      <c r="J720" s="6">
        <v>600000</v>
      </c>
      <c r="K720" s="81">
        <f t="shared" si="203"/>
        <v>3000000</v>
      </c>
      <c r="L720" s="81">
        <f t="shared" si="204"/>
        <v>3438000</v>
      </c>
      <c r="M720" s="6">
        <v>2200000</v>
      </c>
      <c r="N720" s="6" t="e">
        <f>M720/1000*#REF!</f>
        <v>#REF!</v>
      </c>
      <c r="O720" s="81" t="e">
        <f t="shared" si="214"/>
        <v>#REF!</v>
      </c>
      <c r="P720" s="6">
        <v>2200000</v>
      </c>
      <c r="Q720" s="6"/>
      <c r="R720" s="81">
        <f t="shared" si="215"/>
        <v>2200000</v>
      </c>
      <c r="S720" s="6">
        <v>2200000</v>
      </c>
      <c r="T720" s="6" t="e">
        <f>S720/1000*#REF!</f>
        <v>#REF!</v>
      </c>
      <c r="U720" s="81" t="e">
        <f t="shared" si="216"/>
        <v>#REF!</v>
      </c>
      <c r="V720" s="6">
        <v>2200000</v>
      </c>
      <c r="W720" s="6"/>
      <c r="X720" s="81">
        <f t="shared" si="217"/>
        <v>2200000</v>
      </c>
      <c r="Y720" s="6">
        <v>2200000</v>
      </c>
      <c r="Z720" s="6" t="e">
        <f>Y720/1000*#REF!</f>
        <v>#REF!</v>
      </c>
      <c r="AA720" s="81" t="e">
        <f t="shared" si="218"/>
        <v>#REF!</v>
      </c>
      <c r="AB720" s="6">
        <v>2200000</v>
      </c>
      <c r="AC720" s="6"/>
      <c r="AD720" s="81">
        <f t="shared" si="219"/>
        <v>2200000</v>
      </c>
      <c r="AE720" s="32">
        <v>2090000</v>
      </c>
      <c r="AF720" s="6" t="e">
        <f>AE720/1000*#REF!</f>
        <v>#REF!</v>
      </c>
      <c r="AG720" s="81" t="e">
        <f t="shared" si="220"/>
        <v>#REF!</v>
      </c>
      <c r="AH720" s="32">
        <v>2090000</v>
      </c>
      <c r="AI720" s="6"/>
      <c r="AJ720" s="81">
        <f t="shared" si="221"/>
        <v>2090000</v>
      </c>
      <c r="AK720" s="32">
        <v>2090000</v>
      </c>
      <c r="AL720" s="44" t="s">
        <v>1283</v>
      </c>
      <c r="AM720" s="44"/>
    </row>
    <row r="721" spans="1:39" ht="47.25" x14ac:dyDescent="0.2">
      <c r="A721" s="5">
        <f t="shared" si="222"/>
        <v>692</v>
      </c>
      <c r="B721" s="5" t="e">
        <v>#REF!</v>
      </c>
      <c r="C721" s="5">
        <v>732</v>
      </c>
      <c r="D721" s="5" t="s">
        <v>1671</v>
      </c>
      <c r="E721" s="15"/>
      <c r="F721" s="15" t="s">
        <v>1671</v>
      </c>
      <c r="G721" s="30" t="s">
        <v>1672</v>
      </c>
      <c r="H721" s="6">
        <v>1200000</v>
      </c>
      <c r="I721" s="6">
        <v>437978.24</v>
      </c>
      <c r="J721" s="6">
        <v>600000</v>
      </c>
      <c r="K721" s="81">
        <f t="shared" si="203"/>
        <v>1800000</v>
      </c>
      <c r="L721" s="81">
        <f t="shared" si="204"/>
        <v>2238000</v>
      </c>
      <c r="M721" s="6">
        <v>2300000</v>
      </c>
      <c r="N721" s="6" t="e">
        <f>M721/1000*#REF!</f>
        <v>#REF!</v>
      </c>
      <c r="O721" s="81" t="e">
        <f t="shared" si="214"/>
        <v>#REF!</v>
      </c>
      <c r="P721" s="6">
        <v>2300000</v>
      </c>
      <c r="Q721" s="6"/>
      <c r="R721" s="81">
        <f t="shared" si="215"/>
        <v>2300000</v>
      </c>
      <c r="S721" s="6">
        <v>2300000</v>
      </c>
      <c r="T721" s="6" t="e">
        <f>S721/1000*#REF!</f>
        <v>#REF!</v>
      </c>
      <c r="U721" s="81" t="e">
        <f t="shared" si="216"/>
        <v>#REF!</v>
      </c>
      <c r="V721" s="6">
        <v>2300000</v>
      </c>
      <c r="W721" s="6"/>
      <c r="X721" s="81">
        <f t="shared" si="217"/>
        <v>2300000</v>
      </c>
      <c r="Y721" s="6">
        <v>2300000</v>
      </c>
      <c r="Z721" s="6" t="e">
        <f>Y721/1000*#REF!</f>
        <v>#REF!</v>
      </c>
      <c r="AA721" s="81" t="e">
        <f t="shared" si="218"/>
        <v>#REF!</v>
      </c>
      <c r="AB721" s="6">
        <v>2300000</v>
      </c>
      <c r="AC721" s="6"/>
      <c r="AD721" s="81">
        <f t="shared" si="219"/>
        <v>2300000</v>
      </c>
      <c r="AE721" s="32">
        <v>2185000</v>
      </c>
      <c r="AF721" s="6" t="e">
        <f>AE721/1000*#REF!</f>
        <v>#REF!</v>
      </c>
      <c r="AG721" s="81" t="e">
        <f t="shared" si="220"/>
        <v>#REF!</v>
      </c>
      <c r="AH721" s="32">
        <v>2185000</v>
      </c>
      <c r="AI721" s="6"/>
      <c r="AJ721" s="81">
        <f t="shared" si="221"/>
        <v>2185000</v>
      </c>
      <c r="AK721" s="32">
        <v>2185000</v>
      </c>
      <c r="AL721" s="44" t="s">
        <v>1283</v>
      </c>
      <c r="AM721" s="44"/>
    </row>
    <row r="722" spans="1:39" ht="63" x14ac:dyDescent="0.2">
      <c r="A722" s="5">
        <f t="shared" si="222"/>
        <v>693</v>
      </c>
      <c r="B722" s="5" t="e">
        <v>#REF!</v>
      </c>
      <c r="C722" s="5">
        <v>733</v>
      </c>
      <c r="D722" s="5" t="s">
        <v>1673</v>
      </c>
      <c r="E722" s="15"/>
      <c r="F722" s="15" t="s">
        <v>1673</v>
      </c>
      <c r="G722" s="30" t="s">
        <v>1674</v>
      </c>
      <c r="H722" s="6">
        <v>2100000</v>
      </c>
      <c r="I722" s="6">
        <v>605195.44999999995</v>
      </c>
      <c r="J722" s="6">
        <v>1100000</v>
      </c>
      <c r="K722" s="81">
        <f t="shared" si="203"/>
        <v>3200000</v>
      </c>
      <c r="L722" s="81">
        <f t="shared" si="204"/>
        <v>3805200</v>
      </c>
      <c r="M722" s="9">
        <v>1600000</v>
      </c>
      <c r="N722" s="6" t="e">
        <f>M722/1000*#REF!</f>
        <v>#REF!</v>
      </c>
      <c r="O722" s="81" t="e">
        <f t="shared" si="214"/>
        <v>#REF!</v>
      </c>
      <c r="P722" s="9">
        <v>1600000</v>
      </c>
      <c r="Q722" s="6"/>
      <c r="R722" s="81">
        <f t="shared" si="215"/>
        <v>1600000</v>
      </c>
      <c r="S722" s="6">
        <v>1600000</v>
      </c>
      <c r="T722" s="6" t="e">
        <f>S722/1000*#REF!</f>
        <v>#REF!</v>
      </c>
      <c r="U722" s="81" t="e">
        <f t="shared" si="216"/>
        <v>#REF!</v>
      </c>
      <c r="V722" s="6">
        <v>1600000</v>
      </c>
      <c r="W722" s="6"/>
      <c r="X722" s="81">
        <f t="shared" si="217"/>
        <v>1600000</v>
      </c>
      <c r="Y722" s="9">
        <v>1600000</v>
      </c>
      <c r="Z722" s="6" t="e">
        <f>Y722/1000*#REF!</f>
        <v>#REF!</v>
      </c>
      <c r="AA722" s="81" t="e">
        <f t="shared" si="218"/>
        <v>#REF!</v>
      </c>
      <c r="AB722" s="9">
        <v>1600000</v>
      </c>
      <c r="AC722" s="6"/>
      <c r="AD722" s="81">
        <f t="shared" si="219"/>
        <v>1600000</v>
      </c>
      <c r="AE722" s="32">
        <v>1520000</v>
      </c>
      <c r="AF722" s="6" t="e">
        <f>AE722/1000*#REF!</f>
        <v>#REF!</v>
      </c>
      <c r="AG722" s="81" t="e">
        <f t="shared" si="220"/>
        <v>#REF!</v>
      </c>
      <c r="AH722" s="32">
        <v>1520000</v>
      </c>
      <c r="AI722" s="6"/>
      <c r="AJ722" s="81">
        <f t="shared" si="221"/>
        <v>1520000</v>
      </c>
      <c r="AK722" s="32">
        <v>1520000</v>
      </c>
      <c r="AL722" s="44" t="s">
        <v>1283</v>
      </c>
      <c r="AM722" s="44"/>
    </row>
    <row r="723" spans="1:39" ht="63" x14ac:dyDescent="0.2">
      <c r="A723" s="5">
        <f t="shared" si="222"/>
        <v>694</v>
      </c>
      <c r="B723" s="5" t="e">
        <v>#REF!</v>
      </c>
      <c r="C723" s="5">
        <v>734</v>
      </c>
      <c r="D723" s="5" t="s">
        <v>1675</v>
      </c>
      <c r="E723" s="15"/>
      <c r="F723" s="15" t="s">
        <v>1675</v>
      </c>
      <c r="G723" s="30" t="s">
        <v>1676</v>
      </c>
      <c r="H723" s="6">
        <v>2200000</v>
      </c>
      <c r="I723" s="6">
        <v>605195.44999999995</v>
      </c>
      <c r="J723" s="6">
        <v>1100000</v>
      </c>
      <c r="K723" s="81">
        <f t="shared" si="203"/>
        <v>3300000</v>
      </c>
      <c r="L723" s="81">
        <f t="shared" si="204"/>
        <v>3905200</v>
      </c>
      <c r="M723" s="9">
        <v>1700000</v>
      </c>
      <c r="N723" s="6" t="e">
        <f>M723/1000*#REF!</f>
        <v>#REF!</v>
      </c>
      <c r="O723" s="81" t="e">
        <f t="shared" si="214"/>
        <v>#REF!</v>
      </c>
      <c r="P723" s="9">
        <v>1700000</v>
      </c>
      <c r="Q723" s="6"/>
      <c r="R723" s="81">
        <f t="shared" si="215"/>
        <v>1700000</v>
      </c>
      <c r="S723" s="6">
        <v>1700000</v>
      </c>
      <c r="T723" s="6" t="e">
        <f>S723/1000*#REF!</f>
        <v>#REF!</v>
      </c>
      <c r="U723" s="81" t="e">
        <f t="shared" si="216"/>
        <v>#REF!</v>
      </c>
      <c r="V723" s="6">
        <v>1700000</v>
      </c>
      <c r="W723" s="6"/>
      <c r="X723" s="81">
        <f t="shared" si="217"/>
        <v>1700000</v>
      </c>
      <c r="Y723" s="9">
        <v>1700000</v>
      </c>
      <c r="Z723" s="6" t="e">
        <f>Y723/1000*#REF!</f>
        <v>#REF!</v>
      </c>
      <c r="AA723" s="81" t="e">
        <f t="shared" si="218"/>
        <v>#REF!</v>
      </c>
      <c r="AB723" s="9">
        <v>1700000</v>
      </c>
      <c r="AC723" s="6"/>
      <c r="AD723" s="81">
        <f t="shared" si="219"/>
        <v>1700000</v>
      </c>
      <c r="AE723" s="32">
        <v>1615000</v>
      </c>
      <c r="AF723" s="6" t="e">
        <f>AE723/1000*#REF!</f>
        <v>#REF!</v>
      </c>
      <c r="AG723" s="81" t="e">
        <f t="shared" si="220"/>
        <v>#REF!</v>
      </c>
      <c r="AH723" s="32">
        <v>1615000</v>
      </c>
      <c r="AI723" s="6"/>
      <c r="AJ723" s="81">
        <f t="shared" si="221"/>
        <v>1615000</v>
      </c>
      <c r="AK723" s="32">
        <v>1615000</v>
      </c>
      <c r="AL723" s="44" t="s">
        <v>1283</v>
      </c>
      <c r="AM723" s="44"/>
    </row>
    <row r="724" spans="1:39" ht="47.25" x14ac:dyDescent="0.2">
      <c r="A724" s="5">
        <f t="shared" si="222"/>
        <v>695</v>
      </c>
      <c r="B724" s="5" t="e">
        <v>#REF!</v>
      </c>
      <c r="C724" s="5">
        <v>735</v>
      </c>
      <c r="D724" s="5" t="s">
        <v>1677</v>
      </c>
      <c r="E724" s="15"/>
      <c r="F724" s="15" t="s">
        <v>1677</v>
      </c>
      <c r="G724" s="30" t="s">
        <v>1678</v>
      </c>
      <c r="H724" s="6">
        <v>3200000</v>
      </c>
      <c r="I724" s="6">
        <v>605195.44999999995</v>
      </c>
      <c r="J724" s="6">
        <v>1100000</v>
      </c>
      <c r="K724" s="81">
        <f t="shared" si="203"/>
        <v>4300000</v>
      </c>
      <c r="L724" s="81">
        <f t="shared" si="204"/>
        <v>4905200</v>
      </c>
      <c r="M724" s="9">
        <v>1900000</v>
      </c>
      <c r="N724" s="6" t="e">
        <f>M724/1000*#REF!</f>
        <v>#REF!</v>
      </c>
      <c r="O724" s="81" t="e">
        <f t="shared" si="214"/>
        <v>#REF!</v>
      </c>
      <c r="P724" s="9">
        <v>1900000</v>
      </c>
      <c r="Q724" s="6"/>
      <c r="R724" s="81">
        <f t="shared" si="215"/>
        <v>1900000</v>
      </c>
      <c r="S724" s="6">
        <v>1900000</v>
      </c>
      <c r="T724" s="6" t="e">
        <f>S724/1000*#REF!</f>
        <v>#REF!</v>
      </c>
      <c r="U724" s="81" t="e">
        <f t="shared" si="216"/>
        <v>#REF!</v>
      </c>
      <c r="V724" s="6">
        <v>1900000</v>
      </c>
      <c r="W724" s="6"/>
      <c r="X724" s="81">
        <f t="shared" si="217"/>
        <v>1900000</v>
      </c>
      <c r="Y724" s="9">
        <v>1900000</v>
      </c>
      <c r="Z724" s="6" t="e">
        <f>Y724/1000*#REF!</f>
        <v>#REF!</v>
      </c>
      <c r="AA724" s="81" t="e">
        <f t="shared" si="218"/>
        <v>#REF!</v>
      </c>
      <c r="AB724" s="9">
        <v>1900000</v>
      </c>
      <c r="AC724" s="6"/>
      <c r="AD724" s="81">
        <f t="shared" si="219"/>
        <v>1900000</v>
      </c>
      <c r="AE724" s="32">
        <v>1805000</v>
      </c>
      <c r="AF724" s="6" t="e">
        <f>AE724/1000*#REF!</f>
        <v>#REF!</v>
      </c>
      <c r="AG724" s="81" t="e">
        <f t="shared" si="220"/>
        <v>#REF!</v>
      </c>
      <c r="AH724" s="32">
        <v>1805000</v>
      </c>
      <c r="AI724" s="6"/>
      <c r="AJ724" s="81">
        <f t="shared" si="221"/>
        <v>1805000</v>
      </c>
      <c r="AK724" s="32">
        <v>1805000</v>
      </c>
      <c r="AL724" s="44" t="s">
        <v>1283</v>
      </c>
      <c r="AM724" s="44"/>
    </row>
    <row r="725" spans="1:39" ht="47.25" x14ac:dyDescent="0.2">
      <c r="A725" s="5">
        <f t="shared" si="222"/>
        <v>696</v>
      </c>
      <c r="B725" s="5" t="e">
        <v>#REF!</v>
      </c>
      <c r="C725" s="5">
        <v>737</v>
      </c>
      <c r="D725" s="5" t="s">
        <v>1679</v>
      </c>
      <c r="E725" s="15"/>
      <c r="F725" s="15" t="s">
        <v>1679</v>
      </c>
      <c r="G725" s="30" t="s">
        <v>1680</v>
      </c>
      <c r="H725" s="6">
        <v>1800000</v>
      </c>
      <c r="I725" s="6">
        <v>605195.44999999995</v>
      </c>
      <c r="J725" s="6">
        <v>1100000</v>
      </c>
      <c r="K725" s="81">
        <f t="shared" si="203"/>
        <v>2900000</v>
      </c>
      <c r="L725" s="81">
        <f t="shared" si="204"/>
        <v>3505200</v>
      </c>
      <c r="M725" s="9">
        <v>2100000</v>
      </c>
      <c r="N725" s="6" t="e">
        <f>M725/1000*#REF!</f>
        <v>#REF!</v>
      </c>
      <c r="O725" s="81" t="e">
        <f t="shared" si="214"/>
        <v>#REF!</v>
      </c>
      <c r="P725" s="9">
        <v>2100000</v>
      </c>
      <c r="Q725" s="6"/>
      <c r="R725" s="81">
        <f t="shared" si="215"/>
        <v>2100000</v>
      </c>
      <c r="S725" s="6">
        <v>2100000</v>
      </c>
      <c r="T725" s="6" t="e">
        <f>S725/1000*#REF!</f>
        <v>#REF!</v>
      </c>
      <c r="U725" s="81" t="e">
        <f t="shared" si="216"/>
        <v>#REF!</v>
      </c>
      <c r="V725" s="6">
        <v>2100000</v>
      </c>
      <c r="W725" s="6"/>
      <c r="X725" s="81">
        <f t="shared" si="217"/>
        <v>2100000</v>
      </c>
      <c r="Y725" s="9">
        <v>2100000</v>
      </c>
      <c r="Z725" s="6" t="e">
        <f>Y725/1000*#REF!</f>
        <v>#REF!</v>
      </c>
      <c r="AA725" s="81" t="e">
        <f t="shared" si="218"/>
        <v>#REF!</v>
      </c>
      <c r="AB725" s="9">
        <v>2100000</v>
      </c>
      <c r="AC725" s="6"/>
      <c r="AD725" s="81">
        <f t="shared" si="219"/>
        <v>2100000</v>
      </c>
      <c r="AE725" s="32">
        <v>1995000</v>
      </c>
      <c r="AF725" s="6" t="e">
        <f>AE725/1000*#REF!</f>
        <v>#REF!</v>
      </c>
      <c r="AG725" s="81" t="e">
        <f t="shared" si="220"/>
        <v>#REF!</v>
      </c>
      <c r="AH725" s="32">
        <v>1995000</v>
      </c>
      <c r="AI725" s="6"/>
      <c r="AJ725" s="81">
        <f t="shared" si="221"/>
        <v>1995000</v>
      </c>
      <c r="AK725" s="32">
        <v>1995000</v>
      </c>
      <c r="AL725" s="44" t="s">
        <v>1283</v>
      </c>
      <c r="AM725" s="44"/>
    </row>
    <row r="726" spans="1:39" ht="47.25" x14ac:dyDescent="0.2">
      <c r="A726" s="5">
        <f t="shared" si="222"/>
        <v>697</v>
      </c>
      <c r="B726" s="5" t="e">
        <v>#REF!</v>
      </c>
      <c r="C726" s="5">
        <v>738</v>
      </c>
      <c r="D726" s="5" t="s">
        <v>1681</v>
      </c>
      <c r="E726" s="15"/>
      <c r="F726" s="15" t="s">
        <v>1681</v>
      </c>
      <c r="G726" s="30" t="s">
        <v>1682</v>
      </c>
      <c r="H726" s="6">
        <v>1950000</v>
      </c>
      <c r="I726" s="6">
        <v>605195.44999999995</v>
      </c>
      <c r="J726" s="6">
        <v>1100000</v>
      </c>
      <c r="K726" s="81">
        <f t="shared" si="203"/>
        <v>3050000</v>
      </c>
      <c r="L726" s="81">
        <f t="shared" si="204"/>
        <v>3655200</v>
      </c>
      <c r="M726" s="9">
        <v>1850000</v>
      </c>
      <c r="N726" s="6" t="e">
        <f>M726/1000*#REF!</f>
        <v>#REF!</v>
      </c>
      <c r="O726" s="81" t="e">
        <f t="shared" si="214"/>
        <v>#REF!</v>
      </c>
      <c r="P726" s="9">
        <v>1850000</v>
      </c>
      <c r="Q726" s="6"/>
      <c r="R726" s="81">
        <f t="shared" si="215"/>
        <v>1850000</v>
      </c>
      <c r="S726" s="6">
        <v>1850000</v>
      </c>
      <c r="T726" s="6" t="e">
        <f>S726/1000*#REF!</f>
        <v>#REF!</v>
      </c>
      <c r="U726" s="81" t="e">
        <f t="shared" si="216"/>
        <v>#REF!</v>
      </c>
      <c r="V726" s="6">
        <v>1850000</v>
      </c>
      <c r="W726" s="6"/>
      <c r="X726" s="81">
        <f t="shared" si="217"/>
        <v>1850000</v>
      </c>
      <c r="Y726" s="9">
        <v>1850000</v>
      </c>
      <c r="Z726" s="6" t="e">
        <f>Y726/1000*#REF!</f>
        <v>#REF!</v>
      </c>
      <c r="AA726" s="81" t="e">
        <f t="shared" si="218"/>
        <v>#REF!</v>
      </c>
      <c r="AB726" s="9">
        <v>1850000</v>
      </c>
      <c r="AC726" s="6"/>
      <c r="AD726" s="81">
        <f t="shared" si="219"/>
        <v>1850000</v>
      </c>
      <c r="AE726" s="32">
        <v>1757000</v>
      </c>
      <c r="AF726" s="6" t="e">
        <f>AE726/1000*#REF!</f>
        <v>#REF!</v>
      </c>
      <c r="AG726" s="81" t="e">
        <f t="shared" si="220"/>
        <v>#REF!</v>
      </c>
      <c r="AH726" s="32">
        <v>1757000</v>
      </c>
      <c r="AI726" s="6"/>
      <c r="AJ726" s="81">
        <f t="shared" si="221"/>
        <v>1757000</v>
      </c>
      <c r="AK726" s="32">
        <v>1757000</v>
      </c>
      <c r="AL726" s="44" t="s">
        <v>1283</v>
      </c>
      <c r="AM726" s="44"/>
    </row>
    <row r="727" spans="1:39" ht="47.25" x14ac:dyDescent="0.2">
      <c r="A727" s="5">
        <f t="shared" si="222"/>
        <v>698</v>
      </c>
      <c r="B727" s="5" t="e">
        <v>#REF!</v>
      </c>
      <c r="C727" s="5">
        <v>739</v>
      </c>
      <c r="D727" s="5" t="s">
        <v>1683</v>
      </c>
      <c r="E727" s="15"/>
      <c r="F727" s="15" t="s">
        <v>1683</v>
      </c>
      <c r="G727" s="30" t="s">
        <v>1684</v>
      </c>
      <c r="H727" s="6">
        <v>1800000</v>
      </c>
      <c r="I727" s="6">
        <v>605195.44999999995</v>
      </c>
      <c r="J727" s="6">
        <v>1100000</v>
      </c>
      <c r="K727" s="81">
        <f t="shared" si="203"/>
        <v>2900000</v>
      </c>
      <c r="L727" s="81">
        <f t="shared" si="204"/>
        <v>3505200</v>
      </c>
      <c r="M727" s="9">
        <v>1200000</v>
      </c>
      <c r="N727" s="6" t="e">
        <f>M727/1000*#REF!</f>
        <v>#REF!</v>
      </c>
      <c r="O727" s="81" t="e">
        <f t="shared" si="214"/>
        <v>#REF!</v>
      </c>
      <c r="P727" s="9">
        <v>1200000</v>
      </c>
      <c r="Q727" s="6"/>
      <c r="R727" s="81">
        <f t="shared" si="215"/>
        <v>1200000</v>
      </c>
      <c r="S727" s="6">
        <v>1200000</v>
      </c>
      <c r="T727" s="6" t="e">
        <f>S727/1000*#REF!</f>
        <v>#REF!</v>
      </c>
      <c r="U727" s="81" t="e">
        <f t="shared" si="216"/>
        <v>#REF!</v>
      </c>
      <c r="V727" s="6">
        <v>1200000</v>
      </c>
      <c r="W727" s="6"/>
      <c r="X727" s="81">
        <f t="shared" si="217"/>
        <v>1200000</v>
      </c>
      <c r="Y727" s="9">
        <v>1200000</v>
      </c>
      <c r="Z727" s="6" t="e">
        <f>Y727/1000*#REF!</f>
        <v>#REF!</v>
      </c>
      <c r="AA727" s="81" t="e">
        <f t="shared" si="218"/>
        <v>#REF!</v>
      </c>
      <c r="AB727" s="9">
        <v>1200000</v>
      </c>
      <c r="AC727" s="6"/>
      <c r="AD727" s="81">
        <f t="shared" si="219"/>
        <v>1200000</v>
      </c>
      <c r="AE727" s="32">
        <v>1140000</v>
      </c>
      <c r="AF727" s="6" t="e">
        <f>AE727/1000*#REF!</f>
        <v>#REF!</v>
      </c>
      <c r="AG727" s="81" t="e">
        <f t="shared" si="220"/>
        <v>#REF!</v>
      </c>
      <c r="AH727" s="32">
        <v>1140000</v>
      </c>
      <c r="AI727" s="6"/>
      <c r="AJ727" s="81">
        <f t="shared" si="221"/>
        <v>1140000</v>
      </c>
      <c r="AK727" s="32">
        <v>1140000</v>
      </c>
      <c r="AL727" s="44" t="s">
        <v>1284</v>
      </c>
      <c r="AM727" s="44"/>
    </row>
    <row r="728" spans="1:39" ht="47.25" x14ac:dyDescent="0.2">
      <c r="A728" s="5">
        <f t="shared" si="222"/>
        <v>699</v>
      </c>
      <c r="B728" s="5" t="e">
        <v>#REF!</v>
      </c>
      <c r="C728" s="5">
        <v>740</v>
      </c>
      <c r="D728" s="5" t="s">
        <v>1685</v>
      </c>
      <c r="E728" s="15"/>
      <c r="F728" s="15" t="s">
        <v>1685</v>
      </c>
      <c r="G728" s="30" t="s">
        <v>1686</v>
      </c>
      <c r="H728" s="6">
        <v>2000000</v>
      </c>
      <c r="I728" s="6">
        <v>605195.44999999995</v>
      </c>
      <c r="J728" s="6">
        <v>1100000</v>
      </c>
      <c r="K728" s="81">
        <f t="shared" si="203"/>
        <v>3100000</v>
      </c>
      <c r="L728" s="81">
        <f t="shared" si="204"/>
        <v>3705200</v>
      </c>
      <c r="M728" s="9">
        <v>1300000</v>
      </c>
      <c r="N728" s="6" t="e">
        <f>M728/1000*#REF!</f>
        <v>#REF!</v>
      </c>
      <c r="O728" s="81" t="e">
        <f t="shared" si="214"/>
        <v>#REF!</v>
      </c>
      <c r="P728" s="9">
        <v>1300000</v>
      </c>
      <c r="Q728" s="6"/>
      <c r="R728" s="81">
        <f t="shared" si="215"/>
        <v>1300000</v>
      </c>
      <c r="S728" s="6">
        <v>1300000</v>
      </c>
      <c r="T728" s="6" t="e">
        <f>S728/1000*#REF!</f>
        <v>#REF!</v>
      </c>
      <c r="U728" s="81" t="e">
        <f t="shared" si="216"/>
        <v>#REF!</v>
      </c>
      <c r="V728" s="6">
        <v>1300000</v>
      </c>
      <c r="W728" s="6"/>
      <c r="X728" s="81">
        <f t="shared" si="217"/>
        <v>1300000</v>
      </c>
      <c r="Y728" s="9">
        <v>1300000</v>
      </c>
      <c r="Z728" s="6" t="e">
        <f>Y728/1000*#REF!</f>
        <v>#REF!</v>
      </c>
      <c r="AA728" s="81" t="e">
        <f t="shared" si="218"/>
        <v>#REF!</v>
      </c>
      <c r="AB728" s="9">
        <v>1300000</v>
      </c>
      <c r="AC728" s="6"/>
      <c r="AD728" s="81">
        <f t="shared" si="219"/>
        <v>1300000</v>
      </c>
      <c r="AE728" s="32">
        <v>1235000</v>
      </c>
      <c r="AF728" s="6" t="e">
        <f>AE728/1000*#REF!</f>
        <v>#REF!</v>
      </c>
      <c r="AG728" s="81" t="e">
        <f t="shared" si="220"/>
        <v>#REF!</v>
      </c>
      <c r="AH728" s="32">
        <v>1235000</v>
      </c>
      <c r="AI728" s="6"/>
      <c r="AJ728" s="81">
        <f t="shared" si="221"/>
        <v>1235000</v>
      </c>
      <c r="AK728" s="32">
        <v>1235000</v>
      </c>
      <c r="AL728" s="44" t="s">
        <v>1285</v>
      </c>
      <c r="AM728" s="44"/>
    </row>
    <row r="729" spans="1:39" ht="47.25" x14ac:dyDescent="0.2">
      <c r="A729" s="5">
        <f t="shared" si="222"/>
        <v>700</v>
      </c>
      <c r="B729" s="5" t="e">
        <v>#REF!</v>
      </c>
      <c r="C729" s="5">
        <v>741</v>
      </c>
      <c r="D729" s="5" t="s">
        <v>1687</v>
      </c>
      <c r="E729" s="15"/>
      <c r="F729" s="15" t="s">
        <v>1687</v>
      </c>
      <c r="G729" s="30" t="s">
        <v>1688</v>
      </c>
      <c r="H729" s="6">
        <v>2100000</v>
      </c>
      <c r="I729" s="6">
        <v>605195.44999999995</v>
      </c>
      <c r="J729" s="6">
        <v>1100000</v>
      </c>
      <c r="K729" s="81">
        <f t="shared" si="203"/>
        <v>3200000</v>
      </c>
      <c r="L729" s="81">
        <f t="shared" si="204"/>
        <v>3805200</v>
      </c>
      <c r="M729" s="9">
        <v>1200000</v>
      </c>
      <c r="N729" s="6" t="e">
        <f>M729/1000*#REF!</f>
        <v>#REF!</v>
      </c>
      <c r="O729" s="81" t="e">
        <f t="shared" si="214"/>
        <v>#REF!</v>
      </c>
      <c r="P729" s="9">
        <v>1200000</v>
      </c>
      <c r="Q729" s="6"/>
      <c r="R729" s="81">
        <f t="shared" si="215"/>
        <v>1200000</v>
      </c>
      <c r="S729" s="6">
        <v>1200000</v>
      </c>
      <c r="T729" s="6" t="e">
        <f>S729/1000*#REF!</f>
        <v>#REF!</v>
      </c>
      <c r="U729" s="81" t="e">
        <f t="shared" si="216"/>
        <v>#REF!</v>
      </c>
      <c r="V729" s="6">
        <v>1200000</v>
      </c>
      <c r="W729" s="6"/>
      <c r="X729" s="81">
        <f t="shared" si="217"/>
        <v>1200000</v>
      </c>
      <c r="Y729" s="9">
        <v>1200000</v>
      </c>
      <c r="Z729" s="6" t="e">
        <f>Y729/1000*#REF!</f>
        <v>#REF!</v>
      </c>
      <c r="AA729" s="81" t="e">
        <f t="shared" si="218"/>
        <v>#REF!</v>
      </c>
      <c r="AB729" s="9">
        <v>1200000</v>
      </c>
      <c r="AC729" s="6"/>
      <c r="AD729" s="81">
        <f t="shared" si="219"/>
        <v>1200000</v>
      </c>
      <c r="AE729" s="32">
        <v>1140000</v>
      </c>
      <c r="AF729" s="6" t="e">
        <f>AE729/1000*#REF!</f>
        <v>#REF!</v>
      </c>
      <c r="AG729" s="81" t="e">
        <f t="shared" si="220"/>
        <v>#REF!</v>
      </c>
      <c r="AH729" s="32">
        <v>1140000</v>
      </c>
      <c r="AI729" s="6"/>
      <c r="AJ729" s="81">
        <f t="shared" si="221"/>
        <v>1140000</v>
      </c>
      <c r="AK729" s="32">
        <v>1140000</v>
      </c>
      <c r="AL729" s="44" t="s">
        <v>1286</v>
      </c>
      <c r="AM729" s="44"/>
    </row>
    <row r="730" spans="1:39" ht="31.5" x14ac:dyDescent="0.2">
      <c r="A730" s="5">
        <f t="shared" si="222"/>
        <v>701</v>
      </c>
      <c r="B730" s="5" t="e">
        <v>#REF!</v>
      </c>
      <c r="C730" s="5">
        <v>742</v>
      </c>
      <c r="D730" s="5" t="s">
        <v>1689</v>
      </c>
      <c r="E730" s="15"/>
      <c r="F730" s="15" t="s">
        <v>1689</v>
      </c>
      <c r="G730" s="30" t="s">
        <v>1690</v>
      </c>
      <c r="H730" s="6">
        <v>1950000</v>
      </c>
      <c r="I730" s="6">
        <v>605195.44999999995</v>
      </c>
      <c r="J730" s="6">
        <v>1380000</v>
      </c>
      <c r="K730" s="81">
        <f t="shared" ref="K730:K793" si="223">H730+J730</f>
        <v>3330000</v>
      </c>
      <c r="L730" s="81">
        <f t="shared" ref="L730:L793" si="224">ROUND((SUM(H730:J730)),-2)</f>
        <v>3935200</v>
      </c>
      <c r="M730" s="9">
        <v>1200000</v>
      </c>
      <c r="N730" s="6" t="e">
        <f>M730/1000*#REF!</f>
        <v>#REF!</v>
      </c>
      <c r="O730" s="81" t="e">
        <f t="shared" si="214"/>
        <v>#REF!</v>
      </c>
      <c r="P730" s="9">
        <v>1200000</v>
      </c>
      <c r="Q730" s="6"/>
      <c r="R730" s="81">
        <f t="shared" si="215"/>
        <v>1200000</v>
      </c>
      <c r="S730" s="6">
        <v>1200000</v>
      </c>
      <c r="T730" s="6" t="e">
        <f>S730/1000*#REF!</f>
        <v>#REF!</v>
      </c>
      <c r="U730" s="81" t="e">
        <f t="shared" si="216"/>
        <v>#REF!</v>
      </c>
      <c r="V730" s="6">
        <v>1200000</v>
      </c>
      <c r="W730" s="6"/>
      <c r="X730" s="81">
        <f t="shared" si="217"/>
        <v>1200000</v>
      </c>
      <c r="Y730" s="9">
        <v>1200000</v>
      </c>
      <c r="Z730" s="6" t="e">
        <f>Y730/1000*#REF!</f>
        <v>#REF!</v>
      </c>
      <c r="AA730" s="81" t="e">
        <f t="shared" si="218"/>
        <v>#REF!</v>
      </c>
      <c r="AB730" s="9">
        <v>1200000</v>
      </c>
      <c r="AC730" s="6"/>
      <c r="AD730" s="81">
        <f t="shared" si="219"/>
        <v>1200000</v>
      </c>
      <c r="AE730" s="32">
        <v>1140000</v>
      </c>
      <c r="AF730" s="6" t="e">
        <f>AE730/1000*#REF!</f>
        <v>#REF!</v>
      </c>
      <c r="AG730" s="81" t="e">
        <f t="shared" si="220"/>
        <v>#REF!</v>
      </c>
      <c r="AH730" s="32">
        <v>1140000</v>
      </c>
      <c r="AI730" s="6"/>
      <c r="AJ730" s="81">
        <f t="shared" si="221"/>
        <v>1140000</v>
      </c>
      <c r="AK730" s="32">
        <v>1140000</v>
      </c>
      <c r="AL730" s="44" t="s">
        <v>1287</v>
      </c>
      <c r="AM730" s="44"/>
    </row>
    <row r="731" spans="1:39" ht="31.5" x14ac:dyDescent="0.2">
      <c r="A731" s="5">
        <f t="shared" si="222"/>
        <v>702</v>
      </c>
      <c r="B731" s="5" t="e">
        <v>#REF!</v>
      </c>
      <c r="C731" s="5">
        <v>743</v>
      </c>
      <c r="D731" s="5" t="s">
        <v>1691</v>
      </c>
      <c r="E731" s="15"/>
      <c r="F731" s="15" t="s">
        <v>1691</v>
      </c>
      <c r="G731" s="30" t="s">
        <v>1692</v>
      </c>
      <c r="H731" s="6">
        <v>2000000</v>
      </c>
      <c r="I731" s="6">
        <v>994377.14999999991</v>
      </c>
      <c r="J731" s="6">
        <v>1480000</v>
      </c>
      <c r="K731" s="81">
        <f t="shared" si="223"/>
        <v>3480000</v>
      </c>
      <c r="L731" s="81">
        <f t="shared" si="224"/>
        <v>4474400</v>
      </c>
      <c r="M731" s="9">
        <v>1600000</v>
      </c>
      <c r="N731" s="6" t="e">
        <f>M731/1000*#REF!</f>
        <v>#REF!</v>
      </c>
      <c r="O731" s="81" t="e">
        <f t="shared" si="214"/>
        <v>#REF!</v>
      </c>
      <c r="P731" s="9">
        <v>1600000</v>
      </c>
      <c r="Q731" s="6"/>
      <c r="R731" s="81">
        <f t="shared" si="215"/>
        <v>1600000</v>
      </c>
      <c r="S731" s="6">
        <v>1600000</v>
      </c>
      <c r="T731" s="6" t="e">
        <f>S731/1000*#REF!</f>
        <v>#REF!</v>
      </c>
      <c r="U731" s="81" t="e">
        <f t="shared" si="216"/>
        <v>#REF!</v>
      </c>
      <c r="V731" s="6">
        <v>1600000</v>
      </c>
      <c r="W731" s="6"/>
      <c r="X731" s="81">
        <f t="shared" si="217"/>
        <v>1600000</v>
      </c>
      <c r="Y731" s="9">
        <v>1600000</v>
      </c>
      <c r="Z731" s="6" t="e">
        <f>Y731/1000*#REF!</f>
        <v>#REF!</v>
      </c>
      <c r="AA731" s="81" t="e">
        <f t="shared" si="218"/>
        <v>#REF!</v>
      </c>
      <c r="AB731" s="9">
        <v>1600000</v>
      </c>
      <c r="AC731" s="6"/>
      <c r="AD731" s="81">
        <f t="shared" si="219"/>
        <v>1600000</v>
      </c>
      <c r="AE731" s="32">
        <v>1520000</v>
      </c>
      <c r="AF731" s="6" t="e">
        <f>AE731/1000*#REF!</f>
        <v>#REF!</v>
      </c>
      <c r="AG731" s="81" t="e">
        <f t="shared" si="220"/>
        <v>#REF!</v>
      </c>
      <c r="AH731" s="32">
        <v>1520000</v>
      </c>
      <c r="AI731" s="6"/>
      <c r="AJ731" s="81">
        <f t="shared" si="221"/>
        <v>1520000</v>
      </c>
      <c r="AK731" s="32">
        <v>1520000</v>
      </c>
      <c r="AL731" s="44"/>
      <c r="AM731" s="44"/>
    </row>
    <row r="732" spans="1:39" ht="31.5" x14ac:dyDescent="0.2">
      <c r="A732" s="5">
        <f t="shared" si="222"/>
        <v>703</v>
      </c>
      <c r="B732" s="5" t="e">
        <v>#REF!</v>
      </c>
      <c r="C732" s="5">
        <v>744</v>
      </c>
      <c r="D732" s="5" t="s">
        <v>1693</v>
      </c>
      <c r="E732" s="15"/>
      <c r="F732" s="15" t="s">
        <v>1693</v>
      </c>
      <c r="G732" s="30" t="s">
        <v>1694</v>
      </c>
      <c r="H732" s="6">
        <v>1800000</v>
      </c>
      <c r="I732" s="6">
        <v>437978.24</v>
      </c>
      <c r="J732" s="6">
        <v>600000</v>
      </c>
      <c r="K732" s="81">
        <f t="shared" si="223"/>
        <v>2400000</v>
      </c>
      <c r="L732" s="81">
        <f t="shared" si="224"/>
        <v>2838000</v>
      </c>
      <c r="M732" s="9">
        <v>1600000</v>
      </c>
      <c r="N732" s="6" t="e">
        <f>M732/1000*#REF!</f>
        <v>#REF!</v>
      </c>
      <c r="O732" s="81" t="e">
        <f t="shared" si="214"/>
        <v>#REF!</v>
      </c>
      <c r="P732" s="9">
        <v>1600000</v>
      </c>
      <c r="Q732" s="6"/>
      <c r="R732" s="81">
        <f t="shared" si="215"/>
        <v>1600000</v>
      </c>
      <c r="S732" s="6">
        <v>1600000</v>
      </c>
      <c r="T732" s="6" t="e">
        <f>S732/1000*#REF!</f>
        <v>#REF!</v>
      </c>
      <c r="U732" s="81" t="e">
        <f t="shared" si="216"/>
        <v>#REF!</v>
      </c>
      <c r="V732" s="6">
        <v>1600000</v>
      </c>
      <c r="W732" s="6"/>
      <c r="X732" s="81">
        <f t="shared" si="217"/>
        <v>1600000</v>
      </c>
      <c r="Y732" s="9">
        <v>1600000</v>
      </c>
      <c r="Z732" s="6" t="e">
        <f>Y732/1000*#REF!</f>
        <v>#REF!</v>
      </c>
      <c r="AA732" s="81" t="e">
        <f t="shared" si="218"/>
        <v>#REF!</v>
      </c>
      <c r="AB732" s="9">
        <v>1600000</v>
      </c>
      <c r="AC732" s="6"/>
      <c r="AD732" s="81">
        <f t="shared" si="219"/>
        <v>1600000</v>
      </c>
      <c r="AE732" s="32">
        <v>1520000</v>
      </c>
      <c r="AF732" s="6" t="e">
        <f>AE732/1000*#REF!</f>
        <v>#REF!</v>
      </c>
      <c r="AG732" s="81" t="e">
        <f t="shared" si="220"/>
        <v>#REF!</v>
      </c>
      <c r="AH732" s="32">
        <v>1520000</v>
      </c>
      <c r="AI732" s="6"/>
      <c r="AJ732" s="81">
        <f t="shared" si="221"/>
        <v>1520000</v>
      </c>
      <c r="AK732" s="32">
        <v>1520000</v>
      </c>
      <c r="AL732" s="44"/>
      <c r="AM732" s="44"/>
    </row>
    <row r="733" spans="1:39" ht="31.5" x14ac:dyDescent="0.2">
      <c r="A733" s="5">
        <f t="shared" si="222"/>
        <v>704</v>
      </c>
      <c r="B733" s="5" t="e">
        <v>#REF!</v>
      </c>
      <c r="C733" s="5">
        <v>745</v>
      </c>
      <c r="D733" s="5" t="s">
        <v>1695</v>
      </c>
      <c r="E733" s="15"/>
      <c r="F733" s="15" t="s">
        <v>1695</v>
      </c>
      <c r="G733" s="30" t="s">
        <v>1696</v>
      </c>
      <c r="H733" s="6">
        <v>1800000</v>
      </c>
      <c r="I733" s="6">
        <v>437978.24</v>
      </c>
      <c r="J733" s="6">
        <v>600000</v>
      </c>
      <c r="K733" s="81">
        <f t="shared" si="223"/>
        <v>2400000</v>
      </c>
      <c r="L733" s="81">
        <f t="shared" si="224"/>
        <v>2838000</v>
      </c>
      <c r="M733" s="9">
        <v>1800000</v>
      </c>
      <c r="N733" s="6" t="e">
        <f>M733/1000*#REF!</f>
        <v>#REF!</v>
      </c>
      <c r="O733" s="81" t="e">
        <f t="shared" si="214"/>
        <v>#REF!</v>
      </c>
      <c r="P733" s="9">
        <v>1800000</v>
      </c>
      <c r="Q733" s="6"/>
      <c r="R733" s="81">
        <f t="shared" si="215"/>
        <v>1800000</v>
      </c>
      <c r="S733" s="6">
        <v>1800000</v>
      </c>
      <c r="T733" s="6" t="e">
        <f>S733/1000*#REF!</f>
        <v>#REF!</v>
      </c>
      <c r="U733" s="81" t="e">
        <f t="shared" si="216"/>
        <v>#REF!</v>
      </c>
      <c r="V733" s="6">
        <v>1800000</v>
      </c>
      <c r="W733" s="6"/>
      <c r="X733" s="81">
        <f t="shared" si="217"/>
        <v>1800000</v>
      </c>
      <c r="Y733" s="9">
        <v>1800000</v>
      </c>
      <c r="Z733" s="6" t="e">
        <f>Y733/1000*#REF!</f>
        <v>#REF!</v>
      </c>
      <c r="AA733" s="81" t="e">
        <f t="shared" si="218"/>
        <v>#REF!</v>
      </c>
      <c r="AB733" s="9">
        <v>1800000</v>
      </c>
      <c r="AC733" s="6"/>
      <c r="AD733" s="81">
        <f t="shared" si="219"/>
        <v>1800000</v>
      </c>
      <c r="AE733" s="32">
        <v>1710000</v>
      </c>
      <c r="AF733" s="6" t="e">
        <f>AE733/1000*#REF!</f>
        <v>#REF!</v>
      </c>
      <c r="AG733" s="81" t="e">
        <f t="shared" si="220"/>
        <v>#REF!</v>
      </c>
      <c r="AH733" s="32">
        <v>1710000</v>
      </c>
      <c r="AI733" s="6"/>
      <c r="AJ733" s="81">
        <f t="shared" si="221"/>
        <v>1710000</v>
      </c>
      <c r="AK733" s="32">
        <v>1710000</v>
      </c>
      <c r="AL733" s="44"/>
      <c r="AM733" s="44"/>
    </row>
    <row r="734" spans="1:39" ht="31.5" x14ac:dyDescent="0.2">
      <c r="A734" s="5">
        <f t="shared" si="222"/>
        <v>705</v>
      </c>
      <c r="B734" s="5" t="e">
        <v>#REF!</v>
      </c>
      <c r="C734" s="5">
        <v>746</v>
      </c>
      <c r="D734" s="5" t="s">
        <v>1697</v>
      </c>
      <c r="E734" s="15"/>
      <c r="F734" s="15" t="s">
        <v>1697</v>
      </c>
      <c r="G734" s="30" t="s">
        <v>1698</v>
      </c>
      <c r="H734" s="6">
        <v>2000000</v>
      </c>
      <c r="I734" s="6">
        <v>605195.44999999995</v>
      </c>
      <c r="J734" s="6">
        <v>1100000</v>
      </c>
      <c r="K734" s="81">
        <f t="shared" si="223"/>
        <v>3100000</v>
      </c>
      <c r="L734" s="81">
        <f t="shared" si="224"/>
        <v>3705200</v>
      </c>
      <c r="M734" s="9">
        <v>1950000</v>
      </c>
      <c r="N734" s="6" t="e">
        <f>M734/1000*#REF!</f>
        <v>#REF!</v>
      </c>
      <c r="O734" s="81" t="e">
        <f t="shared" si="214"/>
        <v>#REF!</v>
      </c>
      <c r="P734" s="9">
        <v>1950000</v>
      </c>
      <c r="Q734" s="6"/>
      <c r="R734" s="81">
        <f t="shared" si="215"/>
        <v>1950000</v>
      </c>
      <c r="S734" s="6">
        <v>1950000</v>
      </c>
      <c r="T734" s="6" t="e">
        <f>S734/1000*#REF!</f>
        <v>#REF!</v>
      </c>
      <c r="U734" s="81" t="e">
        <f t="shared" si="216"/>
        <v>#REF!</v>
      </c>
      <c r="V734" s="6">
        <v>1950000</v>
      </c>
      <c r="W734" s="6"/>
      <c r="X734" s="81">
        <f t="shared" si="217"/>
        <v>1950000</v>
      </c>
      <c r="Y734" s="9">
        <v>1950000</v>
      </c>
      <c r="Z734" s="6" t="e">
        <f>Y734/1000*#REF!</f>
        <v>#REF!</v>
      </c>
      <c r="AA734" s="81" t="e">
        <f t="shared" si="218"/>
        <v>#REF!</v>
      </c>
      <c r="AB734" s="9">
        <v>1950000</v>
      </c>
      <c r="AC734" s="6"/>
      <c r="AD734" s="81">
        <f t="shared" si="219"/>
        <v>1950000</v>
      </c>
      <c r="AE734" s="32">
        <v>1852000</v>
      </c>
      <c r="AF734" s="6" t="e">
        <f>AE734/1000*#REF!</f>
        <v>#REF!</v>
      </c>
      <c r="AG734" s="81" t="e">
        <f t="shared" si="220"/>
        <v>#REF!</v>
      </c>
      <c r="AH734" s="32">
        <v>1852000</v>
      </c>
      <c r="AI734" s="6"/>
      <c r="AJ734" s="81">
        <f t="shared" si="221"/>
        <v>1852000</v>
      </c>
      <c r="AK734" s="32">
        <v>1852000</v>
      </c>
      <c r="AL734" s="44" t="s">
        <v>1287</v>
      </c>
      <c r="AM734" s="44"/>
    </row>
    <row r="735" spans="1:39" ht="31.5" x14ac:dyDescent="0.2">
      <c r="A735" s="5">
        <f t="shared" si="222"/>
        <v>706</v>
      </c>
      <c r="B735" s="5" t="e">
        <v>#REF!</v>
      </c>
      <c r="C735" s="5">
        <v>747</v>
      </c>
      <c r="D735" s="5" t="s">
        <v>1699</v>
      </c>
      <c r="E735" s="15"/>
      <c r="F735" s="15" t="s">
        <v>1699</v>
      </c>
      <c r="G735" s="30" t="s">
        <v>1700</v>
      </c>
      <c r="H735" s="6">
        <v>2200000</v>
      </c>
      <c r="I735" s="6">
        <v>605195.44999999995</v>
      </c>
      <c r="J735" s="6">
        <v>1100000</v>
      </c>
      <c r="K735" s="81">
        <f t="shared" si="223"/>
        <v>3300000</v>
      </c>
      <c r="L735" s="81">
        <f t="shared" si="224"/>
        <v>3905200</v>
      </c>
      <c r="M735" s="9">
        <v>1950000</v>
      </c>
      <c r="N735" s="6" t="e">
        <f>M735/1000*#REF!</f>
        <v>#REF!</v>
      </c>
      <c r="O735" s="81" t="e">
        <f t="shared" si="214"/>
        <v>#REF!</v>
      </c>
      <c r="P735" s="9">
        <v>1950000</v>
      </c>
      <c r="Q735" s="6"/>
      <c r="R735" s="81">
        <f t="shared" si="215"/>
        <v>1950000</v>
      </c>
      <c r="S735" s="6">
        <v>1950000</v>
      </c>
      <c r="T735" s="6" t="e">
        <f>S735/1000*#REF!</f>
        <v>#REF!</v>
      </c>
      <c r="U735" s="81" t="e">
        <f t="shared" si="216"/>
        <v>#REF!</v>
      </c>
      <c r="V735" s="6">
        <v>1950000</v>
      </c>
      <c r="W735" s="6"/>
      <c r="X735" s="81">
        <f t="shared" si="217"/>
        <v>1950000</v>
      </c>
      <c r="Y735" s="9">
        <v>1950000</v>
      </c>
      <c r="Z735" s="6" t="e">
        <f>Y735/1000*#REF!</f>
        <v>#REF!</v>
      </c>
      <c r="AA735" s="81" t="e">
        <f t="shared" si="218"/>
        <v>#REF!</v>
      </c>
      <c r="AB735" s="9">
        <v>1950000</v>
      </c>
      <c r="AC735" s="6"/>
      <c r="AD735" s="81">
        <f t="shared" si="219"/>
        <v>1950000</v>
      </c>
      <c r="AE735" s="32">
        <v>1852000</v>
      </c>
      <c r="AF735" s="6" t="e">
        <f>AE735/1000*#REF!</f>
        <v>#REF!</v>
      </c>
      <c r="AG735" s="81" t="e">
        <f t="shared" si="220"/>
        <v>#REF!</v>
      </c>
      <c r="AH735" s="32">
        <v>1852000</v>
      </c>
      <c r="AI735" s="6"/>
      <c r="AJ735" s="81">
        <f t="shared" si="221"/>
        <v>1852000</v>
      </c>
      <c r="AK735" s="32">
        <v>1852000</v>
      </c>
      <c r="AL735" s="44" t="s">
        <v>1287</v>
      </c>
      <c r="AM735" s="44"/>
    </row>
    <row r="736" spans="1:39" ht="31.5" x14ac:dyDescent="0.2">
      <c r="A736" s="5">
        <f t="shared" si="222"/>
        <v>707</v>
      </c>
      <c r="B736" s="5" t="e">
        <v>#REF!</v>
      </c>
      <c r="C736" s="5">
        <v>748</v>
      </c>
      <c r="D736" s="5" t="s">
        <v>1701</v>
      </c>
      <c r="E736" s="15"/>
      <c r="F736" s="15" t="s">
        <v>1701</v>
      </c>
      <c r="G736" s="30" t="s">
        <v>1702</v>
      </c>
      <c r="H736" s="6">
        <v>2300000</v>
      </c>
      <c r="I736" s="6">
        <v>192924.69</v>
      </c>
      <c r="J736" s="6">
        <v>190000</v>
      </c>
      <c r="K736" s="81">
        <f t="shared" si="223"/>
        <v>2490000</v>
      </c>
      <c r="L736" s="81">
        <f t="shared" si="224"/>
        <v>2682900</v>
      </c>
      <c r="M736" s="9">
        <v>1400000</v>
      </c>
      <c r="N736" s="6" t="e">
        <f>M736/1000*#REF!</f>
        <v>#REF!</v>
      </c>
      <c r="O736" s="81" t="e">
        <f t="shared" si="214"/>
        <v>#REF!</v>
      </c>
      <c r="P736" s="9">
        <v>1400000</v>
      </c>
      <c r="Q736" s="6"/>
      <c r="R736" s="81">
        <f t="shared" si="215"/>
        <v>1400000</v>
      </c>
      <c r="S736" s="6">
        <v>1400000</v>
      </c>
      <c r="T736" s="6" t="e">
        <f>S736/1000*#REF!</f>
        <v>#REF!</v>
      </c>
      <c r="U736" s="81" t="e">
        <f t="shared" si="216"/>
        <v>#REF!</v>
      </c>
      <c r="V736" s="6">
        <v>1400000</v>
      </c>
      <c r="W736" s="6"/>
      <c r="X736" s="81">
        <f t="shared" si="217"/>
        <v>1400000</v>
      </c>
      <c r="Y736" s="9">
        <v>1400000</v>
      </c>
      <c r="Z736" s="6" t="e">
        <f>Y736/1000*#REF!</f>
        <v>#REF!</v>
      </c>
      <c r="AA736" s="81" t="e">
        <f t="shared" si="218"/>
        <v>#REF!</v>
      </c>
      <c r="AB736" s="9">
        <v>1400000</v>
      </c>
      <c r="AC736" s="6"/>
      <c r="AD736" s="81">
        <f t="shared" si="219"/>
        <v>1400000</v>
      </c>
      <c r="AE736" s="32">
        <v>1330000</v>
      </c>
      <c r="AF736" s="6" t="e">
        <f>AE736/1000*#REF!</f>
        <v>#REF!</v>
      </c>
      <c r="AG736" s="81" t="e">
        <f t="shared" si="220"/>
        <v>#REF!</v>
      </c>
      <c r="AH736" s="32">
        <v>1330000</v>
      </c>
      <c r="AI736" s="6"/>
      <c r="AJ736" s="81">
        <f t="shared" si="221"/>
        <v>1330000</v>
      </c>
      <c r="AK736" s="32">
        <v>1330000</v>
      </c>
      <c r="AL736" s="44" t="s">
        <v>1288</v>
      </c>
      <c r="AM736" s="44"/>
    </row>
    <row r="737" spans="1:39" ht="31.5" x14ac:dyDescent="0.2">
      <c r="A737" s="5">
        <f t="shared" si="222"/>
        <v>708</v>
      </c>
      <c r="B737" s="5" t="e">
        <v>#REF!</v>
      </c>
      <c r="C737" s="5">
        <v>751</v>
      </c>
      <c r="D737" s="5" t="s">
        <v>1703</v>
      </c>
      <c r="E737" s="15"/>
      <c r="F737" s="15" t="s">
        <v>1703</v>
      </c>
      <c r="G737" s="30" t="s">
        <v>162</v>
      </c>
      <c r="H737" s="6">
        <v>1600000</v>
      </c>
      <c r="I737" s="6">
        <v>437978.24</v>
      </c>
      <c r="J737" s="6">
        <v>600000</v>
      </c>
      <c r="K737" s="81">
        <f t="shared" si="223"/>
        <v>2200000</v>
      </c>
      <c r="L737" s="81">
        <f t="shared" si="224"/>
        <v>2638000</v>
      </c>
      <c r="M737" s="9">
        <v>1400000</v>
      </c>
      <c r="N737" s="6" t="e">
        <f>M737/1000*#REF!</f>
        <v>#REF!</v>
      </c>
      <c r="O737" s="81" t="e">
        <f t="shared" si="214"/>
        <v>#REF!</v>
      </c>
      <c r="P737" s="9">
        <v>1400000</v>
      </c>
      <c r="Q737" s="6"/>
      <c r="R737" s="81">
        <f t="shared" si="215"/>
        <v>1400000</v>
      </c>
      <c r="S737" s="6">
        <v>1400000</v>
      </c>
      <c r="T737" s="6" t="e">
        <f>S737/1000*#REF!</f>
        <v>#REF!</v>
      </c>
      <c r="U737" s="81" t="e">
        <f t="shared" si="216"/>
        <v>#REF!</v>
      </c>
      <c r="V737" s="6">
        <v>1400000</v>
      </c>
      <c r="W737" s="6"/>
      <c r="X737" s="81">
        <f t="shared" si="217"/>
        <v>1400000</v>
      </c>
      <c r="Y737" s="9">
        <v>1400000</v>
      </c>
      <c r="Z737" s="6" t="e">
        <f>Y737/1000*#REF!</f>
        <v>#REF!</v>
      </c>
      <c r="AA737" s="81" t="e">
        <f t="shared" si="218"/>
        <v>#REF!</v>
      </c>
      <c r="AB737" s="9">
        <v>1400000</v>
      </c>
      <c r="AC737" s="6"/>
      <c r="AD737" s="81">
        <f t="shared" si="219"/>
        <v>1400000</v>
      </c>
      <c r="AE737" s="32">
        <v>1330000</v>
      </c>
      <c r="AF737" s="6" t="e">
        <f>AE737/1000*#REF!</f>
        <v>#REF!</v>
      </c>
      <c r="AG737" s="81" t="e">
        <f t="shared" si="220"/>
        <v>#REF!</v>
      </c>
      <c r="AH737" s="32">
        <v>1330000</v>
      </c>
      <c r="AI737" s="6"/>
      <c r="AJ737" s="81">
        <f t="shared" si="221"/>
        <v>1330000</v>
      </c>
      <c r="AK737" s="32">
        <v>1330000</v>
      </c>
      <c r="AL737" s="44" t="s">
        <v>1287</v>
      </c>
      <c r="AM737" s="44"/>
    </row>
    <row r="738" spans="1:39" x14ac:dyDescent="0.2">
      <c r="A738" s="5">
        <f t="shared" si="222"/>
        <v>709</v>
      </c>
      <c r="B738" s="5" t="e">
        <v>#REF!</v>
      </c>
      <c r="C738" s="5">
        <v>752</v>
      </c>
      <c r="D738" s="5" t="s">
        <v>163</v>
      </c>
      <c r="E738" s="15"/>
      <c r="F738" s="15" t="s">
        <v>163</v>
      </c>
      <c r="G738" s="30" t="s">
        <v>164</v>
      </c>
      <c r="H738" s="6">
        <v>1700000</v>
      </c>
      <c r="I738" s="6">
        <v>437978.24</v>
      </c>
      <c r="J738" s="6">
        <v>600000</v>
      </c>
      <c r="K738" s="81">
        <f t="shared" si="223"/>
        <v>2300000</v>
      </c>
      <c r="L738" s="81">
        <f t="shared" si="224"/>
        <v>2738000</v>
      </c>
      <c r="M738" s="9">
        <v>1500000</v>
      </c>
      <c r="N738" s="6" t="e">
        <f>M738/1000*#REF!</f>
        <v>#REF!</v>
      </c>
      <c r="O738" s="81" t="e">
        <f t="shared" si="214"/>
        <v>#REF!</v>
      </c>
      <c r="P738" s="9">
        <v>1500000</v>
      </c>
      <c r="Q738" s="6"/>
      <c r="R738" s="81">
        <f t="shared" si="215"/>
        <v>1500000</v>
      </c>
      <c r="S738" s="6">
        <v>1500000</v>
      </c>
      <c r="T738" s="6" t="e">
        <f>S738/1000*#REF!</f>
        <v>#REF!</v>
      </c>
      <c r="U738" s="81" t="e">
        <f t="shared" si="216"/>
        <v>#REF!</v>
      </c>
      <c r="V738" s="6">
        <v>1500000</v>
      </c>
      <c r="W738" s="6"/>
      <c r="X738" s="81">
        <f t="shared" si="217"/>
        <v>1500000</v>
      </c>
      <c r="Y738" s="9">
        <v>1500000</v>
      </c>
      <c r="Z738" s="6" t="e">
        <f>Y738/1000*#REF!</f>
        <v>#REF!</v>
      </c>
      <c r="AA738" s="81" t="e">
        <f t="shared" si="218"/>
        <v>#REF!</v>
      </c>
      <c r="AB738" s="9">
        <v>1500000</v>
      </c>
      <c r="AC738" s="6"/>
      <c r="AD738" s="81">
        <f t="shared" si="219"/>
        <v>1500000</v>
      </c>
      <c r="AE738" s="32">
        <v>1425000</v>
      </c>
      <c r="AF738" s="6" t="e">
        <f>AE738/1000*#REF!</f>
        <v>#REF!</v>
      </c>
      <c r="AG738" s="81" t="e">
        <f t="shared" si="220"/>
        <v>#REF!</v>
      </c>
      <c r="AH738" s="32">
        <v>1425000</v>
      </c>
      <c r="AI738" s="6"/>
      <c r="AJ738" s="81">
        <f t="shared" si="221"/>
        <v>1425000</v>
      </c>
      <c r="AK738" s="32">
        <v>1425000</v>
      </c>
      <c r="AL738" s="44" t="s">
        <v>1287</v>
      </c>
      <c r="AM738" s="44"/>
    </row>
    <row r="739" spans="1:39" ht="31.5" x14ac:dyDescent="0.2">
      <c r="A739" s="5">
        <f t="shared" si="222"/>
        <v>710</v>
      </c>
      <c r="B739" s="5" t="e">
        <v>#REF!</v>
      </c>
      <c r="C739" s="5">
        <v>753</v>
      </c>
      <c r="D739" s="5" t="s">
        <v>165</v>
      </c>
      <c r="E739" s="15"/>
      <c r="F739" s="15" t="s">
        <v>165</v>
      </c>
      <c r="G739" s="30" t="s">
        <v>166</v>
      </c>
      <c r="H739" s="6">
        <v>1900000</v>
      </c>
      <c r="I739" s="6">
        <v>437978.24</v>
      </c>
      <c r="J739" s="6">
        <v>600000</v>
      </c>
      <c r="K739" s="81">
        <f t="shared" si="223"/>
        <v>2500000</v>
      </c>
      <c r="L739" s="81">
        <f t="shared" si="224"/>
        <v>2938000</v>
      </c>
      <c r="M739" s="9">
        <v>1650000</v>
      </c>
      <c r="N739" s="6" t="e">
        <f>M739/1000*#REF!</f>
        <v>#REF!</v>
      </c>
      <c r="O739" s="81" t="e">
        <f t="shared" si="214"/>
        <v>#REF!</v>
      </c>
      <c r="P739" s="9">
        <v>1650000</v>
      </c>
      <c r="Q739" s="6"/>
      <c r="R739" s="81">
        <f t="shared" si="215"/>
        <v>1650000</v>
      </c>
      <c r="S739" s="6">
        <v>1650000</v>
      </c>
      <c r="T739" s="6" t="e">
        <f>S739/1000*#REF!</f>
        <v>#REF!</v>
      </c>
      <c r="U739" s="81" t="e">
        <f t="shared" si="216"/>
        <v>#REF!</v>
      </c>
      <c r="V739" s="6">
        <v>1650000</v>
      </c>
      <c r="W739" s="6"/>
      <c r="X739" s="81">
        <f t="shared" si="217"/>
        <v>1650000</v>
      </c>
      <c r="Y739" s="9">
        <v>1650000</v>
      </c>
      <c r="Z739" s="6" t="e">
        <f>Y739/1000*#REF!</f>
        <v>#REF!</v>
      </c>
      <c r="AA739" s="81" t="e">
        <f t="shared" si="218"/>
        <v>#REF!</v>
      </c>
      <c r="AB739" s="9">
        <v>1650000</v>
      </c>
      <c r="AC739" s="6"/>
      <c r="AD739" s="81">
        <f t="shared" si="219"/>
        <v>1650000</v>
      </c>
      <c r="AE739" s="32">
        <v>1567000</v>
      </c>
      <c r="AF739" s="6" t="e">
        <f>AE739/1000*#REF!</f>
        <v>#REF!</v>
      </c>
      <c r="AG739" s="81" t="e">
        <f t="shared" si="220"/>
        <v>#REF!</v>
      </c>
      <c r="AH739" s="32">
        <v>1567000</v>
      </c>
      <c r="AI739" s="6"/>
      <c r="AJ739" s="81">
        <f t="shared" si="221"/>
        <v>1567000</v>
      </c>
      <c r="AK739" s="32">
        <v>1567000</v>
      </c>
      <c r="AL739" s="44" t="s">
        <v>1287</v>
      </c>
      <c r="AM739" s="44"/>
    </row>
    <row r="740" spans="1:39" ht="31.5" x14ac:dyDescent="0.2">
      <c r="A740" s="5">
        <f t="shared" si="222"/>
        <v>711</v>
      </c>
      <c r="B740" s="5" t="e">
        <v>#REF!</v>
      </c>
      <c r="C740" s="5">
        <v>754</v>
      </c>
      <c r="D740" s="5" t="s">
        <v>167</v>
      </c>
      <c r="E740" s="15"/>
      <c r="F740" s="15" t="s">
        <v>167</v>
      </c>
      <c r="G740" s="30" t="s">
        <v>168</v>
      </c>
      <c r="H740" s="6">
        <v>2000000</v>
      </c>
      <c r="I740" s="6">
        <v>437978.24</v>
      </c>
      <c r="J740" s="6">
        <v>600000</v>
      </c>
      <c r="K740" s="81">
        <f t="shared" si="223"/>
        <v>2600000</v>
      </c>
      <c r="L740" s="81">
        <f t="shared" si="224"/>
        <v>3038000</v>
      </c>
      <c r="M740" s="9">
        <v>1650000</v>
      </c>
      <c r="N740" s="6" t="e">
        <f>M740/1000*#REF!</f>
        <v>#REF!</v>
      </c>
      <c r="O740" s="81" t="e">
        <f t="shared" si="214"/>
        <v>#REF!</v>
      </c>
      <c r="P740" s="9">
        <v>1650000</v>
      </c>
      <c r="Q740" s="6"/>
      <c r="R740" s="81">
        <f t="shared" si="215"/>
        <v>1650000</v>
      </c>
      <c r="S740" s="6">
        <v>1650000</v>
      </c>
      <c r="T740" s="6" t="e">
        <f>S740/1000*#REF!</f>
        <v>#REF!</v>
      </c>
      <c r="U740" s="81" t="e">
        <f t="shared" si="216"/>
        <v>#REF!</v>
      </c>
      <c r="V740" s="6">
        <v>1650000</v>
      </c>
      <c r="W740" s="6"/>
      <c r="X740" s="81">
        <f t="shared" si="217"/>
        <v>1650000</v>
      </c>
      <c r="Y740" s="9">
        <v>1650000</v>
      </c>
      <c r="Z740" s="6" t="e">
        <f>Y740/1000*#REF!</f>
        <v>#REF!</v>
      </c>
      <c r="AA740" s="81" t="e">
        <f t="shared" si="218"/>
        <v>#REF!</v>
      </c>
      <c r="AB740" s="9">
        <v>1650000</v>
      </c>
      <c r="AC740" s="6"/>
      <c r="AD740" s="81">
        <f t="shared" si="219"/>
        <v>1650000</v>
      </c>
      <c r="AE740" s="32">
        <v>1567000</v>
      </c>
      <c r="AF740" s="6" t="e">
        <f>AE740/1000*#REF!</f>
        <v>#REF!</v>
      </c>
      <c r="AG740" s="81" t="e">
        <f t="shared" si="220"/>
        <v>#REF!</v>
      </c>
      <c r="AH740" s="32">
        <v>1567000</v>
      </c>
      <c r="AI740" s="6"/>
      <c r="AJ740" s="81">
        <f t="shared" si="221"/>
        <v>1567000</v>
      </c>
      <c r="AK740" s="32">
        <v>1567000</v>
      </c>
      <c r="AL740" s="44" t="s">
        <v>1287</v>
      </c>
      <c r="AM740" s="44"/>
    </row>
    <row r="741" spans="1:39" ht="31.5" x14ac:dyDescent="0.2">
      <c r="A741" s="5">
        <f t="shared" si="222"/>
        <v>712</v>
      </c>
      <c r="B741" s="5" t="e">
        <v>#REF!</v>
      </c>
      <c r="C741" s="5">
        <v>755</v>
      </c>
      <c r="D741" s="5" t="s">
        <v>169</v>
      </c>
      <c r="E741" s="15"/>
      <c r="F741" s="15" t="s">
        <v>169</v>
      </c>
      <c r="G741" s="30" t="s">
        <v>170</v>
      </c>
      <c r="H741" s="6">
        <v>2100000</v>
      </c>
      <c r="I741" s="6">
        <v>437978.24</v>
      </c>
      <c r="J741" s="6">
        <v>600000</v>
      </c>
      <c r="K741" s="81">
        <f t="shared" si="223"/>
        <v>2700000</v>
      </c>
      <c r="L741" s="81">
        <f t="shared" si="224"/>
        <v>3138000</v>
      </c>
      <c r="M741" s="9">
        <v>1600000</v>
      </c>
      <c r="N741" s="6" t="e">
        <f>M741/1000*#REF!</f>
        <v>#REF!</v>
      </c>
      <c r="O741" s="81" t="e">
        <f t="shared" si="214"/>
        <v>#REF!</v>
      </c>
      <c r="P741" s="9">
        <v>1600000</v>
      </c>
      <c r="Q741" s="6"/>
      <c r="R741" s="81">
        <f t="shared" si="215"/>
        <v>1600000</v>
      </c>
      <c r="S741" s="6">
        <v>1600000</v>
      </c>
      <c r="T741" s="6" t="e">
        <f>S741/1000*#REF!</f>
        <v>#REF!</v>
      </c>
      <c r="U741" s="81" t="e">
        <f t="shared" si="216"/>
        <v>#REF!</v>
      </c>
      <c r="V741" s="6">
        <v>1600000</v>
      </c>
      <c r="W741" s="6"/>
      <c r="X741" s="81">
        <f t="shared" si="217"/>
        <v>1600000</v>
      </c>
      <c r="Y741" s="9">
        <v>1600000</v>
      </c>
      <c r="Z741" s="6" t="e">
        <f>Y741/1000*#REF!</f>
        <v>#REF!</v>
      </c>
      <c r="AA741" s="81" t="e">
        <f t="shared" si="218"/>
        <v>#REF!</v>
      </c>
      <c r="AB741" s="9">
        <v>1600000</v>
      </c>
      <c r="AC741" s="6"/>
      <c r="AD741" s="81">
        <f t="shared" si="219"/>
        <v>1600000</v>
      </c>
      <c r="AE741" s="32">
        <v>1520000</v>
      </c>
      <c r="AF741" s="6" t="e">
        <f>AE741/1000*#REF!</f>
        <v>#REF!</v>
      </c>
      <c r="AG741" s="81" t="e">
        <f t="shared" si="220"/>
        <v>#REF!</v>
      </c>
      <c r="AH741" s="32">
        <v>1520000</v>
      </c>
      <c r="AI741" s="6"/>
      <c r="AJ741" s="81">
        <f t="shared" si="221"/>
        <v>1520000</v>
      </c>
      <c r="AK741" s="32">
        <v>1520000</v>
      </c>
      <c r="AL741" s="44" t="s">
        <v>1286</v>
      </c>
      <c r="AM741" s="44"/>
    </row>
    <row r="742" spans="1:39" ht="30" x14ac:dyDescent="0.2">
      <c r="A742" s="5">
        <f t="shared" si="222"/>
        <v>713</v>
      </c>
      <c r="B742" s="5" t="e">
        <v>#REF!</v>
      </c>
      <c r="C742" s="5">
        <v>756</v>
      </c>
      <c r="D742" s="5" t="s">
        <v>171</v>
      </c>
      <c r="E742" s="15"/>
      <c r="F742" s="15" t="s">
        <v>171</v>
      </c>
      <c r="G742" s="30" t="s">
        <v>172</v>
      </c>
      <c r="H742" s="6">
        <v>1850000</v>
      </c>
      <c r="I742" s="6">
        <v>437978.24</v>
      </c>
      <c r="J742" s="6">
        <v>600000</v>
      </c>
      <c r="K742" s="81">
        <f t="shared" si="223"/>
        <v>2450000</v>
      </c>
      <c r="L742" s="81">
        <f t="shared" si="224"/>
        <v>2888000</v>
      </c>
      <c r="M742" s="9">
        <v>1400000</v>
      </c>
      <c r="N742" s="6" t="e">
        <f>M742/1000*#REF!</f>
        <v>#REF!</v>
      </c>
      <c r="O742" s="81" t="e">
        <f t="shared" si="214"/>
        <v>#REF!</v>
      </c>
      <c r="P742" s="9">
        <v>1400000</v>
      </c>
      <c r="Q742" s="6"/>
      <c r="R742" s="81">
        <f t="shared" si="215"/>
        <v>1400000</v>
      </c>
      <c r="S742" s="6">
        <v>1400000</v>
      </c>
      <c r="T742" s="6" t="e">
        <f>S742/1000*#REF!</f>
        <v>#REF!</v>
      </c>
      <c r="U742" s="81" t="e">
        <f t="shared" si="216"/>
        <v>#REF!</v>
      </c>
      <c r="V742" s="6">
        <v>1400000</v>
      </c>
      <c r="W742" s="6"/>
      <c r="X742" s="81">
        <f t="shared" si="217"/>
        <v>1400000</v>
      </c>
      <c r="Y742" s="9">
        <v>1400000</v>
      </c>
      <c r="Z742" s="6" t="e">
        <f>Y742/1000*#REF!</f>
        <v>#REF!</v>
      </c>
      <c r="AA742" s="81" t="e">
        <f t="shared" si="218"/>
        <v>#REF!</v>
      </c>
      <c r="AB742" s="9">
        <v>1400000</v>
      </c>
      <c r="AC742" s="6"/>
      <c r="AD742" s="81">
        <f t="shared" si="219"/>
        <v>1400000</v>
      </c>
      <c r="AE742" s="32">
        <v>1330000</v>
      </c>
      <c r="AF742" s="6" t="e">
        <f>AE742/1000*#REF!</f>
        <v>#REF!</v>
      </c>
      <c r="AG742" s="81" t="e">
        <f t="shared" si="220"/>
        <v>#REF!</v>
      </c>
      <c r="AH742" s="32">
        <v>1330000</v>
      </c>
      <c r="AI742" s="6"/>
      <c r="AJ742" s="81">
        <f t="shared" si="221"/>
        <v>1330000</v>
      </c>
      <c r="AK742" s="32">
        <v>1330000</v>
      </c>
      <c r="AL742" s="44" t="s">
        <v>1289</v>
      </c>
      <c r="AM742" s="44"/>
    </row>
    <row r="743" spans="1:39" x14ac:dyDescent="0.2">
      <c r="A743" s="5">
        <f t="shared" si="222"/>
        <v>714</v>
      </c>
      <c r="B743" s="5" t="e">
        <v>#REF!</v>
      </c>
      <c r="C743" s="5">
        <v>757</v>
      </c>
      <c r="D743" s="5" t="s">
        <v>173</v>
      </c>
      <c r="E743" s="15"/>
      <c r="F743" s="15" t="s">
        <v>173</v>
      </c>
      <c r="G743" s="30" t="s">
        <v>174</v>
      </c>
      <c r="H743" s="6">
        <v>1200000</v>
      </c>
      <c r="I743" s="6">
        <v>437978.24</v>
      </c>
      <c r="J743" s="6">
        <v>600000</v>
      </c>
      <c r="K743" s="81">
        <f t="shared" si="223"/>
        <v>1800000</v>
      </c>
      <c r="L743" s="81">
        <f t="shared" si="224"/>
        <v>2238000</v>
      </c>
      <c r="M743" s="9">
        <v>1500000</v>
      </c>
      <c r="N743" s="6" t="e">
        <f>M743/1000*#REF!</f>
        <v>#REF!</v>
      </c>
      <c r="O743" s="81" t="e">
        <f t="shared" si="214"/>
        <v>#REF!</v>
      </c>
      <c r="P743" s="9">
        <v>1500000</v>
      </c>
      <c r="Q743" s="6"/>
      <c r="R743" s="81">
        <f t="shared" si="215"/>
        <v>1500000</v>
      </c>
      <c r="S743" s="6">
        <v>1500000</v>
      </c>
      <c r="T743" s="6" t="e">
        <f>S743/1000*#REF!</f>
        <v>#REF!</v>
      </c>
      <c r="U743" s="81" t="e">
        <f t="shared" si="216"/>
        <v>#REF!</v>
      </c>
      <c r="V743" s="6">
        <v>1500000</v>
      </c>
      <c r="W743" s="6"/>
      <c r="X743" s="81">
        <f t="shared" si="217"/>
        <v>1500000</v>
      </c>
      <c r="Y743" s="9">
        <v>1500000</v>
      </c>
      <c r="Z743" s="6" t="e">
        <f>Y743/1000*#REF!</f>
        <v>#REF!</v>
      </c>
      <c r="AA743" s="81" t="e">
        <f t="shared" si="218"/>
        <v>#REF!</v>
      </c>
      <c r="AB743" s="9">
        <v>1500000</v>
      </c>
      <c r="AC743" s="6"/>
      <c r="AD743" s="81">
        <f t="shared" si="219"/>
        <v>1500000</v>
      </c>
      <c r="AE743" s="32">
        <v>1425000</v>
      </c>
      <c r="AF743" s="6" t="e">
        <f>AE743/1000*#REF!</f>
        <v>#REF!</v>
      </c>
      <c r="AG743" s="81" t="e">
        <f t="shared" si="220"/>
        <v>#REF!</v>
      </c>
      <c r="AH743" s="32">
        <v>1425000</v>
      </c>
      <c r="AI743" s="6"/>
      <c r="AJ743" s="81">
        <f t="shared" si="221"/>
        <v>1425000</v>
      </c>
      <c r="AK743" s="32">
        <v>1425000</v>
      </c>
      <c r="AL743" s="44"/>
      <c r="AM743" s="44"/>
    </row>
    <row r="744" spans="1:39" x14ac:dyDescent="0.2">
      <c r="A744" s="5">
        <f t="shared" si="222"/>
        <v>715</v>
      </c>
      <c r="B744" s="5" t="e">
        <v>#REF!</v>
      </c>
      <c r="C744" s="5">
        <v>758</v>
      </c>
      <c r="D744" s="5" t="s">
        <v>175</v>
      </c>
      <c r="E744" s="15"/>
      <c r="F744" s="15" t="s">
        <v>175</v>
      </c>
      <c r="G744" s="30" t="s">
        <v>176</v>
      </c>
      <c r="H744" s="6">
        <v>1300000</v>
      </c>
      <c r="I744" s="6">
        <v>437978.24</v>
      </c>
      <c r="J744" s="6">
        <v>600000</v>
      </c>
      <c r="K744" s="81">
        <f t="shared" si="223"/>
        <v>1900000</v>
      </c>
      <c r="L744" s="81">
        <f t="shared" si="224"/>
        <v>2338000</v>
      </c>
      <c r="M744" s="9">
        <v>800000</v>
      </c>
      <c r="N744" s="6" t="e">
        <f>M744/1000*#REF!</f>
        <v>#REF!</v>
      </c>
      <c r="O744" s="81" t="e">
        <f t="shared" si="214"/>
        <v>#REF!</v>
      </c>
      <c r="P744" s="9">
        <v>800000</v>
      </c>
      <c r="Q744" s="6"/>
      <c r="R744" s="81">
        <f t="shared" si="215"/>
        <v>800000</v>
      </c>
      <c r="S744" s="6">
        <v>800000</v>
      </c>
      <c r="T744" s="6" t="e">
        <f>S744/1000*#REF!</f>
        <v>#REF!</v>
      </c>
      <c r="U744" s="81" t="e">
        <f t="shared" si="216"/>
        <v>#REF!</v>
      </c>
      <c r="V744" s="6">
        <v>800000</v>
      </c>
      <c r="W744" s="6"/>
      <c r="X744" s="81">
        <f t="shared" si="217"/>
        <v>800000</v>
      </c>
      <c r="Y744" s="9">
        <v>800000</v>
      </c>
      <c r="Z744" s="6" t="e">
        <f>Y744/1000*#REF!</f>
        <v>#REF!</v>
      </c>
      <c r="AA744" s="81" t="e">
        <f t="shared" si="218"/>
        <v>#REF!</v>
      </c>
      <c r="AB744" s="9">
        <v>800000</v>
      </c>
      <c r="AC744" s="6"/>
      <c r="AD744" s="81">
        <f t="shared" si="219"/>
        <v>800000</v>
      </c>
      <c r="AE744" s="32">
        <v>760000</v>
      </c>
      <c r="AF744" s="6" t="e">
        <f>AE744/1000*#REF!</f>
        <v>#REF!</v>
      </c>
      <c r="AG744" s="81" t="e">
        <f t="shared" si="220"/>
        <v>#REF!</v>
      </c>
      <c r="AH744" s="32">
        <v>760000</v>
      </c>
      <c r="AI744" s="6"/>
      <c r="AJ744" s="81">
        <f t="shared" si="221"/>
        <v>760000</v>
      </c>
      <c r="AK744" s="32">
        <v>760000</v>
      </c>
      <c r="AL744" s="44"/>
      <c r="AM744" s="44"/>
    </row>
    <row r="745" spans="1:39" ht="31.5" x14ac:dyDescent="0.2">
      <c r="A745" s="5">
        <f t="shared" si="222"/>
        <v>716</v>
      </c>
      <c r="B745" s="5" t="e">
        <v>#REF!</v>
      </c>
      <c r="C745" s="5">
        <v>759</v>
      </c>
      <c r="D745" s="5" t="s">
        <v>177</v>
      </c>
      <c r="E745" s="15"/>
      <c r="F745" s="15" t="s">
        <v>177</v>
      </c>
      <c r="G745" s="30" t="s">
        <v>178</v>
      </c>
      <c r="H745" s="6">
        <v>1200000</v>
      </c>
      <c r="I745" s="6">
        <v>437978.24</v>
      </c>
      <c r="J745" s="6">
        <v>600000</v>
      </c>
      <c r="K745" s="81">
        <f t="shared" si="223"/>
        <v>1800000</v>
      </c>
      <c r="L745" s="81">
        <f t="shared" si="224"/>
        <v>2238000</v>
      </c>
      <c r="M745" s="9">
        <v>1300000</v>
      </c>
      <c r="N745" s="6" t="e">
        <f>M745/1000*#REF!</f>
        <v>#REF!</v>
      </c>
      <c r="O745" s="81" t="e">
        <f t="shared" si="214"/>
        <v>#REF!</v>
      </c>
      <c r="P745" s="9">
        <v>1300000</v>
      </c>
      <c r="Q745" s="6"/>
      <c r="R745" s="81">
        <f t="shared" si="215"/>
        <v>1300000</v>
      </c>
      <c r="S745" s="6">
        <v>1300000</v>
      </c>
      <c r="T745" s="6" t="e">
        <f>S745/1000*#REF!</f>
        <v>#REF!</v>
      </c>
      <c r="U745" s="81" t="e">
        <f t="shared" si="216"/>
        <v>#REF!</v>
      </c>
      <c r="V745" s="6">
        <v>1300000</v>
      </c>
      <c r="W745" s="6"/>
      <c r="X745" s="81">
        <f t="shared" si="217"/>
        <v>1300000</v>
      </c>
      <c r="Y745" s="9">
        <v>1300000</v>
      </c>
      <c r="Z745" s="6" t="e">
        <f>Y745/1000*#REF!</f>
        <v>#REF!</v>
      </c>
      <c r="AA745" s="81" t="e">
        <f t="shared" si="218"/>
        <v>#REF!</v>
      </c>
      <c r="AB745" s="9">
        <v>1300000</v>
      </c>
      <c r="AC745" s="6"/>
      <c r="AD745" s="81">
        <f t="shared" si="219"/>
        <v>1300000</v>
      </c>
      <c r="AE745" s="32">
        <v>1235000</v>
      </c>
      <c r="AF745" s="6" t="e">
        <f>AE745/1000*#REF!</f>
        <v>#REF!</v>
      </c>
      <c r="AG745" s="81" t="e">
        <f t="shared" si="220"/>
        <v>#REF!</v>
      </c>
      <c r="AH745" s="32">
        <v>1235000</v>
      </c>
      <c r="AI745" s="6"/>
      <c r="AJ745" s="81">
        <f t="shared" si="221"/>
        <v>1235000</v>
      </c>
      <c r="AK745" s="32">
        <v>1235000</v>
      </c>
      <c r="AL745" s="44"/>
      <c r="AM745" s="44"/>
    </row>
    <row r="746" spans="1:39" ht="31.5" x14ac:dyDescent="0.2">
      <c r="A746" s="5">
        <f t="shared" si="222"/>
        <v>717</v>
      </c>
      <c r="B746" s="5" t="e">
        <v>#REF!</v>
      </c>
      <c r="C746" s="5">
        <v>760</v>
      </c>
      <c r="D746" s="5" t="s">
        <v>179</v>
      </c>
      <c r="E746" s="15"/>
      <c r="F746" s="15" t="s">
        <v>179</v>
      </c>
      <c r="G746" s="30" t="s">
        <v>180</v>
      </c>
      <c r="H746" s="6">
        <v>1200000</v>
      </c>
      <c r="I746" s="6">
        <v>437978.24</v>
      </c>
      <c r="J746" s="6">
        <v>600000</v>
      </c>
      <c r="K746" s="81">
        <f t="shared" si="223"/>
        <v>1800000</v>
      </c>
      <c r="L746" s="81">
        <f t="shared" si="224"/>
        <v>2238000</v>
      </c>
      <c r="M746" s="9">
        <v>1650000</v>
      </c>
      <c r="N746" s="6" t="e">
        <f>M746/1000*#REF!</f>
        <v>#REF!</v>
      </c>
      <c r="O746" s="81" t="e">
        <f t="shared" si="214"/>
        <v>#REF!</v>
      </c>
      <c r="P746" s="9">
        <v>1650000</v>
      </c>
      <c r="Q746" s="6"/>
      <c r="R746" s="81">
        <f t="shared" si="215"/>
        <v>1650000</v>
      </c>
      <c r="S746" s="6">
        <v>1650000</v>
      </c>
      <c r="T746" s="6" t="e">
        <f>S746/1000*#REF!</f>
        <v>#REF!</v>
      </c>
      <c r="U746" s="81" t="e">
        <f t="shared" si="216"/>
        <v>#REF!</v>
      </c>
      <c r="V746" s="6">
        <v>1650000</v>
      </c>
      <c r="W746" s="6"/>
      <c r="X746" s="81">
        <f t="shared" si="217"/>
        <v>1650000</v>
      </c>
      <c r="Y746" s="9">
        <v>1650000</v>
      </c>
      <c r="Z746" s="6" t="e">
        <f>Y746/1000*#REF!</f>
        <v>#REF!</v>
      </c>
      <c r="AA746" s="81" t="e">
        <f t="shared" si="218"/>
        <v>#REF!</v>
      </c>
      <c r="AB746" s="9">
        <v>1650000</v>
      </c>
      <c r="AC746" s="6"/>
      <c r="AD746" s="81">
        <f t="shared" si="219"/>
        <v>1650000</v>
      </c>
      <c r="AE746" s="32">
        <v>1567000</v>
      </c>
      <c r="AF746" s="6" t="e">
        <f>AE746/1000*#REF!</f>
        <v>#REF!</v>
      </c>
      <c r="AG746" s="81" t="e">
        <f t="shared" si="220"/>
        <v>#REF!</v>
      </c>
      <c r="AH746" s="32">
        <v>1567000</v>
      </c>
      <c r="AI746" s="6"/>
      <c r="AJ746" s="81">
        <f t="shared" si="221"/>
        <v>1567000</v>
      </c>
      <c r="AK746" s="32">
        <v>1567000</v>
      </c>
      <c r="AL746" s="44"/>
      <c r="AM746" s="44"/>
    </row>
    <row r="747" spans="1:39" x14ac:dyDescent="0.2">
      <c r="A747" s="5">
        <f t="shared" si="222"/>
        <v>718</v>
      </c>
      <c r="B747" s="5" t="e">
        <v>#REF!</v>
      </c>
      <c r="C747" s="5">
        <v>762</v>
      </c>
      <c r="D747" s="5" t="s">
        <v>181</v>
      </c>
      <c r="E747" s="15"/>
      <c r="F747" s="15" t="s">
        <v>181</v>
      </c>
      <c r="G747" s="30" t="s">
        <v>182</v>
      </c>
      <c r="H747" s="6">
        <v>1600000</v>
      </c>
      <c r="I747" s="6">
        <v>454069.19199999998</v>
      </c>
      <c r="J747" s="6">
        <v>260000</v>
      </c>
      <c r="K747" s="81">
        <f t="shared" si="223"/>
        <v>1860000</v>
      </c>
      <c r="L747" s="81">
        <f t="shared" si="224"/>
        <v>2314100</v>
      </c>
      <c r="M747" s="32"/>
      <c r="N747" s="6"/>
      <c r="O747" s="81"/>
      <c r="P747" s="32"/>
      <c r="Q747" s="6"/>
      <c r="R747" s="81"/>
      <c r="S747" s="6"/>
      <c r="T747" s="6"/>
      <c r="U747" s="81"/>
      <c r="V747" s="6"/>
      <c r="W747" s="6"/>
      <c r="X747" s="81"/>
      <c r="Y747" s="32"/>
      <c r="Z747" s="6"/>
      <c r="AA747" s="81"/>
      <c r="AB747" s="32"/>
      <c r="AC747" s="6"/>
      <c r="AD747" s="81"/>
      <c r="AE747" s="32"/>
      <c r="AF747" s="6"/>
      <c r="AG747" s="81"/>
      <c r="AH747" s="32"/>
      <c r="AI747" s="6"/>
      <c r="AJ747" s="81"/>
      <c r="AK747" s="32"/>
      <c r="AL747" s="44"/>
      <c r="AM747" s="35"/>
    </row>
    <row r="748" spans="1:39" x14ac:dyDescent="0.2">
      <c r="A748" s="5">
        <f t="shared" si="222"/>
        <v>719</v>
      </c>
      <c r="B748" s="5" t="e">
        <v>#REF!</v>
      </c>
      <c r="C748" s="5">
        <v>763</v>
      </c>
      <c r="D748" s="5" t="s">
        <v>183</v>
      </c>
      <c r="E748" s="15"/>
      <c r="F748" s="15" t="s">
        <v>183</v>
      </c>
      <c r="G748" s="30" t="s">
        <v>184</v>
      </c>
      <c r="H748" s="6">
        <v>1600000</v>
      </c>
      <c r="I748" s="6">
        <v>454069.19199999998</v>
      </c>
      <c r="J748" s="6">
        <v>260000</v>
      </c>
      <c r="K748" s="81">
        <f t="shared" si="223"/>
        <v>1860000</v>
      </c>
      <c r="L748" s="81">
        <f t="shared" si="224"/>
        <v>2314100</v>
      </c>
      <c r="M748" s="6">
        <v>180000</v>
      </c>
      <c r="N748" s="6" t="e">
        <f>M748/1000*#REF!</f>
        <v>#REF!</v>
      </c>
      <c r="O748" s="81" t="e">
        <f t="shared" ref="O748:O758" si="225">SUM(M748:N748)</f>
        <v>#REF!</v>
      </c>
      <c r="P748" s="6">
        <v>180000</v>
      </c>
      <c r="Q748" s="6"/>
      <c r="R748" s="81">
        <f t="shared" ref="R748:R758" si="226">SUM(P748:Q748)</f>
        <v>180000</v>
      </c>
      <c r="S748" s="6">
        <v>180000</v>
      </c>
      <c r="T748" s="6" t="e">
        <f>S748/1000*#REF!</f>
        <v>#REF!</v>
      </c>
      <c r="U748" s="81" t="e">
        <f t="shared" ref="U748:U758" si="227">SUM(S748:T748)</f>
        <v>#REF!</v>
      </c>
      <c r="V748" s="6">
        <v>180000</v>
      </c>
      <c r="W748" s="6"/>
      <c r="X748" s="81">
        <f t="shared" ref="X748:X758" si="228">SUM(V748:W748)</f>
        <v>180000</v>
      </c>
      <c r="Y748" s="6">
        <v>180000</v>
      </c>
      <c r="Z748" s="6" t="e">
        <f>Y748/1000*#REF!</f>
        <v>#REF!</v>
      </c>
      <c r="AA748" s="81" t="e">
        <f t="shared" ref="AA748:AA758" si="229">SUM(Y748:Z748)</f>
        <v>#REF!</v>
      </c>
      <c r="AB748" s="6">
        <v>180000</v>
      </c>
      <c r="AC748" s="6"/>
      <c r="AD748" s="81">
        <f t="shared" ref="AD748:AD758" si="230">SUM(AB748:AC748)</f>
        <v>180000</v>
      </c>
      <c r="AE748" s="6">
        <v>180000</v>
      </c>
      <c r="AF748" s="6" t="e">
        <f>AE748/1000*#REF!</f>
        <v>#REF!</v>
      </c>
      <c r="AG748" s="81" t="e">
        <f t="shared" ref="AG748:AG758" si="231">SUM(AE748:AF748)</f>
        <v>#REF!</v>
      </c>
      <c r="AH748" s="6">
        <v>180000</v>
      </c>
      <c r="AI748" s="6"/>
      <c r="AJ748" s="81">
        <f t="shared" ref="AJ748:AJ758" si="232">SUM(AH748:AI748)</f>
        <v>180000</v>
      </c>
      <c r="AK748" s="6">
        <v>180000</v>
      </c>
      <c r="AL748" s="44"/>
      <c r="AM748" s="47"/>
    </row>
    <row r="749" spans="1:39" x14ac:dyDescent="0.2">
      <c r="A749" s="5">
        <f t="shared" si="222"/>
        <v>720</v>
      </c>
      <c r="B749" s="5" t="e">
        <v>#REF!</v>
      </c>
      <c r="C749" s="5">
        <v>764</v>
      </c>
      <c r="D749" s="5" t="s">
        <v>185</v>
      </c>
      <c r="E749" s="15"/>
      <c r="F749" s="15" t="s">
        <v>185</v>
      </c>
      <c r="G749" s="30" t="s">
        <v>186</v>
      </c>
      <c r="H749" s="6">
        <v>1800000</v>
      </c>
      <c r="I749" s="6">
        <v>437978.24</v>
      </c>
      <c r="J749" s="6">
        <v>600000</v>
      </c>
      <c r="K749" s="81">
        <f t="shared" si="223"/>
        <v>2400000</v>
      </c>
      <c r="L749" s="81">
        <f t="shared" si="224"/>
        <v>2838000</v>
      </c>
      <c r="M749" s="6">
        <v>285000</v>
      </c>
      <c r="N749" s="6" t="e">
        <f>M749/1000*#REF!</f>
        <v>#REF!</v>
      </c>
      <c r="O749" s="81" t="e">
        <f t="shared" si="225"/>
        <v>#REF!</v>
      </c>
      <c r="P749" s="6">
        <v>285000</v>
      </c>
      <c r="Q749" s="6"/>
      <c r="R749" s="81">
        <f t="shared" si="226"/>
        <v>285000</v>
      </c>
      <c r="S749" s="6">
        <v>285000</v>
      </c>
      <c r="T749" s="6" t="e">
        <f>S749/1000*#REF!</f>
        <v>#REF!</v>
      </c>
      <c r="U749" s="81" t="e">
        <f t="shared" si="227"/>
        <v>#REF!</v>
      </c>
      <c r="V749" s="6">
        <v>285000</v>
      </c>
      <c r="W749" s="6"/>
      <c r="X749" s="81">
        <f t="shared" si="228"/>
        <v>285000</v>
      </c>
      <c r="Y749" s="6">
        <v>285000</v>
      </c>
      <c r="Z749" s="6" t="e">
        <f>Y749/1000*#REF!</f>
        <v>#REF!</v>
      </c>
      <c r="AA749" s="81" t="e">
        <f t="shared" si="229"/>
        <v>#REF!</v>
      </c>
      <c r="AB749" s="6">
        <v>285000</v>
      </c>
      <c r="AC749" s="6"/>
      <c r="AD749" s="81">
        <f t="shared" si="230"/>
        <v>285000</v>
      </c>
      <c r="AE749" s="6">
        <v>285000</v>
      </c>
      <c r="AF749" s="6" t="e">
        <f>AE749/1000*#REF!</f>
        <v>#REF!</v>
      </c>
      <c r="AG749" s="81" t="e">
        <f t="shared" si="231"/>
        <v>#REF!</v>
      </c>
      <c r="AH749" s="6">
        <v>285000</v>
      </c>
      <c r="AI749" s="6"/>
      <c r="AJ749" s="81">
        <f t="shared" si="232"/>
        <v>285000</v>
      </c>
      <c r="AK749" s="6">
        <v>285000</v>
      </c>
      <c r="AL749" s="44"/>
      <c r="AM749" s="47"/>
    </row>
    <row r="750" spans="1:39" ht="31.5" x14ac:dyDescent="0.2">
      <c r="A750" s="5">
        <f t="shared" si="222"/>
        <v>721</v>
      </c>
      <c r="B750" s="5" t="e">
        <v>#REF!</v>
      </c>
      <c r="C750" s="5">
        <v>765</v>
      </c>
      <c r="D750" s="5" t="s">
        <v>187</v>
      </c>
      <c r="E750" s="15"/>
      <c r="F750" s="15" t="s">
        <v>187</v>
      </c>
      <c r="G750" s="30" t="s">
        <v>188</v>
      </c>
      <c r="H750" s="6">
        <v>1950000</v>
      </c>
      <c r="I750" s="6">
        <v>437978.24</v>
      </c>
      <c r="J750" s="6">
        <v>600000</v>
      </c>
      <c r="K750" s="81">
        <f t="shared" si="223"/>
        <v>2550000</v>
      </c>
      <c r="L750" s="81">
        <f t="shared" si="224"/>
        <v>2988000</v>
      </c>
      <c r="M750" s="6">
        <v>380000</v>
      </c>
      <c r="N750" s="6" t="e">
        <f>M750/1000*#REF!</f>
        <v>#REF!</v>
      </c>
      <c r="O750" s="81" t="e">
        <f t="shared" si="225"/>
        <v>#REF!</v>
      </c>
      <c r="P750" s="6">
        <v>380000</v>
      </c>
      <c r="Q750" s="6"/>
      <c r="R750" s="81">
        <f t="shared" si="226"/>
        <v>380000</v>
      </c>
      <c r="S750" s="6">
        <v>380000</v>
      </c>
      <c r="T750" s="6" t="e">
        <f>S750/1000*#REF!</f>
        <v>#REF!</v>
      </c>
      <c r="U750" s="81" t="e">
        <f t="shared" si="227"/>
        <v>#REF!</v>
      </c>
      <c r="V750" s="6">
        <v>380000</v>
      </c>
      <c r="W750" s="6"/>
      <c r="X750" s="81">
        <f t="shared" si="228"/>
        <v>380000</v>
      </c>
      <c r="Y750" s="6">
        <v>380000</v>
      </c>
      <c r="Z750" s="6" t="e">
        <f>Y750/1000*#REF!</f>
        <v>#REF!</v>
      </c>
      <c r="AA750" s="81" t="e">
        <f t="shared" si="229"/>
        <v>#REF!</v>
      </c>
      <c r="AB750" s="6">
        <v>380000</v>
      </c>
      <c r="AC750" s="6"/>
      <c r="AD750" s="81">
        <f t="shared" si="230"/>
        <v>380000</v>
      </c>
      <c r="AE750" s="6">
        <v>380000</v>
      </c>
      <c r="AF750" s="6" t="e">
        <f>AE750/1000*#REF!</f>
        <v>#REF!</v>
      </c>
      <c r="AG750" s="81" t="e">
        <f t="shared" si="231"/>
        <v>#REF!</v>
      </c>
      <c r="AH750" s="6">
        <v>380000</v>
      </c>
      <c r="AI750" s="6"/>
      <c r="AJ750" s="81">
        <f t="shared" si="232"/>
        <v>380000</v>
      </c>
      <c r="AK750" s="6">
        <v>380000</v>
      </c>
      <c r="AL750" s="44"/>
      <c r="AM750" s="47"/>
    </row>
    <row r="751" spans="1:39" ht="31.5" x14ac:dyDescent="0.2">
      <c r="A751" s="5">
        <f t="shared" si="222"/>
        <v>722</v>
      </c>
      <c r="B751" s="5" t="e">
        <v>#REF!</v>
      </c>
      <c r="C751" s="5">
        <v>766</v>
      </c>
      <c r="D751" s="5" t="s">
        <v>189</v>
      </c>
      <c r="E751" s="15"/>
      <c r="F751" s="15" t="s">
        <v>189</v>
      </c>
      <c r="G751" s="30" t="s">
        <v>190</v>
      </c>
      <c r="H751" s="6">
        <v>1950000</v>
      </c>
      <c r="I751" s="6">
        <v>437978.24</v>
      </c>
      <c r="J751" s="6">
        <v>600000</v>
      </c>
      <c r="K751" s="81">
        <f t="shared" si="223"/>
        <v>2550000</v>
      </c>
      <c r="L751" s="81">
        <f t="shared" si="224"/>
        <v>2988000</v>
      </c>
      <c r="M751" s="6">
        <v>570000</v>
      </c>
      <c r="N751" s="6" t="e">
        <f>M751/1000*#REF!</f>
        <v>#REF!</v>
      </c>
      <c r="O751" s="81" t="e">
        <f t="shared" si="225"/>
        <v>#REF!</v>
      </c>
      <c r="P751" s="6">
        <v>570000</v>
      </c>
      <c r="Q751" s="6"/>
      <c r="R751" s="81">
        <f t="shared" si="226"/>
        <v>570000</v>
      </c>
      <c r="S751" s="6">
        <v>570000</v>
      </c>
      <c r="T751" s="6" t="e">
        <f>S751/1000*#REF!</f>
        <v>#REF!</v>
      </c>
      <c r="U751" s="81" t="e">
        <f t="shared" si="227"/>
        <v>#REF!</v>
      </c>
      <c r="V751" s="6">
        <v>570000</v>
      </c>
      <c r="W751" s="6"/>
      <c r="X751" s="81">
        <f t="shared" si="228"/>
        <v>570000</v>
      </c>
      <c r="Y751" s="6">
        <v>570000</v>
      </c>
      <c r="Z751" s="6" t="e">
        <f>Y751/1000*#REF!</f>
        <v>#REF!</v>
      </c>
      <c r="AA751" s="81" t="e">
        <f t="shared" si="229"/>
        <v>#REF!</v>
      </c>
      <c r="AB751" s="6">
        <v>570000</v>
      </c>
      <c r="AC751" s="6"/>
      <c r="AD751" s="81">
        <f t="shared" si="230"/>
        <v>570000</v>
      </c>
      <c r="AE751" s="6">
        <v>570000</v>
      </c>
      <c r="AF751" s="6" t="e">
        <f>AE751/1000*#REF!</f>
        <v>#REF!</v>
      </c>
      <c r="AG751" s="81" t="e">
        <f t="shared" si="231"/>
        <v>#REF!</v>
      </c>
      <c r="AH751" s="6">
        <v>570000</v>
      </c>
      <c r="AI751" s="6"/>
      <c r="AJ751" s="81">
        <f t="shared" si="232"/>
        <v>570000</v>
      </c>
      <c r="AK751" s="6">
        <v>570000</v>
      </c>
      <c r="AL751" s="44"/>
      <c r="AM751" s="47"/>
    </row>
    <row r="752" spans="1:39" x14ac:dyDescent="0.2">
      <c r="A752" s="5">
        <f t="shared" si="222"/>
        <v>723</v>
      </c>
      <c r="B752" s="5" t="e">
        <v>#REF!</v>
      </c>
      <c r="C752" s="5">
        <v>767</v>
      </c>
      <c r="D752" s="5" t="s">
        <v>191</v>
      </c>
      <c r="E752" s="15"/>
      <c r="F752" s="15" t="s">
        <v>191</v>
      </c>
      <c r="G752" s="30" t="s">
        <v>192</v>
      </c>
      <c r="H752" s="6">
        <v>1400000</v>
      </c>
      <c r="I752" s="6">
        <v>605195.44999999995</v>
      </c>
      <c r="J752" s="6">
        <v>1100000</v>
      </c>
      <c r="K752" s="81">
        <f t="shared" si="223"/>
        <v>2500000</v>
      </c>
      <c r="L752" s="81">
        <f t="shared" si="224"/>
        <v>3105200</v>
      </c>
      <c r="M752" s="6">
        <v>741000</v>
      </c>
      <c r="N752" s="6" t="e">
        <f>M752/1000*#REF!</f>
        <v>#REF!</v>
      </c>
      <c r="O752" s="81" t="e">
        <f t="shared" si="225"/>
        <v>#REF!</v>
      </c>
      <c r="P752" s="6">
        <v>741000</v>
      </c>
      <c r="Q752" s="6"/>
      <c r="R752" s="81">
        <f t="shared" si="226"/>
        <v>741000</v>
      </c>
      <c r="S752" s="6">
        <v>741000</v>
      </c>
      <c r="T752" s="6" t="e">
        <f>S752/1000*#REF!</f>
        <v>#REF!</v>
      </c>
      <c r="U752" s="81" t="e">
        <f t="shared" si="227"/>
        <v>#REF!</v>
      </c>
      <c r="V752" s="6">
        <v>741000</v>
      </c>
      <c r="W752" s="6"/>
      <c r="X752" s="81">
        <f t="shared" si="228"/>
        <v>741000</v>
      </c>
      <c r="Y752" s="6">
        <v>741000</v>
      </c>
      <c r="Z752" s="6" t="e">
        <f>Y752/1000*#REF!</f>
        <v>#REF!</v>
      </c>
      <c r="AA752" s="81" t="e">
        <f t="shared" si="229"/>
        <v>#REF!</v>
      </c>
      <c r="AB752" s="6">
        <v>741000</v>
      </c>
      <c r="AC752" s="6"/>
      <c r="AD752" s="81">
        <f t="shared" si="230"/>
        <v>741000</v>
      </c>
      <c r="AE752" s="6">
        <v>741000</v>
      </c>
      <c r="AF752" s="6" t="e">
        <f>AE752/1000*#REF!</f>
        <v>#REF!</v>
      </c>
      <c r="AG752" s="81" t="e">
        <f t="shared" si="231"/>
        <v>#REF!</v>
      </c>
      <c r="AH752" s="6">
        <v>741000</v>
      </c>
      <c r="AI752" s="6"/>
      <c r="AJ752" s="81">
        <f t="shared" si="232"/>
        <v>741000</v>
      </c>
      <c r="AK752" s="6">
        <v>741000</v>
      </c>
      <c r="AL752" s="44"/>
      <c r="AM752" s="47"/>
    </row>
    <row r="753" spans="1:39" s="3" customFormat="1" x14ac:dyDescent="0.2">
      <c r="A753" s="5">
        <f t="shared" si="222"/>
        <v>724</v>
      </c>
      <c r="B753" s="5" t="e">
        <v>#REF!</v>
      </c>
      <c r="C753" s="5">
        <v>768</v>
      </c>
      <c r="D753" s="5" t="s">
        <v>193</v>
      </c>
      <c r="E753" s="15"/>
      <c r="F753" s="15" t="s">
        <v>193</v>
      </c>
      <c r="G753" s="30" t="s">
        <v>194</v>
      </c>
      <c r="H753" s="6">
        <v>1500000</v>
      </c>
      <c r="I753" s="6">
        <v>437978.24</v>
      </c>
      <c r="J753" s="6">
        <v>600000</v>
      </c>
      <c r="K753" s="81">
        <f t="shared" si="223"/>
        <v>2100000</v>
      </c>
      <c r="L753" s="81">
        <f t="shared" si="224"/>
        <v>2538000</v>
      </c>
      <c r="M753" s="6">
        <v>160000</v>
      </c>
      <c r="N753" s="6" t="e">
        <f>M753/1000*#REF!</f>
        <v>#REF!</v>
      </c>
      <c r="O753" s="81" t="e">
        <f t="shared" si="225"/>
        <v>#REF!</v>
      </c>
      <c r="P753" s="6">
        <v>160000</v>
      </c>
      <c r="Q753" s="6"/>
      <c r="R753" s="81">
        <f t="shared" si="226"/>
        <v>160000</v>
      </c>
      <c r="S753" s="6">
        <v>160000</v>
      </c>
      <c r="T753" s="6" t="e">
        <f>S753/1000*#REF!</f>
        <v>#REF!</v>
      </c>
      <c r="U753" s="81" t="e">
        <f t="shared" si="227"/>
        <v>#REF!</v>
      </c>
      <c r="V753" s="6">
        <v>160000</v>
      </c>
      <c r="W753" s="6"/>
      <c r="X753" s="81">
        <f t="shared" si="228"/>
        <v>160000</v>
      </c>
      <c r="Y753" s="6">
        <v>160000</v>
      </c>
      <c r="Z753" s="6" t="e">
        <f>Y753/1000*#REF!</f>
        <v>#REF!</v>
      </c>
      <c r="AA753" s="81" t="e">
        <f t="shared" si="229"/>
        <v>#REF!</v>
      </c>
      <c r="AB753" s="6">
        <v>160000</v>
      </c>
      <c r="AC753" s="6"/>
      <c r="AD753" s="81">
        <f t="shared" si="230"/>
        <v>160000</v>
      </c>
      <c r="AE753" s="6">
        <v>160000</v>
      </c>
      <c r="AF753" s="6" t="e">
        <f>AE753/1000*#REF!</f>
        <v>#REF!</v>
      </c>
      <c r="AG753" s="81" t="e">
        <f t="shared" si="231"/>
        <v>#REF!</v>
      </c>
      <c r="AH753" s="6">
        <v>160000</v>
      </c>
      <c r="AI753" s="6"/>
      <c r="AJ753" s="81">
        <f t="shared" si="232"/>
        <v>160000</v>
      </c>
      <c r="AK753" s="6">
        <v>160000</v>
      </c>
      <c r="AL753" s="44"/>
      <c r="AM753" s="47"/>
    </row>
    <row r="754" spans="1:39" ht="31.5" x14ac:dyDescent="0.2">
      <c r="A754" s="5">
        <f t="shared" si="222"/>
        <v>725</v>
      </c>
      <c r="B754" s="5" t="e">
        <v>#REF!</v>
      </c>
      <c r="C754" s="5">
        <v>769</v>
      </c>
      <c r="D754" s="5" t="s">
        <v>195</v>
      </c>
      <c r="E754" s="15"/>
      <c r="F754" s="15" t="s">
        <v>195</v>
      </c>
      <c r="G754" s="30" t="s">
        <v>196</v>
      </c>
      <c r="H754" s="6">
        <v>1300000</v>
      </c>
      <c r="I754" s="6">
        <v>66291.81</v>
      </c>
      <c r="J754" s="6">
        <v>49500</v>
      </c>
      <c r="K754" s="81">
        <f t="shared" si="223"/>
        <v>1349500</v>
      </c>
      <c r="L754" s="81">
        <f t="shared" si="224"/>
        <v>1415800</v>
      </c>
      <c r="M754" s="6">
        <v>120000</v>
      </c>
      <c r="N754" s="6" t="e">
        <f>M754/1000*#REF!</f>
        <v>#REF!</v>
      </c>
      <c r="O754" s="81" t="e">
        <f t="shared" si="225"/>
        <v>#REF!</v>
      </c>
      <c r="P754" s="6">
        <v>120000</v>
      </c>
      <c r="Q754" s="6"/>
      <c r="R754" s="81">
        <f t="shared" si="226"/>
        <v>120000</v>
      </c>
      <c r="S754" s="6">
        <v>120000</v>
      </c>
      <c r="T754" s="6" t="e">
        <f>S754/1000*#REF!</f>
        <v>#REF!</v>
      </c>
      <c r="U754" s="81" t="e">
        <f t="shared" si="227"/>
        <v>#REF!</v>
      </c>
      <c r="V754" s="6">
        <v>120000</v>
      </c>
      <c r="W754" s="6"/>
      <c r="X754" s="81">
        <f t="shared" si="228"/>
        <v>120000</v>
      </c>
      <c r="Y754" s="6">
        <v>120000</v>
      </c>
      <c r="Z754" s="6" t="e">
        <f>Y754/1000*#REF!</f>
        <v>#REF!</v>
      </c>
      <c r="AA754" s="81" t="e">
        <f t="shared" si="229"/>
        <v>#REF!</v>
      </c>
      <c r="AB754" s="6">
        <v>120000</v>
      </c>
      <c r="AC754" s="6"/>
      <c r="AD754" s="81">
        <f t="shared" si="230"/>
        <v>120000</v>
      </c>
      <c r="AE754" s="32">
        <v>114000</v>
      </c>
      <c r="AF754" s="6" t="e">
        <f>AE754/1000*#REF!</f>
        <v>#REF!</v>
      </c>
      <c r="AG754" s="81" t="e">
        <f t="shared" si="231"/>
        <v>#REF!</v>
      </c>
      <c r="AH754" s="32">
        <v>114000</v>
      </c>
      <c r="AI754" s="6"/>
      <c r="AJ754" s="81">
        <f t="shared" si="232"/>
        <v>114000</v>
      </c>
      <c r="AK754" s="32">
        <v>114000</v>
      </c>
      <c r="AL754" s="44"/>
      <c r="AM754" s="35"/>
    </row>
    <row r="755" spans="1:39" ht="31.5" x14ac:dyDescent="0.2">
      <c r="A755" s="5">
        <f t="shared" si="222"/>
        <v>726</v>
      </c>
      <c r="B755" s="5" t="e">
        <v>#REF!</v>
      </c>
      <c r="C755" s="5">
        <v>770</v>
      </c>
      <c r="D755" s="5" t="s">
        <v>197</v>
      </c>
      <c r="E755" s="15"/>
      <c r="F755" s="15" t="s">
        <v>197</v>
      </c>
      <c r="G755" s="30" t="s">
        <v>198</v>
      </c>
      <c r="H755" s="6">
        <v>1400000</v>
      </c>
      <c r="I755" s="6">
        <v>192924.69</v>
      </c>
      <c r="J755" s="6">
        <v>190000</v>
      </c>
      <c r="K755" s="81">
        <f t="shared" si="223"/>
        <v>1590000</v>
      </c>
      <c r="L755" s="81">
        <f t="shared" si="224"/>
        <v>1782900</v>
      </c>
      <c r="M755" s="6">
        <v>90000</v>
      </c>
      <c r="N755" s="6" t="e">
        <f>M755/1000*#REF!</f>
        <v>#REF!</v>
      </c>
      <c r="O755" s="81" t="e">
        <f t="shared" si="225"/>
        <v>#REF!</v>
      </c>
      <c r="P755" s="6">
        <v>90000</v>
      </c>
      <c r="Q755" s="6"/>
      <c r="R755" s="81">
        <f t="shared" si="226"/>
        <v>90000</v>
      </c>
      <c r="S755" s="6">
        <v>90000</v>
      </c>
      <c r="T755" s="6" t="e">
        <f>S755/1000*#REF!</f>
        <v>#REF!</v>
      </c>
      <c r="U755" s="81" t="e">
        <f t="shared" si="227"/>
        <v>#REF!</v>
      </c>
      <c r="V755" s="6">
        <v>90000</v>
      </c>
      <c r="W755" s="6"/>
      <c r="X755" s="81">
        <f t="shared" si="228"/>
        <v>90000</v>
      </c>
      <c r="Y755" s="6">
        <v>90000</v>
      </c>
      <c r="Z755" s="6" t="e">
        <f>Y755/1000*#REF!</f>
        <v>#REF!</v>
      </c>
      <c r="AA755" s="81" t="e">
        <f t="shared" si="229"/>
        <v>#REF!</v>
      </c>
      <c r="AB755" s="6">
        <v>90000</v>
      </c>
      <c r="AC755" s="6"/>
      <c r="AD755" s="81">
        <f t="shared" si="230"/>
        <v>90000</v>
      </c>
      <c r="AE755" s="32">
        <v>85000</v>
      </c>
      <c r="AF755" s="6" t="e">
        <f>AE755/1000*#REF!</f>
        <v>#REF!</v>
      </c>
      <c r="AG755" s="81" t="e">
        <f t="shared" si="231"/>
        <v>#REF!</v>
      </c>
      <c r="AH755" s="32">
        <v>85000</v>
      </c>
      <c r="AI755" s="6"/>
      <c r="AJ755" s="81">
        <f t="shared" si="232"/>
        <v>85000</v>
      </c>
      <c r="AK755" s="32">
        <v>85000</v>
      </c>
      <c r="AL755" s="44"/>
      <c r="AM755" s="35"/>
    </row>
    <row r="756" spans="1:39" ht="63" x14ac:dyDescent="0.2">
      <c r="A756" s="5">
        <f t="shared" si="222"/>
        <v>727</v>
      </c>
      <c r="B756" s="5" t="e">
        <v>#REF!</v>
      </c>
      <c r="C756" s="5">
        <v>771</v>
      </c>
      <c r="D756" s="5" t="s">
        <v>199</v>
      </c>
      <c r="E756" s="15"/>
      <c r="F756" s="15" t="s">
        <v>199</v>
      </c>
      <c r="G756" s="30" t="s">
        <v>200</v>
      </c>
      <c r="H756" s="6">
        <v>1500000</v>
      </c>
      <c r="I756" s="6">
        <v>730697.59499999997</v>
      </c>
      <c r="J756" s="6">
        <v>632000</v>
      </c>
      <c r="K756" s="81">
        <f t="shared" si="223"/>
        <v>2132000</v>
      </c>
      <c r="L756" s="81">
        <f t="shared" si="224"/>
        <v>2862700</v>
      </c>
      <c r="M756" s="6">
        <v>70000</v>
      </c>
      <c r="N756" s="6" t="e">
        <f>M756/1000*#REF!</f>
        <v>#REF!</v>
      </c>
      <c r="O756" s="81" t="e">
        <f t="shared" si="225"/>
        <v>#REF!</v>
      </c>
      <c r="P756" s="6">
        <v>70000</v>
      </c>
      <c r="Q756" s="6"/>
      <c r="R756" s="81">
        <f t="shared" si="226"/>
        <v>70000</v>
      </c>
      <c r="S756" s="6">
        <v>70000</v>
      </c>
      <c r="T756" s="6" t="e">
        <f>S756/1000*#REF!</f>
        <v>#REF!</v>
      </c>
      <c r="U756" s="81" t="e">
        <f t="shared" si="227"/>
        <v>#REF!</v>
      </c>
      <c r="V756" s="6">
        <v>70000</v>
      </c>
      <c r="W756" s="6"/>
      <c r="X756" s="81">
        <f t="shared" si="228"/>
        <v>70000</v>
      </c>
      <c r="Y756" s="6">
        <v>70000</v>
      </c>
      <c r="Z756" s="6" t="e">
        <f>Y756/1000*#REF!</f>
        <v>#REF!</v>
      </c>
      <c r="AA756" s="81" t="e">
        <f t="shared" si="229"/>
        <v>#REF!</v>
      </c>
      <c r="AB756" s="6">
        <v>70000</v>
      </c>
      <c r="AC756" s="6"/>
      <c r="AD756" s="81">
        <f t="shared" si="230"/>
        <v>70000</v>
      </c>
      <c r="AE756" s="32">
        <v>66000</v>
      </c>
      <c r="AF756" s="6" t="e">
        <f>AE756/1000*#REF!</f>
        <v>#REF!</v>
      </c>
      <c r="AG756" s="81" t="e">
        <f t="shared" si="231"/>
        <v>#REF!</v>
      </c>
      <c r="AH756" s="32">
        <v>66000</v>
      </c>
      <c r="AI756" s="6"/>
      <c r="AJ756" s="81">
        <f t="shared" si="232"/>
        <v>66000</v>
      </c>
      <c r="AK756" s="32">
        <v>66000</v>
      </c>
      <c r="AL756" s="44"/>
      <c r="AM756" s="35"/>
    </row>
    <row r="757" spans="1:39" x14ac:dyDescent="0.2">
      <c r="A757" s="5">
        <f t="shared" si="222"/>
        <v>728</v>
      </c>
      <c r="B757" s="5" t="e">
        <v>#REF!</v>
      </c>
      <c r="C757" s="5">
        <v>773</v>
      </c>
      <c r="D757" s="5" t="s">
        <v>201</v>
      </c>
      <c r="E757" s="15"/>
      <c r="F757" s="15" t="s">
        <v>201</v>
      </c>
      <c r="G757" s="30" t="s">
        <v>202</v>
      </c>
      <c r="H757" s="6">
        <v>1650000</v>
      </c>
      <c r="I757" s="6">
        <v>437978.24</v>
      </c>
      <c r="J757" s="6">
        <v>600000</v>
      </c>
      <c r="K757" s="81">
        <f t="shared" si="223"/>
        <v>2250000</v>
      </c>
      <c r="L757" s="81">
        <f t="shared" si="224"/>
        <v>2688000</v>
      </c>
      <c r="M757" s="6">
        <v>100000</v>
      </c>
      <c r="N757" s="6" t="e">
        <f>M757/1000*#REF!</f>
        <v>#REF!</v>
      </c>
      <c r="O757" s="81" t="e">
        <f t="shared" si="225"/>
        <v>#REF!</v>
      </c>
      <c r="P757" s="6">
        <v>100000</v>
      </c>
      <c r="Q757" s="6"/>
      <c r="R757" s="81">
        <f t="shared" si="226"/>
        <v>100000</v>
      </c>
      <c r="S757" s="6">
        <v>100000</v>
      </c>
      <c r="T757" s="6" t="e">
        <f>S757/1000*#REF!</f>
        <v>#REF!</v>
      </c>
      <c r="U757" s="81" t="e">
        <f t="shared" si="227"/>
        <v>#REF!</v>
      </c>
      <c r="V757" s="6">
        <v>100000</v>
      </c>
      <c r="W757" s="6"/>
      <c r="X757" s="81">
        <f t="shared" si="228"/>
        <v>100000</v>
      </c>
      <c r="Y757" s="6">
        <v>100000</v>
      </c>
      <c r="Z757" s="6" t="e">
        <f>Y757/1000*#REF!</f>
        <v>#REF!</v>
      </c>
      <c r="AA757" s="81" t="e">
        <f t="shared" si="229"/>
        <v>#REF!</v>
      </c>
      <c r="AB757" s="6">
        <v>100000</v>
      </c>
      <c r="AC757" s="6"/>
      <c r="AD757" s="81">
        <f t="shared" si="230"/>
        <v>100000</v>
      </c>
      <c r="AE757" s="32">
        <v>95000</v>
      </c>
      <c r="AF757" s="6" t="e">
        <f>AE757/1000*#REF!</f>
        <v>#REF!</v>
      </c>
      <c r="AG757" s="81" t="e">
        <f t="shared" si="231"/>
        <v>#REF!</v>
      </c>
      <c r="AH757" s="32">
        <v>95000</v>
      </c>
      <c r="AI757" s="6"/>
      <c r="AJ757" s="81">
        <f t="shared" si="232"/>
        <v>95000</v>
      </c>
      <c r="AK757" s="32">
        <v>95000</v>
      </c>
      <c r="AL757" s="44"/>
      <c r="AM757" s="35"/>
    </row>
    <row r="758" spans="1:39" x14ac:dyDescent="0.2">
      <c r="A758" s="5">
        <f t="shared" si="222"/>
        <v>729</v>
      </c>
      <c r="B758" s="5" t="e">
        <v>#REF!</v>
      </c>
      <c r="C758" s="5">
        <v>774</v>
      </c>
      <c r="D758" s="5" t="s">
        <v>203</v>
      </c>
      <c r="E758" s="15"/>
      <c r="F758" s="15" t="s">
        <v>203</v>
      </c>
      <c r="G758" s="30" t="s">
        <v>204</v>
      </c>
      <c r="H758" s="6">
        <v>1650000</v>
      </c>
      <c r="I758" s="6">
        <v>437978.24</v>
      </c>
      <c r="J758" s="6">
        <v>600000</v>
      </c>
      <c r="K758" s="81">
        <f t="shared" si="223"/>
        <v>2250000</v>
      </c>
      <c r="L758" s="81">
        <f t="shared" si="224"/>
        <v>2688000</v>
      </c>
      <c r="M758" s="6">
        <v>300000</v>
      </c>
      <c r="N758" s="6" t="e">
        <f>M758/1000*#REF!</f>
        <v>#REF!</v>
      </c>
      <c r="O758" s="81" t="e">
        <f t="shared" si="225"/>
        <v>#REF!</v>
      </c>
      <c r="P758" s="6">
        <v>300000</v>
      </c>
      <c r="Q758" s="6"/>
      <c r="R758" s="81">
        <f t="shared" si="226"/>
        <v>300000</v>
      </c>
      <c r="S758" s="6">
        <v>300000</v>
      </c>
      <c r="T758" s="6" t="e">
        <f>S758/1000*#REF!</f>
        <v>#REF!</v>
      </c>
      <c r="U758" s="81" t="e">
        <f t="shared" si="227"/>
        <v>#REF!</v>
      </c>
      <c r="V758" s="6">
        <v>300000</v>
      </c>
      <c r="W758" s="6"/>
      <c r="X758" s="81">
        <f t="shared" si="228"/>
        <v>300000</v>
      </c>
      <c r="Y758" s="6">
        <v>300000</v>
      </c>
      <c r="Z758" s="6" t="e">
        <f>Y758/1000*#REF!</f>
        <v>#REF!</v>
      </c>
      <c r="AA758" s="81" t="e">
        <f t="shared" si="229"/>
        <v>#REF!</v>
      </c>
      <c r="AB758" s="6">
        <v>300000</v>
      </c>
      <c r="AC758" s="6"/>
      <c r="AD758" s="81">
        <f t="shared" si="230"/>
        <v>300000</v>
      </c>
      <c r="AE758" s="32">
        <v>285000</v>
      </c>
      <c r="AF758" s="6" t="e">
        <f>AE758/1000*#REF!</f>
        <v>#REF!</v>
      </c>
      <c r="AG758" s="81" t="e">
        <f t="shared" si="231"/>
        <v>#REF!</v>
      </c>
      <c r="AH758" s="32">
        <v>285000</v>
      </c>
      <c r="AI758" s="6"/>
      <c r="AJ758" s="81">
        <f t="shared" si="232"/>
        <v>285000</v>
      </c>
      <c r="AK758" s="32">
        <v>285000</v>
      </c>
      <c r="AL758" s="44"/>
      <c r="AM758" s="44"/>
    </row>
    <row r="759" spans="1:39" ht="31.5" hidden="1" x14ac:dyDescent="0.2">
      <c r="A759" s="5">
        <f t="shared" si="222"/>
        <v>730</v>
      </c>
      <c r="B759" s="5" t="e">
        <v>#REF!</v>
      </c>
      <c r="C759" s="5">
        <v>775</v>
      </c>
      <c r="D759" s="5" t="s">
        <v>205</v>
      </c>
      <c r="E759" s="15"/>
      <c r="F759" s="15" t="s">
        <v>205</v>
      </c>
      <c r="G759" s="30" t="s">
        <v>206</v>
      </c>
      <c r="H759" s="6">
        <v>1600000</v>
      </c>
      <c r="I759" s="6">
        <v>437978.24</v>
      </c>
      <c r="J759" s="6">
        <v>600000</v>
      </c>
      <c r="K759" s="81">
        <f t="shared" si="223"/>
        <v>2200000</v>
      </c>
      <c r="L759" s="81">
        <f t="shared" si="224"/>
        <v>2638000</v>
      </c>
      <c r="M759" s="6"/>
      <c r="N759" s="6"/>
      <c r="O759" s="81"/>
      <c r="P759" s="6"/>
      <c r="Q759" s="6"/>
      <c r="R759" s="81"/>
      <c r="S759" s="6"/>
      <c r="T759" s="6"/>
      <c r="U759" s="81"/>
      <c r="V759" s="6"/>
      <c r="W759" s="6"/>
      <c r="X759" s="81"/>
      <c r="Y759" s="6"/>
      <c r="Z759" s="6"/>
      <c r="AA759" s="81"/>
      <c r="AB759" s="6"/>
      <c r="AC759" s="6"/>
      <c r="AD759" s="81"/>
      <c r="AE759" s="32"/>
      <c r="AF759" s="6"/>
      <c r="AG759" s="81"/>
      <c r="AH759" s="32"/>
      <c r="AI759" s="6"/>
      <c r="AJ759" s="81"/>
      <c r="AK759" s="32"/>
      <c r="AL759" s="44"/>
      <c r="AM759" s="35"/>
    </row>
    <row r="760" spans="1:39" ht="47.25" hidden="1" x14ac:dyDescent="0.2">
      <c r="A760" s="5">
        <f t="shared" si="222"/>
        <v>731</v>
      </c>
      <c r="B760" s="5" t="e">
        <v>#REF!</v>
      </c>
      <c r="C760" s="5">
        <v>776</v>
      </c>
      <c r="D760" s="5" t="s">
        <v>207</v>
      </c>
      <c r="E760" s="15"/>
      <c r="F760" s="15" t="s">
        <v>207</v>
      </c>
      <c r="G760" s="30" t="s">
        <v>208</v>
      </c>
      <c r="H760" s="6">
        <v>1400000</v>
      </c>
      <c r="I760" s="6">
        <v>64804.125</v>
      </c>
      <c r="J760" s="6">
        <v>80000</v>
      </c>
      <c r="K760" s="81">
        <f t="shared" si="223"/>
        <v>1480000</v>
      </c>
      <c r="L760" s="81">
        <f t="shared" si="224"/>
        <v>1544800</v>
      </c>
      <c r="M760" s="6"/>
      <c r="N760" s="6"/>
      <c r="O760" s="81"/>
      <c r="P760" s="6"/>
      <c r="Q760" s="6"/>
      <c r="R760" s="81"/>
      <c r="S760" s="6"/>
      <c r="T760" s="6"/>
      <c r="U760" s="81"/>
      <c r="V760" s="6"/>
      <c r="W760" s="6"/>
      <c r="X760" s="81"/>
      <c r="Y760" s="6"/>
      <c r="Z760" s="6"/>
      <c r="AA760" s="81"/>
      <c r="AB760" s="6"/>
      <c r="AC760" s="6"/>
      <c r="AD760" s="81"/>
      <c r="AE760" s="32"/>
      <c r="AF760" s="6"/>
      <c r="AG760" s="81"/>
      <c r="AH760" s="32"/>
      <c r="AI760" s="6"/>
      <c r="AJ760" s="81"/>
      <c r="AK760" s="32"/>
      <c r="AL760" s="44"/>
      <c r="AM760" s="35"/>
    </row>
    <row r="761" spans="1:39" ht="31.5" hidden="1" x14ac:dyDescent="0.2">
      <c r="A761" s="5">
        <f t="shared" si="222"/>
        <v>732</v>
      </c>
      <c r="B761" s="5" t="e">
        <v>#REF!</v>
      </c>
      <c r="C761" s="5">
        <v>777</v>
      </c>
      <c r="D761" s="5" t="s">
        <v>209</v>
      </c>
      <c r="E761" s="15"/>
      <c r="F761" s="15" t="s">
        <v>209</v>
      </c>
      <c r="G761" s="30" t="s">
        <v>210</v>
      </c>
      <c r="H761" s="6">
        <v>1500000</v>
      </c>
      <c r="I761" s="6">
        <v>437978.24</v>
      </c>
      <c r="J761" s="6">
        <v>600000</v>
      </c>
      <c r="K761" s="81">
        <f t="shared" si="223"/>
        <v>2100000</v>
      </c>
      <c r="L761" s="81">
        <f t="shared" si="224"/>
        <v>2538000</v>
      </c>
      <c r="M761" s="6"/>
      <c r="N761" s="6"/>
      <c r="O761" s="81"/>
      <c r="P761" s="6"/>
      <c r="Q761" s="6"/>
      <c r="R761" s="81"/>
      <c r="S761" s="6"/>
      <c r="T761" s="6"/>
      <c r="U761" s="81"/>
      <c r="V761" s="6"/>
      <c r="W761" s="6"/>
      <c r="X761" s="81"/>
      <c r="Y761" s="6"/>
      <c r="Z761" s="6"/>
      <c r="AA761" s="81"/>
      <c r="AB761" s="6"/>
      <c r="AC761" s="6"/>
      <c r="AD761" s="81"/>
      <c r="AE761" s="32"/>
      <c r="AF761" s="6"/>
      <c r="AG761" s="81"/>
      <c r="AH761" s="32"/>
      <c r="AI761" s="6"/>
      <c r="AJ761" s="81"/>
      <c r="AK761" s="32"/>
      <c r="AL761" s="44"/>
      <c r="AM761" s="35"/>
    </row>
    <row r="762" spans="1:39" ht="31.5" hidden="1" x14ac:dyDescent="0.2">
      <c r="A762" s="5">
        <f t="shared" si="222"/>
        <v>733</v>
      </c>
      <c r="B762" s="5" t="e">
        <v>#REF!</v>
      </c>
      <c r="C762" s="5">
        <v>778</v>
      </c>
      <c r="D762" s="5" t="s">
        <v>211</v>
      </c>
      <c r="E762" s="15"/>
      <c r="F762" s="15" t="s">
        <v>211</v>
      </c>
      <c r="G762" s="30" t="s">
        <v>212</v>
      </c>
      <c r="H762" s="6">
        <v>800000</v>
      </c>
      <c r="I762" s="6">
        <v>66291.81</v>
      </c>
      <c r="J762" s="6">
        <v>49500</v>
      </c>
      <c r="K762" s="81">
        <f t="shared" si="223"/>
        <v>849500</v>
      </c>
      <c r="L762" s="81">
        <f t="shared" si="224"/>
        <v>915800</v>
      </c>
      <c r="M762" s="6"/>
      <c r="N762" s="6"/>
      <c r="O762" s="81"/>
      <c r="P762" s="6"/>
      <c r="Q762" s="6"/>
      <c r="R762" s="81"/>
      <c r="S762" s="6"/>
      <c r="T762" s="6"/>
      <c r="U762" s="81"/>
      <c r="V762" s="6"/>
      <c r="W762" s="6"/>
      <c r="X762" s="81"/>
      <c r="Y762" s="6"/>
      <c r="Z762" s="6"/>
      <c r="AA762" s="81"/>
      <c r="AB762" s="6"/>
      <c r="AC762" s="6"/>
      <c r="AD762" s="81"/>
      <c r="AE762" s="32"/>
      <c r="AF762" s="6"/>
      <c r="AG762" s="81"/>
      <c r="AH762" s="32"/>
      <c r="AI762" s="6"/>
      <c r="AJ762" s="81"/>
      <c r="AK762" s="32"/>
      <c r="AL762" s="44"/>
      <c r="AM762" s="35"/>
    </row>
    <row r="763" spans="1:39" ht="31.5" hidden="1" x14ac:dyDescent="0.2">
      <c r="A763" s="5">
        <f t="shared" si="222"/>
        <v>734</v>
      </c>
      <c r="B763" s="5" t="e">
        <v>#REF!</v>
      </c>
      <c r="C763" s="5">
        <v>779</v>
      </c>
      <c r="D763" s="5" t="s">
        <v>213</v>
      </c>
      <c r="E763" s="15"/>
      <c r="F763" s="15" t="s">
        <v>213</v>
      </c>
      <c r="G763" s="30" t="s">
        <v>214</v>
      </c>
      <c r="H763" s="6">
        <v>1300000</v>
      </c>
      <c r="I763" s="6">
        <v>66291.81</v>
      </c>
      <c r="J763" s="6">
        <v>64500</v>
      </c>
      <c r="K763" s="81">
        <f t="shared" si="223"/>
        <v>1364500</v>
      </c>
      <c r="L763" s="81">
        <f t="shared" si="224"/>
        <v>1430800</v>
      </c>
      <c r="M763" s="6"/>
      <c r="N763" s="6"/>
      <c r="O763" s="81"/>
      <c r="P763" s="6"/>
      <c r="Q763" s="6"/>
      <c r="R763" s="81"/>
      <c r="S763" s="6"/>
      <c r="T763" s="6"/>
      <c r="U763" s="81"/>
      <c r="V763" s="6"/>
      <c r="W763" s="6"/>
      <c r="X763" s="81"/>
      <c r="Y763" s="6"/>
      <c r="Z763" s="6"/>
      <c r="AA763" s="81"/>
      <c r="AB763" s="6"/>
      <c r="AC763" s="6"/>
      <c r="AD763" s="81"/>
      <c r="AE763" s="32"/>
      <c r="AF763" s="6"/>
      <c r="AG763" s="81"/>
      <c r="AH763" s="32"/>
      <c r="AI763" s="6"/>
      <c r="AJ763" s="81"/>
      <c r="AK763" s="32"/>
      <c r="AL763" s="44"/>
      <c r="AM763" s="35"/>
    </row>
    <row r="764" spans="1:39" ht="31.5" hidden="1" x14ac:dyDescent="0.2">
      <c r="A764" s="5">
        <f t="shared" si="222"/>
        <v>735</v>
      </c>
      <c r="B764" s="5" t="e">
        <v>#REF!</v>
      </c>
      <c r="C764" s="5">
        <v>780</v>
      </c>
      <c r="D764" s="5" t="s">
        <v>215</v>
      </c>
      <c r="E764" s="15"/>
      <c r="F764" s="15" t="s">
        <v>215</v>
      </c>
      <c r="G764" s="30" t="s">
        <v>216</v>
      </c>
      <c r="H764" s="6">
        <v>1500000</v>
      </c>
      <c r="I764" s="6">
        <v>66291.81</v>
      </c>
      <c r="J764" s="6"/>
      <c r="K764" s="81">
        <f t="shared" si="223"/>
        <v>1500000</v>
      </c>
      <c r="L764" s="81">
        <f t="shared" si="224"/>
        <v>1566300</v>
      </c>
      <c r="M764" s="6"/>
      <c r="N764" s="6"/>
      <c r="O764" s="81"/>
      <c r="P764" s="6"/>
      <c r="Q764" s="6"/>
      <c r="R764" s="81"/>
      <c r="S764" s="6"/>
      <c r="T764" s="6"/>
      <c r="U764" s="81"/>
      <c r="V764" s="6"/>
      <c r="W764" s="6"/>
      <c r="X764" s="81"/>
      <c r="Y764" s="6"/>
      <c r="Z764" s="6"/>
      <c r="AA764" s="81"/>
      <c r="AB764" s="6"/>
      <c r="AC764" s="6"/>
      <c r="AD764" s="81"/>
      <c r="AE764" s="32"/>
      <c r="AF764" s="6"/>
      <c r="AG764" s="81"/>
      <c r="AH764" s="32"/>
      <c r="AI764" s="6"/>
      <c r="AJ764" s="81"/>
      <c r="AK764" s="32"/>
      <c r="AL764" s="44"/>
      <c r="AM764" s="35"/>
    </row>
    <row r="765" spans="1:39" ht="31.5" hidden="1" x14ac:dyDescent="0.2">
      <c r="A765" s="5">
        <f t="shared" si="222"/>
        <v>736</v>
      </c>
      <c r="B765" s="5" t="e">
        <v>#REF!</v>
      </c>
      <c r="C765" s="5">
        <v>781</v>
      </c>
      <c r="D765" s="5" t="s">
        <v>217</v>
      </c>
      <c r="E765" s="15"/>
      <c r="F765" s="15" t="s">
        <v>217</v>
      </c>
      <c r="G765" s="30" t="s">
        <v>218</v>
      </c>
      <c r="H765" s="6">
        <v>1650000</v>
      </c>
      <c r="I765" s="6">
        <v>192924.69</v>
      </c>
      <c r="J765" s="6">
        <v>190000</v>
      </c>
      <c r="K765" s="81">
        <f t="shared" si="223"/>
        <v>1840000</v>
      </c>
      <c r="L765" s="81">
        <f t="shared" si="224"/>
        <v>2032900</v>
      </c>
      <c r="M765" s="6"/>
      <c r="N765" s="6"/>
      <c r="O765" s="81"/>
      <c r="P765" s="6"/>
      <c r="Q765" s="6"/>
      <c r="R765" s="81"/>
      <c r="S765" s="6"/>
      <c r="T765" s="6"/>
      <c r="U765" s="81"/>
      <c r="V765" s="6"/>
      <c r="W765" s="6"/>
      <c r="X765" s="81"/>
      <c r="Y765" s="6"/>
      <c r="Z765" s="6"/>
      <c r="AA765" s="81"/>
      <c r="AB765" s="6"/>
      <c r="AC765" s="6"/>
      <c r="AD765" s="81"/>
      <c r="AE765" s="32"/>
      <c r="AF765" s="6"/>
      <c r="AG765" s="81"/>
      <c r="AH765" s="32"/>
      <c r="AI765" s="6"/>
      <c r="AJ765" s="81"/>
      <c r="AK765" s="32"/>
      <c r="AL765" s="44"/>
      <c r="AM765" s="35"/>
    </row>
    <row r="766" spans="1:39" hidden="1" x14ac:dyDescent="0.2">
      <c r="A766" s="5"/>
      <c r="B766" s="5"/>
      <c r="C766" s="5"/>
      <c r="D766" s="5" t="s">
        <v>1299</v>
      </c>
      <c r="E766" s="15"/>
      <c r="F766" s="15"/>
      <c r="G766" s="46" t="s">
        <v>219</v>
      </c>
      <c r="H766" s="6">
        <v>0</v>
      </c>
      <c r="I766" s="6">
        <v>0</v>
      </c>
      <c r="J766" s="6"/>
      <c r="K766" s="81">
        <f t="shared" si="223"/>
        <v>0</v>
      </c>
      <c r="L766" s="81">
        <f t="shared" si="224"/>
        <v>0</v>
      </c>
      <c r="M766" s="6"/>
      <c r="N766" s="6"/>
      <c r="O766" s="81"/>
      <c r="P766" s="6"/>
      <c r="Q766" s="6"/>
      <c r="R766" s="81"/>
      <c r="S766" s="6"/>
      <c r="T766" s="6"/>
      <c r="U766" s="81"/>
      <c r="V766" s="6"/>
      <c r="W766" s="6"/>
      <c r="X766" s="81"/>
      <c r="Y766" s="6"/>
      <c r="Z766" s="6"/>
      <c r="AA766" s="81"/>
      <c r="AB766" s="6"/>
      <c r="AC766" s="6"/>
      <c r="AD766" s="81"/>
      <c r="AE766" s="32"/>
      <c r="AF766" s="6"/>
      <c r="AG766" s="81"/>
      <c r="AH766" s="32"/>
      <c r="AI766" s="6"/>
      <c r="AJ766" s="81"/>
      <c r="AK766" s="32"/>
      <c r="AL766" s="35"/>
      <c r="AM766" s="35"/>
    </row>
    <row r="767" spans="1:39" hidden="1" x14ac:dyDescent="0.2">
      <c r="A767" s="5">
        <f>A765+1</f>
        <v>737</v>
      </c>
      <c r="B767" s="5" t="e">
        <v>#REF!</v>
      </c>
      <c r="C767" s="5">
        <v>782</v>
      </c>
      <c r="D767" s="5" t="s">
        <v>220</v>
      </c>
      <c r="E767" s="15"/>
      <c r="F767" s="15" t="s">
        <v>220</v>
      </c>
      <c r="G767" s="45" t="s">
        <v>221</v>
      </c>
      <c r="H767" s="6">
        <v>0</v>
      </c>
      <c r="I767" s="6">
        <v>0</v>
      </c>
      <c r="J767" s="6"/>
      <c r="K767" s="81">
        <f t="shared" si="223"/>
        <v>0</v>
      </c>
      <c r="L767" s="81">
        <f t="shared" si="224"/>
        <v>0</v>
      </c>
      <c r="M767" s="6"/>
      <c r="N767" s="6"/>
      <c r="O767" s="81"/>
      <c r="P767" s="6"/>
      <c r="Q767" s="6"/>
      <c r="R767" s="81"/>
      <c r="S767" s="6"/>
      <c r="T767" s="6"/>
      <c r="U767" s="81"/>
      <c r="V767" s="6"/>
      <c r="W767" s="6"/>
      <c r="X767" s="81"/>
      <c r="Y767" s="6"/>
      <c r="Z767" s="6"/>
      <c r="AA767" s="81"/>
      <c r="AB767" s="6"/>
      <c r="AC767" s="6"/>
      <c r="AD767" s="81"/>
      <c r="AE767" s="32"/>
      <c r="AF767" s="6"/>
      <c r="AG767" s="81"/>
      <c r="AH767" s="32"/>
      <c r="AI767" s="6"/>
      <c r="AJ767" s="81"/>
      <c r="AK767" s="32"/>
      <c r="AL767" s="35"/>
      <c r="AM767" s="35"/>
    </row>
    <row r="768" spans="1:39" ht="31.5" hidden="1" x14ac:dyDescent="0.2">
      <c r="A768" s="5"/>
      <c r="B768" s="5"/>
      <c r="C768" s="5"/>
      <c r="D768" s="5" t="s">
        <v>1299</v>
      </c>
      <c r="E768" s="15"/>
      <c r="F768" s="15"/>
      <c r="G768" s="45" t="s">
        <v>222</v>
      </c>
      <c r="H768" s="6">
        <v>180000</v>
      </c>
      <c r="I768" s="6">
        <v>63316.439999999995</v>
      </c>
      <c r="J768" s="6">
        <v>28500</v>
      </c>
      <c r="K768" s="81">
        <f t="shared" si="223"/>
        <v>208500</v>
      </c>
      <c r="L768" s="81">
        <f t="shared" si="224"/>
        <v>271800</v>
      </c>
      <c r="M768" s="6"/>
      <c r="N768" s="6"/>
      <c r="O768" s="81"/>
      <c r="P768" s="6"/>
      <c r="Q768" s="6"/>
      <c r="R768" s="81"/>
      <c r="S768" s="6"/>
      <c r="T768" s="6"/>
      <c r="U768" s="81"/>
      <c r="V768" s="6"/>
      <c r="W768" s="6"/>
      <c r="X768" s="81"/>
      <c r="Y768" s="6"/>
      <c r="Z768" s="6"/>
      <c r="AA768" s="81"/>
      <c r="AB768" s="6"/>
      <c r="AC768" s="6"/>
      <c r="AD768" s="81"/>
      <c r="AE768" s="32"/>
      <c r="AF768" s="6"/>
      <c r="AG768" s="81"/>
      <c r="AH768" s="32"/>
      <c r="AI768" s="6"/>
      <c r="AJ768" s="81"/>
      <c r="AK768" s="32"/>
      <c r="AL768" s="47"/>
      <c r="AM768" s="35"/>
    </row>
    <row r="769" spans="1:39" ht="47.25" hidden="1" x14ac:dyDescent="0.2">
      <c r="A769" s="5"/>
      <c r="B769" s="5"/>
      <c r="C769" s="5"/>
      <c r="D769" s="5" t="s">
        <v>1299</v>
      </c>
      <c r="E769" s="15"/>
      <c r="F769" s="15"/>
      <c r="G769" s="45" t="s">
        <v>223</v>
      </c>
      <c r="H769" s="6">
        <v>285000</v>
      </c>
      <c r="I769" s="6">
        <v>63316.439999999995</v>
      </c>
      <c r="J769" s="6">
        <v>43500</v>
      </c>
      <c r="K769" s="81">
        <f t="shared" si="223"/>
        <v>328500</v>
      </c>
      <c r="L769" s="81">
        <f t="shared" si="224"/>
        <v>391800</v>
      </c>
      <c r="M769" s="6"/>
      <c r="N769" s="6"/>
      <c r="O769" s="81"/>
      <c r="P769" s="6"/>
      <c r="Q769" s="6"/>
      <c r="R769" s="81"/>
      <c r="S769" s="6"/>
      <c r="T769" s="6"/>
      <c r="U769" s="81"/>
      <c r="V769" s="6"/>
      <c r="W769" s="6"/>
      <c r="X769" s="81"/>
      <c r="Y769" s="6"/>
      <c r="Z769" s="6"/>
      <c r="AA769" s="81"/>
      <c r="AB769" s="6"/>
      <c r="AC769" s="6"/>
      <c r="AD769" s="81"/>
      <c r="AE769" s="32"/>
      <c r="AF769" s="6"/>
      <c r="AG769" s="81"/>
      <c r="AH769" s="32"/>
      <c r="AI769" s="6"/>
      <c r="AJ769" s="81"/>
      <c r="AK769" s="32"/>
      <c r="AL769" s="47"/>
      <c r="AM769" s="35"/>
    </row>
    <row r="770" spans="1:39" ht="47.25" hidden="1" x14ac:dyDescent="0.2">
      <c r="A770" s="5"/>
      <c r="B770" s="5"/>
      <c r="C770" s="5"/>
      <c r="D770" s="5" t="s">
        <v>1299</v>
      </c>
      <c r="E770" s="15"/>
      <c r="F770" s="15"/>
      <c r="G770" s="45" t="s">
        <v>224</v>
      </c>
      <c r="H770" s="6">
        <v>380000</v>
      </c>
      <c r="I770" s="6">
        <v>94974.659999999989</v>
      </c>
      <c r="J770" s="6">
        <v>43500</v>
      </c>
      <c r="K770" s="81">
        <f t="shared" si="223"/>
        <v>423500</v>
      </c>
      <c r="L770" s="81">
        <f t="shared" si="224"/>
        <v>518500</v>
      </c>
      <c r="M770" s="6"/>
      <c r="N770" s="6"/>
      <c r="O770" s="81"/>
      <c r="P770" s="6"/>
      <c r="Q770" s="6"/>
      <c r="R770" s="81"/>
      <c r="S770" s="6"/>
      <c r="T770" s="6"/>
      <c r="U770" s="81"/>
      <c r="V770" s="6"/>
      <c r="W770" s="6"/>
      <c r="X770" s="81"/>
      <c r="Y770" s="6"/>
      <c r="Z770" s="6"/>
      <c r="AA770" s="81"/>
      <c r="AB770" s="6"/>
      <c r="AC770" s="6"/>
      <c r="AD770" s="81"/>
      <c r="AE770" s="32"/>
      <c r="AF770" s="6"/>
      <c r="AG770" s="81"/>
      <c r="AH770" s="32"/>
      <c r="AI770" s="6"/>
      <c r="AJ770" s="81"/>
      <c r="AK770" s="32"/>
      <c r="AL770" s="47"/>
      <c r="AM770" s="35"/>
    </row>
    <row r="771" spans="1:39" ht="47.25" hidden="1" x14ac:dyDescent="0.2">
      <c r="A771" s="5"/>
      <c r="B771" s="5"/>
      <c r="C771" s="5"/>
      <c r="D771" s="5" t="s">
        <v>1299</v>
      </c>
      <c r="E771" s="15"/>
      <c r="F771" s="15"/>
      <c r="G771" s="45" t="s">
        <v>225</v>
      </c>
      <c r="H771" s="6">
        <v>570000</v>
      </c>
      <c r="I771" s="6">
        <v>166860.25999999998</v>
      </c>
      <c r="J771" s="6">
        <v>28500</v>
      </c>
      <c r="K771" s="81">
        <f t="shared" si="223"/>
        <v>598500</v>
      </c>
      <c r="L771" s="81">
        <f t="shared" si="224"/>
        <v>765400</v>
      </c>
      <c r="M771" s="6"/>
      <c r="N771" s="6"/>
      <c r="O771" s="81"/>
      <c r="P771" s="6"/>
      <c r="Q771" s="6"/>
      <c r="R771" s="81"/>
      <c r="S771" s="6"/>
      <c r="T771" s="6"/>
      <c r="U771" s="81"/>
      <c r="V771" s="6"/>
      <c r="W771" s="6"/>
      <c r="X771" s="81"/>
      <c r="Y771" s="6"/>
      <c r="Z771" s="6"/>
      <c r="AA771" s="81"/>
      <c r="AB771" s="6"/>
      <c r="AC771" s="6"/>
      <c r="AD771" s="81"/>
      <c r="AE771" s="32"/>
      <c r="AF771" s="6"/>
      <c r="AG771" s="81"/>
      <c r="AH771" s="32"/>
      <c r="AI771" s="6"/>
      <c r="AJ771" s="81"/>
      <c r="AK771" s="32"/>
      <c r="AL771" s="47"/>
      <c r="AM771" s="35"/>
    </row>
    <row r="772" spans="1:39" ht="31.5" hidden="1" x14ac:dyDescent="0.2">
      <c r="A772" s="5"/>
      <c r="B772" s="5"/>
      <c r="C772" s="5"/>
      <c r="D772" s="5" t="s">
        <v>1299</v>
      </c>
      <c r="E772" s="15"/>
      <c r="F772" s="15"/>
      <c r="G772" s="45" t="s">
        <v>226</v>
      </c>
      <c r="H772" s="6">
        <v>741000</v>
      </c>
      <c r="I772" s="6">
        <v>207087.63999999998</v>
      </c>
      <c r="J772" s="6">
        <v>264000</v>
      </c>
      <c r="K772" s="81">
        <f t="shared" si="223"/>
        <v>1005000</v>
      </c>
      <c r="L772" s="81">
        <f t="shared" si="224"/>
        <v>1212100</v>
      </c>
      <c r="M772" s="6"/>
      <c r="N772" s="6"/>
      <c r="O772" s="81"/>
      <c r="P772" s="6"/>
      <c r="Q772" s="6"/>
      <c r="R772" s="81"/>
      <c r="S772" s="6"/>
      <c r="T772" s="6"/>
      <c r="U772" s="81"/>
      <c r="V772" s="6"/>
      <c r="W772" s="6"/>
      <c r="X772" s="81"/>
      <c r="Y772" s="6"/>
      <c r="Z772" s="6"/>
      <c r="AA772" s="81"/>
      <c r="AB772" s="6"/>
      <c r="AC772" s="6"/>
      <c r="AD772" s="81"/>
      <c r="AE772" s="32"/>
      <c r="AF772" s="6"/>
      <c r="AG772" s="81"/>
      <c r="AH772" s="32"/>
      <c r="AI772" s="6"/>
      <c r="AJ772" s="81"/>
      <c r="AK772" s="32"/>
      <c r="AL772" s="47"/>
      <c r="AM772" s="35"/>
    </row>
    <row r="773" spans="1:39" ht="31.5" hidden="1" x14ac:dyDescent="0.2">
      <c r="A773" s="5"/>
      <c r="B773" s="5"/>
      <c r="C773" s="5"/>
      <c r="D773" s="5" t="s">
        <v>1299</v>
      </c>
      <c r="E773" s="15"/>
      <c r="F773" s="15"/>
      <c r="G773" s="45" t="s">
        <v>227</v>
      </c>
      <c r="H773" s="6">
        <v>160000</v>
      </c>
      <c r="I773" s="6">
        <v>63316.439999999995</v>
      </c>
      <c r="J773" s="6">
        <v>28500</v>
      </c>
      <c r="K773" s="81">
        <f t="shared" si="223"/>
        <v>188500</v>
      </c>
      <c r="L773" s="81">
        <f t="shared" si="224"/>
        <v>251800</v>
      </c>
      <c r="M773" s="6"/>
      <c r="N773" s="6"/>
      <c r="O773" s="81"/>
      <c r="P773" s="6"/>
      <c r="Q773" s="6"/>
      <c r="R773" s="81"/>
      <c r="S773" s="6"/>
      <c r="T773" s="6"/>
      <c r="U773" s="81"/>
      <c r="V773" s="6"/>
      <c r="W773" s="6"/>
      <c r="X773" s="81"/>
      <c r="Y773" s="6"/>
      <c r="Z773" s="6"/>
      <c r="AA773" s="81"/>
      <c r="AB773" s="6"/>
      <c r="AC773" s="6"/>
      <c r="AD773" s="81"/>
      <c r="AE773" s="32"/>
      <c r="AF773" s="6"/>
      <c r="AG773" s="81"/>
      <c r="AH773" s="32"/>
      <c r="AI773" s="6"/>
      <c r="AJ773" s="81"/>
      <c r="AK773" s="32"/>
      <c r="AL773" s="47"/>
      <c r="AM773" s="35"/>
    </row>
    <row r="774" spans="1:39" ht="31.5" hidden="1" x14ac:dyDescent="0.2">
      <c r="A774" s="5">
        <f>A767+1</f>
        <v>738</v>
      </c>
      <c r="B774" s="5" t="e">
        <v>#REF!</v>
      </c>
      <c r="C774" s="5">
        <v>783</v>
      </c>
      <c r="D774" s="5" t="s">
        <v>228</v>
      </c>
      <c r="E774" s="15"/>
      <c r="F774" s="15" t="s">
        <v>228</v>
      </c>
      <c r="G774" s="45" t="s">
        <v>229</v>
      </c>
      <c r="H774" s="6">
        <v>100000</v>
      </c>
      <c r="I774" s="6">
        <v>0</v>
      </c>
      <c r="J774" s="6"/>
      <c r="K774" s="81">
        <f t="shared" si="223"/>
        <v>100000</v>
      </c>
      <c r="L774" s="81">
        <f t="shared" si="224"/>
        <v>100000</v>
      </c>
      <c r="M774" s="6"/>
      <c r="N774" s="6"/>
      <c r="O774" s="81"/>
      <c r="P774" s="6"/>
      <c r="Q774" s="6"/>
      <c r="R774" s="81"/>
      <c r="S774" s="6"/>
      <c r="T774" s="6"/>
      <c r="U774" s="81"/>
      <c r="V774" s="6"/>
      <c r="W774" s="6"/>
      <c r="X774" s="81"/>
      <c r="Y774" s="6"/>
      <c r="Z774" s="6"/>
      <c r="AA774" s="81"/>
      <c r="AB774" s="6"/>
      <c r="AC774" s="6"/>
      <c r="AD774" s="81"/>
      <c r="AE774" s="32"/>
      <c r="AF774" s="6"/>
      <c r="AG774" s="81"/>
      <c r="AH774" s="32"/>
      <c r="AI774" s="6"/>
      <c r="AJ774" s="81"/>
      <c r="AK774" s="32"/>
      <c r="AL774" s="35"/>
      <c r="AM774" s="35"/>
    </row>
    <row r="775" spans="1:39" ht="31.5" hidden="1" x14ac:dyDescent="0.2">
      <c r="A775" s="5">
        <f t="shared" ref="A775:A783" si="233">A774+1</f>
        <v>739</v>
      </c>
      <c r="B775" s="5" t="e">
        <v>#REF!</v>
      </c>
      <c r="C775" s="5">
        <v>784</v>
      </c>
      <c r="D775" s="5" t="s">
        <v>230</v>
      </c>
      <c r="E775" s="15"/>
      <c r="F775" s="15" t="s">
        <v>230</v>
      </c>
      <c r="G775" s="45" t="s">
        <v>231</v>
      </c>
      <c r="H775" s="6">
        <v>120000</v>
      </c>
      <c r="I775" s="6">
        <v>86405.5</v>
      </c>
      <c r="J775" s="6">
        <v>43500</v>
      </c>
      <c r="K775" s="81">
        <f t="shared" si="223"/>
        <v>163500</v>
      </c>
      <c r="L775" s="81">
        <f t="shared" si="224"/>
        <v>249900</v>
      </c>
      <c r="M775" s="6"/>
      <c r="N775" s="6"/>
      <c r="O775" s="81"/>
      <c r="P775" s="6"/>
      <c r="Q775" s="6"/>
      <c r="R775" s="81"/>
      <c r="S775" s="6"/>
      <c r="T775" s="6"/>
      <c r="U775" s="81"/>
      <c r="V775" s="6"/>
      <c r="W775" s="6"/>
      <c r="X775" s="81"/>
      <c r="Y775" s="6"/>
      <c r="Z775" s="6"/>
      <c r="AA775" s="81"/>
      <c r="AB775" s="6"/>
      <c r="AC775" s="6"/>
      <c r="AD775" s="81"/>
      <c r="AE775" s="32"/>
      <c r="AF775" s="6"/>
      <c r="AG775" s="81"/>
      <c r="AH775" s="32"/>
      <c r="AI775" s="6"/>
      <c r="AJ775" s="81"/>
      <c r="AK775" s="32"/>
      <c r="AL775" s="35"/>
      <c r="AM775" s="35"/>
    </row>
    <row r="776" spans="1:39" ht="31.5" hidden="1" x14ac:dyDescent="0.2">
      <c r="A776" s="5">
        <f t="shared" si="233"/>
        <v>740</v>
      </c>
      <c r="B776" s="5" t="e">
        <v>#REF!</v>
      </c>
      <c r="C776" s="5">
        <v>788</v>
      </c>
      <c r="D776" s="5" t="s">
        <v>232</v>
      </c>
      <c r="E776" s="15"/>
      <c r="F776" s="15" t="s">
        <v>232</v>
      </c>
      <c r="G776" s="45" t="s">
        <v>233</v>
      </c>
      <c r="H776" s="6">
        <v>90000</v>
      </c>
      <c r="I776" s="6">
        <v>86405.5</v>
      </c>
      <c r="J776" s="6">
        <v>102000</v>
      </c>
      <c r="K776" s="81">
        <f t="shared" si="223"/>
        <v>192000</v>
      </c>
      <c r="L776" s="81">
        <f t="shared" si="224"/>
        <v>278400</v>
      </c>
      <c r="M776" s="6"/>
      <c r="N776" s="6"/>
      <c r="O776" s="81"/>
      <c r="P776" s="6"/>
      <c r="Q776" s="6"/>
      <c r="R776" s="81"/>
      <c r="S776" s="6"/>
      <c r="T776" s="6"/>
      <c r="U776" s="81"/>
      <c r="V776" s="6"/>
      <c r="W776" s="6"/>
      <c r="X776" s="81"/>
      <c r="Y776" s="6"/>
      <c r="Z776" s="6"/>
      <c r="AA776" s="81"/>
      <c r="AB776" s="6"/>
      <c r="AC776" s="6"/>
      <c r="AD776" s="81"/>
      <c r="AE776" s="32"/>
      <c r="AF776" s="6"/>
      <c r="AG776" s="81"/>
      <c r="AH776" s="32"/>
      <c r="AI776" s="6"/>
      <c r="AJ776" s="81"/>
      <c r="AK776" s="32"/>
      <c r="AL776" s="35"/>
      <c r="AM776" s="35"/>
    </row>
    <row r="777" spans="1:39" ht="31.5" hidden="1" x14ac:dyDescent="0.2">
      <c r="A777" s="5">
        <f t="shared" si="233"/>
        <v>741</v>
      </c>
      <c r="B777" s="5" t="e">
        <v>#REF!</v>
      </c>
      <c r="C777" s="5">
        <v>789</v>
      </c>
      <c r="D777" s="5" t="s">
        <v>234</v>
      </c>
      <c r="E777" s="15"/>
      <c r="F777" s="15" t="s">
        <v>234</v>
      </c>
      <c r="G777" s="45" t="s">
        <v>235</v>
      </c>
      <c r="H777" s="6">
        <v>70000</v>
      </c>
      <c r="I777" s="6">
        <v>63316.439999999995</v>
      </c>
      <c r="J777" s="6">
        <v>43500</v>
      </c>
      <c r="K777" s="81">
        <f t="shared" si="223"/>
        <v>113500</v>
      </c>
      <c r="L777" s="81">
        <f t="shared" si="224"/>
        <v>176800</v>
      </c>
      <c r="M777" s="6"/>
      <c r="N777" s="6"/>
      <c r="O777" s="81"/>
      <c r="P777" s="6"/>
      <c r="Q777" s="6"/>
      <c r="R777" s="81"/>
      <c r="S777" s="6"/>
      <c r="T777" s="6"/>
      <c r="U777" s="81"/>
      <c r="V777" s="6"/>
      <c r="W777" s="6"/>
      <c r="X777" s="81"/>
      <c r="Y777" s="6"/>
      <c r="Z777" s="6"/>
      <c r="AA777" s="81"/>
      <c r="AB777" s="6"/>
      <c r="AC777" s="6"/>
      <c r="AD777" s="81"/>
      <c r="AE777" s="32"/>
      <c r="AF777" s="6"/>
      <c r="AG777" s="81"/>
      <c r="AH777" s="32"/>
      <c r="AI777" s="6"/>
      <c r="AJ777" s="81"/>
      <c r="AK777" s="32"/>
      <c r="AL777" s="35"/>
      <c r="AM777" s="35"/>
    </row>
    <row r="778" spans="1:39" ht="47.25" hidden="1" x14ac:dyDescent="0.2">
      <c r="A778" s="5">
        <f t="shared" si="233"/>
        <v>742</v>
      </c>
      <c r="B778" s="5" t="e">
        <v>#REF!</v>
      </c>
      <c r="C778" s="5">
        <v>791</v>
      </c>
      <c r="D778" s="5" t="s">
        <v>236</v>
      </c>
      <c r="E778" s="15"/>
      <c r="F778" s="15" t="s">
        <v>236</v>
      </c>
      <c r="G778" s="45" t="s">
        <v>237</v>
      </c>
      <c r="H778" s="6">
        <v>300000</v>
      </c>
      <c r="I778" s="6">
        <v>153292.38399999999</v>
      </c>
      <c r="J778" s="6">
        <v>102000</v>
      </c>
      <c r="K778" s="81">
        <f t="shared" si="223"/>
        <v>402000</v>
      </c>
      <c r="L778" s="81">
        <f t="shared" si="224"/>
        <v>555300</v>
      </c>
      <c r="M778" s="6"/>
      <c r="N778" s="6"/>
      <c r="O778" s="81"/>
      <c r="P778" s="6"/>
      <c r="Q778" s="6"/>
      <c r="R778" s="81"/>
      <c r="S778" s="6"/>
      <c r="T778" s="6"/>
      <c r="U778" s="81"/>
      <c r="V778" s="6"/>
      <c r="W778" s="6"/>
      <c r="X778" s="81"/>
      <c r="Y778" s="6"/>
      <c r="Z778" s="6"/>
      <c r="AA778" s="81"/>
      <c r="AB778" s="6"/>
      <c r="AC778" s="6"/>
      <c r="AD778" s="81"/>
      <c r="AE778" s="32"/>
      <c r="AF778" s="6"/>
      <c r="AG778" s="81"/>
      <c r="AH778" s="32"/>
      <c r="AI778" s="6"/>
      <c r="AJ778" s="81"/>
      <c r="AK778" s="32"/>
      <c r="AL778" s="35"/>
      <c r="AM778" s="35"/>
    </row>
    <row r="779" spans="1:39" hidden="1" x14ac:dyDescent="0.2">
      <c r="A779" s="5">
        <f t="shared" si="233"/>
        <v>743</v>
      </c>
      <c r="B779" s="5" t="e">
        <v>#REF!</v>
      </c>
      <c r="C779" s="5">
        <v>792</v>
      </c>
      <c r="D779" s="5" t="s">
        <v>238</v>
      </c>
      <c r="E779" s="15"/>
      <c r="F779" s="15" t="s">
        <v>238</v>
      </c>
      <c r="G779" s="45" t="s">
        <v>239</v>
      </c>
      <c r="H779" s="6">
        <v>100000</v>
      </c>
      <c r="I779" s="6">
        <v>66291.81</v>
      </c>
      <c r="J779" s="6">
        <v>43500</v>
      </c>
      <c r="K779" s="81">
        <f t="shared" si="223"/>
        <v>143500</v>
      </c>
      <c r="L779" s="81">
        <f t="shared" si="224"/>
        <v>209800</v>
      </c>
      <c r="M779" s="6"/>
      <c r="N779" s="6"/>
      <c r="O779" s="81"/>
      <c r="P779" s="6"/>
      <c r="Q779" s="6"/>
      <c r="R779" s="81"/>
      <c r="S779" s="6"/>
      <c r="T779" s="6"/>
      <c r="U779" s="81"/>
      <c r="V779" s="6"/>
      <c r="W779" s="6"/>
      <c r="X779" s="81"/>
      <c r="Y779" s="6"/>
      <c r="Z779" s="6"/>
      <c r="AA779" s="81"/>
      <c r="AB779" s="6"/>
      <c r="AC779" s="6"/>
      <c r="AD779" s="81"/>
      <c r="AE779" s="32"/>
      <c r="AF779" s="6"/>
      <c r="AG779" s="81"/>
      <c r="AH779" s="32"/>
      <c r="AI779" s="6"/>
      <c r="AJ779" s="81"/>
      <c r="AK779" s="32"/>
      <c r="AL779" s="35"/>
      <c r="AM779" s="35"/>
    </row>
    <row r="780" spans="1:39" ht="45" hidden="1" x14ac:dyDescent="0.2">
      <c r="A780" s="5">
        <f t="shared" si="233"/>
        <v>744</v>
      </c>
      <c r="B780" s="5" t="e">
        <v>#REF!</v>
      </c>
      <c r="C780" s="5">
        <v>785</v>
      </c>
      <c r="D780" s="5" t="s">
        <v>240</v>
      </c>
      <c r="E780" s="15"/>
      <c r="F780" s="15" t="s">
        <v>240</v>
      </c>
      <c r="G780" s="45" t="s">
        <v>241</v>
      </c>
      <c r="H780" s="6">
        <v>50000</v>
      </c>
      <c r="I780" s="6">
        <v>172811</v>
      </c>
      <c r="J780" s="6">
        <v>43500</v>
      </c>
      <c r="K780" s="81">
        <f t="shared" si="223"/>
        <v>93500</v>
      </c>
      <c r="L780" s="81">
        <f t="shared" si="224"/>
        <v>266300</v>
      </c>
      <c r="M780" s="6"/>
      <c r="N780" s="6"/>
      <c r="O780" s="81"/>
      <c r="P780" s="6"/>
      <c r="Q780" s="6"/>
      <c r="R780" s="81"/>
      <c r="S780" s="6"/>
      <c r="T780" s="6"/>
      <c r="U780" s="81"/>
      <c r="V780" s="6"/>
      <c r="W780" s="6"/>
      <c r="X780" s="81"/>
      <c r="Y780" s="6"/>
      <c r="Z780" s="6"/>
      <c r="AA780" s="81"/>
      <c r="AB780" s="6"/>
      <c r="AC780" s="6"/>
      <c r="AD780" s="81"/>
      <c r="AE780" s="32"/>
      <c r="AF780" s="6"/>
      <c r="AG780" s="81"/>
      <c r="AH780" s="32"/>
      <c r="AI780" s="6"/>
      <c r="AJ780" s="81"/>
      <c r="AK780" s="32"/>
      <c r="AL780" s="44" t="s">
        <v>1290</v>
      </c>
      <c r="AM780" s="35"/>
    </row>
    <row r="781" spans="1:39" ht="45" hidden="1" x14ac:dyDescent="0.2">
      <c r="A781" s="5">
        <f t="shared" si="233"/>
        <v>745</v>
      </c>
      <c r="B781" s="5" t="e">
        <v>#REF!</v>
      </c>
      <c r="C781" s="5">
        <v>786</v>
      </c>
      <c r="D781" s="5" t="s">
        <v>242</v>
      </c>
      <c r="E781" s="15"/>
      <c r="F781" s="15" t="s">
        <v>242</v>
      </c>
      <c r="G781" s="45" t="s">
        <v>243</v>
      </c>
      <c r="H781" s="6">
        <v>60000</v>
      </c>
      <c r="I781" s="6">
        <v>0</v>
      </c>
      <c r="J781" s="6">
        <v>590000</v>
      </c>
      <c r="K781" s="81">
        <f t="shared" si="223"/>
        <v>650000</v>
      </c>
      <c r="L781" s="81">
        <f t="shared" si="224"/>
        <v>650000</v>
      </c>
      <c r="M781" s="6"/>
      <c r="N781" s="6"/>
      <c r="O781" s="81"/>
      <c r="P781" s="6"/>
      <c r="Q781" s="6"/>
      <c r="R781" s="81"/>
      <c r="S781" s="6"/>
      <c r="T781" s="6"/>
      <c r="U781" s="81"/>
      <c r="V781" s="6"/>
      <c r="W781" s="6"/>
      <c r="X781" s="81"/>
      <c r="Y781" s="6"/>
      <c r="Z781" s="6"/>
      <c r="AA781" s="81"/>
      <c r="AB781" s="6"/>
      <c r="AC781" s="6"/>
      <c r="AD781" s="81"/>
      <c r="AE781" s="32"/>
      <c r="AF781" s="6"/>
      <c r="AG781" s="81"/>
      <c r="AH781" s="32"/>
      <c r="AI781" s="6"/>
      <c r="AJ781" s="81"/>
      <c r="AK781" s="32"/>
      <c r="AL781" s="44" t="s">
        <v>1290</v>
      </c>
      <c r="AM781" s="35"/>
    </row>
    <row r="782" spans="1:39" ht="45" hidden="1" x14ac:dyDescent="0.2">
      <c r="A782" s="5">
        <f t="shared" si="233"/>
        <v>746</v>
      </c>
      <c r="B782" s="5" t="e">
        <v>#REF!</v>
      </c>
      <c r="C782" s="5">
        <v>787</v>
      </c>
      <c r="D782" s="5" t="s">
        <v>244</v>
      </c>
      <c r="E782" s="15"/>
      <c r="F782" s="15" t="s">
        <v>244</v>
      </c>
      <c r="G782" s="45" t="s">
        <v>245</v>
      </c>
      <c r="H782" s="6">
        <v>300000</v>
      </c>
      <c r="I782" s="6">
        <v>109494.56</v>
      </c>
      <c r="J782" s="6">
        <v>102000</v>
      </c>
      <c r="K782" s="81">
        <f t="shared" si="223"/>
        <v>402000</v>
      </c>
      <c r="L782" s="81">
        <f t="shared" si="224"/>
        <v>511500</v>
      </c>
      <c r="M782" s="6"/>
      <c r="N782" s="6"/>
      <c r="O782" s="81"/>
      <c r="P782" s="6"/>
      <c r="Q782" s="6"/>
      <c r="R782" s="81"/>
      <c r="S782" s="6"/>
      <c r="T782" s="6"/>
      <c r="U782" s="81"/>
      <c r="V782" s="6"/>
      <c r="W782" s="6"/>
      <c r="X782" s="81"/>
      <c r="Y782" s="6"/>
      <c r="Z782" s="6"/>
      <c r="AA782" s="81"/>
      <c r="AB782" s="6"/>
      <c r="AC782" s="6"/>
      <c r="AD782" s="81"/>
      <c r="AE782" s="32"/>
      <c r="AF782" s="6"/>
      <c r="AG782" s="81"/>
      <c r="AH782" s="32"/>
      <c r="AI782" s="6"/>
      <c r="AJ782" s="81"/>
      <c r="AK782" s="32"/>
      <c r="AL782" s="44" t="s">
        <v>1291</v>
      </c>
      <c r="AM782" s="35"/>
    </row>
    <row r="783" spans="1:39" ht="31.5" hidden="1" x14ac:dyDescent="0.2">
      <c r="A783" s="5">
        <f t="shared" si="233"/>
        <v>747</v>
      </c>
      <c r="B783" s="5" t="e">
        <v>#REF!</v>
      </c>
      <c r="C783" s="5">
        <v>790</v>
      </c>
      <c r="D783" s="5" t="s">
        <v>246</v>
      </c>
      <c r="E783" s="15"/>
      <c r="F783" s="15" t="s">
        <v>246</v>
      </c>
      <c r="G783" s="45" t="s">
        <v>247</v>
      </c>
      <c r="H783" s="6">
        <v>55000</v>
      </c>
      <c r="I783" s="6">
        <v>0</v>
      </c>
      <c r="J783" s="6">
        <v>43500</v>
      </c>
      <c r="K783" s="81">
        <f t="shared" si="223"/>
        <v>98500</v>
      </c>
      <c r="L783" s="81">
        <f t="shared" si="224"/>
        <v>98500</v>
      </c>
      <c r="M783" s="6"/>
      <c r="N783" s="6"/>
      <c r="O783" s="81"/>
      <c r="P783" s="6"/>
      <c r="Q783" s="6"/>
      <c r="R783" s="81"/>
      <c r="S783" s="6"/>
      <c r="T783" s="6"/>
      <c r="U783" s="81"/>
      <c r="V783" s="6"/>
      <c r="W783" s="6"/>
      <c r="X783" s="81"/>
      <c r="Y783" s="6"/>
      <c r="Z783" s="6"/>
      <c r="AA783" s="81"/>
      <c r="AB783" s="6"/>
      <c r="AC783" s="6"/>
      <c r="AD783" s="81"/>
      <c r="AE783" s="32"/>
      <c r="AF783" s="6"/>
      <c r="AG783" s="81"/>
      <c r="AH783" s="32"/>
      <c r="AI783" s="6"/>
      <c r="AJ783" s="81"/>
      <c r="AK783" s="32"/>
      <c r="AL783" s="35"/>
      <c r="AM783" s="35"/>
    </row>
    <row r="784" spans="1:39" hidden="1" x14ac:dyDescent="0.2">
      <c r="A784" s="5"/>
      <c r="B784" s="5"/>
      <c r="C784" s="5"/>
      <c r="D784" s="5"/>
      <c r="E784" s="15"/>
      <c r="F784" s="15"/>
      <c r="G784" s="45"/>
      <c r="H784" s="6">
        <v>0</v>
      </c>
      <c r="I784" s="6">
        <v>0</v>
      </c>
      <c r="J784" s="6"/>
      <c r="K784" s="81">
        <f t="shared" si="223"/>
        <v>0</v>
      </c>
      <c r="L784" s="81">
        <f t="shared" si="224"/>
        <v>0</v>
      </c>
      <c r="M784" s="6"/>
      <c r="N784" s="6"/>
      <c r="O784" s="81"/>
      <c r="P784" s="6"/>
      <c r="Q784" s="6"/>
      <c r="R784" s="81"/>
      <c r="S784" s="6"/>
      <c r="T784" s="6"/>
      <c r="U784" s="81"/>
      <c r="V784" s="6"/>
      <c r="W784" s="6"/>
      <c r="X784" s="81"/>
      <c r="Y784" s="6"/>
      <c r="Z784" s="6"/>
      <c r="AA784" s="81"/>
      <c r="AB784" s="6"/>
      <c r="AC784" s="6"/>
      <c r="AD784" s="81"/>
      <c r="AE784" s="32"/>
      <c r="AF784" s="6"/>
      <c r="AG784" s="81"/>
      <c r="AH784" s="32"/>
      <c r="AI784" s="6"/>
      <c r="AJ784" s="81"/>
      <c r="AK784" s="32"/>
      <c r="AL784" s="35"/>
      <c r="AM784" s="35"/>
    </row>
    <row r="785" spans="1:39" hidden="1" x14ac:dyDescent="0.2">
      <c r="A785" s="16" t="s">
        <v>248</v>
      </c>
      <c r="B785" s="5"/>
      <c r="C785" s="5"/>
      <c r="D785" s="5"/>
      <c r="E785" s="16" t="s">
        <v>248</v>
      </c>
      <c r="F785" s="16" t="s">
        <v>990</v>
      </c>
      <c r="G785" s="41" t="s">
        <v>249</v>
      </c>
      <c r="H785" s="6">
        <v>0</v>
      </c>
      <c r="I785" s="6">
        <v>0</v>
      </c>
      <c r="J785" s="6"/>
      <c r="K785" s="81">
        <f t="shared" si="223"/>
        <v>0</v>
      </c>
      <c r="L785" s="81">
        <f t="shared" si="224"/>
        <v>0</v>
      </c>
      <c r="M785" s="6"/>
      <c r="N785" s="6"/>
      <c r="O785" s="81"/>
      <c r="P785" s="6"/>
      <c r="Q785" s="6"/>
      <c r="R785" s="81"/>
      <c r="S785" s="6"/>
      <c r="T785" s="6"/>
      <c r="U785" s="81"/>
      <c r="V785" s="6"/>
      <c r="W785" s="6"/>
      <c r="X785" s="81"/>
      <c r="Y785" s="6"/>
      <c r="Z785" s="6"/>
      <c r="AA785" s="81"/>
      <c r="AB785" s="6"/>
      <c r="AC785" s="6"/>
      <c r="AD785" s="81"/>
      <c r="AE785" s="32"/>
      <c r="AF785" s="6"/>
      <c r="AG785" s="81"/>
      <c r="AH785" s="32"/>
      <c r="AI785" s="6"/>
      <c r="AJ785" s="81"/>
      <c r="AK785" s="32"/>
      <c r="AL785" s="35"/>
      <c r="AM785" s="35"/>
    </row>
    <row r="786" spans="1:39" hidden="1" x14ac:dyDescent="0.2">
      <c r="A786" s="16"/>
      <c r="B786" s="5"/>
      <c r="C786" s="5"/>
      <c r="D786" s="5"/>
      <c r="E786" s="16"/>
      <c r="F786" s="16"/>
      <c r="G786" s="41"/>
      <c r="H786" s="6">
        <v>0</v>
      </c>
      <c r="I786" s="6">
        <v>0</v>
      </c>
      <c r="J786" s="6"/>
      <c r="K786" s="81">
        <f t="shared" si="223"/>
        <v>0</v>
      </c>
      <c r="L786" s="81">
        <f t="shared" si="224"/>
        <v>0</v>
      </c>
      <c r="M786" s="6"/>
      <c r="N786" s="6"/>
      <c r="O786" s="81"/>
      <c r="P786" s="6"/>
      <c r="Q786" s="6"/>
      <c r="R786" s="81"/>
      <c r="S786" s="6"/>
      <c r="T786" s="6"/>
      <c r="U786" s="81"/>
      <c r="V786" s="6"/>
      <c r="W786" s="6"/>
      <c r="X786" s="81"/>
      <c r="Y786" s="6"/>
      <c r="Z786" s="6"/>
      <c r="AA786" s="81"/>
      <c r="AB786" s="6"/>
      <c r="AC786" s="6"/>
      <c r="AD786" s="81"/>
      <c r="AE786" s="32"/>
      <c r="AF786" s="6"/>
      <c r="AG786" s="81"/>
      <c r="AH786" s="32"/>
      <c r="AI786" s="6"/>
      <c r="AJ786" s="81"/>
      <c r="AK786" s="32"/>
      <c r="AL786" s="35"/>
      <c r="AM786" s="35"/>
    </row>
    <row r="787" spans="1:39" hidden="1" x14ac:dyDescent="0.2">
      <c r="A787" s="16" t="s">
        <v>250</v>
      </c>
      <c r="B787" s="5"/>
      <c r="C787" s="5"/>
      <c r="D787" s="5"/>
      <c r="E787" s="16" t="s">
        <v>250</v>
      </c>
      <c r="F787" s="16" t="s">
        <v>992</v>
      </c>
      <c r="G787" s="41" t="s">
        <v>251</v>
      </c>
      <c r="H787" s="6">
        <v>0</v>
      </c>
      <c r="I787" s="6">
        <v>0</v>
      </c>
      <c r="J787" s="6"/>
      <c r="K787" s="81">
        <f t="shared" si="223"/>
        <v>0</v>
      </c>
      <c r="L787" s="81">
        <f t="shared" si="224"/>
        <v>0</v>
      </c>
      <c r="M787" s="6"/>
      <c r="N787" s="6"/>
      <c r="O787" s="81"/>
      <c r="P787" s="6"/>
      <c r="Q787" s="6"/>
      <c r="R787" s="81"/>
      <c r="S787" s="6"/>
      <c r="T787" s="6"/>
      <c r="U787" s="81"/>
      <c r="V787" s="6"/>
      <c r="W787" s="6"/>
      <c r="X787" s="81"/>
      <c r="Y787" s="6"/>
      <c r="Z787" s="6"/>
      <c r="AA787" s="81"/>
      <c r="AB787" s="6"/>
      <c r="AC787" s="6"/>
      <c r="AD787" s="81"/>
      <c r="AE787" s="32"/>
      <c r="AF787" s="6"/>
      <c r="AG787" s="81"/>
      <c r="AH787" s="32"/>
      <c r="AI787" s="6"/>
      <c r="AJ787" s="81"/>
      <c r="AK787" s="32"/>
      <c r="AL787" s="35"/>
      <c r="AM787" s="35"/>
    </row>
    <row r="788" spans="1:39" hidden="1" x14ac:dyDescent="0.2">
      <c r="A788" s="5"/>
      <c r="B788" s="5"/>
      <c r="C788" s="5"/>
      <c r="D788" s="5" t="s">
        <v>1299</v>
      </c>
      <c r="E788" s="15"/>
      <c r="F788" s="15"/>
      <c r="G788" s="41" t="s">
        <v>252</v>
      </c>
      <c r="H788" s="6">
        <v>0</v>
      </c>
      <c r="I788" s="6">
        <v>0</v>
      </c>
      <c r="J788" s="6"/>
      <c r="K788" s="81">
        <f t="shared" si="223"/>
        <v>0</v>
      </c>
      <c r="L788" s="81">
        <f t="shared" si="224"/>
        <v>0</v>
      </c>
      <c r="M788" s="6"/>
      <c r="N788" s="6"/>
      <c r="O788" s="81"/>
      <c r="P788" s="6"/>
      <c r="Q788" s="6"/>
      <c r="R788" s="81"/>
      <c r="S788" s="6"/>
      <c r="T788" s="6"/>
      <c r="U788" s="81"/>
      <c r="V788" s="6"/>
      <c r="W788" s="6"/>
      <c r="X788" s="81"/>
      <c r="Y788" s="6"/>
      <c r="Z788" s="6"/>
      <c r="AA788" s="81"/>
      <c r="AB788" s="6"/>
      <c r="AC788" s="6"/>
      <c r="AD788" s="81"/>
      <c r="AE788" s="32"/>
      <c r="AF788" s="6"/>
      <c r="AG788" s="81"/>
      <c r="AH788" s="32"/>
      <c r="AI788" s="6"/>
      <c r="AJ788" s="81"/>
      <c r="AK788" s="32"/>
      <c r="AL788" s="35"/>
      <c r="AM788" s="35"/>
    </row>
    <row r="789" spans="1:39" ht="31.5" hidden="1" x14ac:dyDescent="0.2">
      <c r="A789" s="5">
        <f>A783+1</f>
        <v>748</v>
      </c>
      <c r="B789" s="5">
        <v>871</v>
      </c>
      <c r="C789" s="5">
        <v>867</v>
      </c>
      <c r="D789" s="5" t="s">
        <v>253</v>
      </c>
      <c r="E789" s="15"/>
      <c r="F789" s="15" t="s">
        <v>253</v>
      </c>
      <c r="G789" s="45" t="s">
        <v>254</v>
      </c>
      <c r="H789" s="6">
        <v>40000</v>
      </c>
      <c r="I789" s="6">
        <v>5600</v>
      </c>
      <c r="J789" s="6"/>
      <c r="K789" s="81">
        <f t="shared" si="223"/>
        <v>40000</v>
      </c>
      <c r="L789" s="81">
        <f t="shared" si="224"/>
        <v>45600</v>
      </c>
      <c r="M789" s="6"/>
      <c r="N789" s="6"/>
      <c r="O789" s="81"/>
      <c r="P789" s="6"/>
      <c r="Q789" s="6"/>
      <c r="R789" s="81"/>
      <c r="S789" s="6"/>
      <c r="T789" s="6"/>
      <c r="U789" s="81"/>
      <c r="V789" s="6"/>
      <c r="W789" s="6"/>
      <c r="X789" s="81"/>
      <c r="Y789" s="6"/>
      <c r="Z789" s="6"/>
      <c r="AA789" s="81"/>
      <c r="AB789" s="6"/>
      <c r="AC789" s="6"/>
      <c r="AD789" s="81"/>
      <c r="AE789" s="32"/>
      <c r="AF789" s="6"/>
      <c r="AG789" s="81"/>
      <c r="AH789" s="32"/>
      <c r="AI789" s="6"/>
      <c r="AJ789" s="81"/>
      <c r="AK789" s="32"/>
      <c r="AL789" s="35"/>
      <c r="AM789" s="35"/>
    </row>
    <row r="790" spans="1:39" ht="31.5" hidden="1" x14ac:dyDescent="0.2">
      <c r="A790" s="5">
        <f t="shared" ref="A790:A826" si="234">A789+1</f>
        <v>749</v>
      </c>
      <c r="B790" s="5">
        <v>986</v>
      </c>
      <c r="C790" s="5">
        <v>982</v>
      </c>
      <c r="D790" s="5" t="s">
        <v>1299</v>
      </c>
      <c r="E790" s="15"/>
      <c r="F790" s="15"/>
      <c r="G790" s="30" t="s">
        <v>255</v>
      </c>
      <c r="H790" s="6">
        <v>35000</v>
      </c>
      <c r="I790" s="6">
        <v>4900</v>
      </c>
      <c r="J790" s="6"/>
      <c r="K790" s="81">
        <f t="shared" si="223"/>
        <v>35000</v>
      </c>
      <c r="L790" s="81">
        <f t="shared" si="224"/>
        <v>39900</v>
      </c>
      <c r="M790" s="6"/>
      <c r="N790" s="6"/>
      <c r="O790" s="81"/>
      <c r="P790" s="6"/>
      <c r="Q790" s="6"/>
      <c r="R790" s="81"/>
      <c r="S790" s="6"/>
      <c r="T790" s="6"/>
      <c r="U790" s="81"/>
      <c r="V790" s="6"/>
      <c r="W790" s="6"/>
      <c r="X790" s="81"/>
      <c r="Y790" s="6"/>
      <c r="Z790" s="6"/>
      <c r="AA790" s="81"/>
      <c r="AB790" s="6"/>
      <c r="AC790" s="6"/>
      <c r="AD790" s="81"/>
      <c r="AE790" s="32"/>
      <c r="AF790" s="6"/>
      <c r="AG790" s="81"/>
      <c r="AH790" s="32"/>
      <c r="AI790" s="6"/>
      <c r="AJ790" s="81"/>
      <c r="AK790" s="32"/>
      <c r="AL790" s="35"/>
      <c r="AM790" s="35"/>
    </row>
    <row r="791" spans="1:39" ht="31.5" hidden="1" x14ac:dyDescent="0.2">
      <c r="A791" s="5">
        <f t="shared" si="234"/>
        <v>750</v>
      </c>
      <c r="B791" s="5">
        <v>843</v>
      </c>
      <c r="C791" s="5">
        <v>839</v>
      </c>
      <c r="D791" s="5" t="s">
        <v>256</v>
      </c>
      <c r="E791" s="15" t="s">
        <v>256</v>
      </c>
      <c r="F791" s="15"/>
      <c r="G791" s="30" t="s">
        <v>257</v>
      </c>
      <c r="H791" s="6">
        <v>92000</v>
      </c>
      <c r="I791" s="6">
        <v>12879.999999999998</v>
      </c>
      <c r="J791" s="6"/>
      <c r="K791" s="81">
        <f t="shared" si="223"/>
        <v>92000</v>
      </c>
      <c r="L791" s="81">
        <f t="shared" si="224"/>
        <v>104900</v>
      </c>
      <c r="M791" s="6"/>
      <c r="N791" s="6"/>
      <c r="O791" s="81"/>
      <c r="P791" s="6"/>
      <c r="Q791" s="6"/>
      <c r="R791" s="81"/>
      <c r="S791" s="6"/>
      <c r="T791" s="6"/>
      <c r="U791" s="81"/>
      <c r="V791" s="6"/>
      <c r="W791" s="6"/>
      <c r="X791" s="81"/>
      <c r="Y791" s="6"/>
      <c r="Z791" s="6"/>
      <c r="AA791" s="81"/>
      <c r="AB791" s="6"/>
      <c r="AC791" s="6"/>
      <c r="AD791" s="81"/>
      <c r="AE791" s="32"/>
      <c r="AF791" s="6"/>
      <c r="AG791" s="81"/>
      <c r="AH791" s="32"/>
      <c r="AI791" s="6"/>
      <c r="AJ791" s="81"/>
      <c r="AK791" s="32"/>
      <c r="AL791" s="35" t="s">
        <v>258</v>
      </c>
      <c r="AM791" s="35"/>
    </row>
    <row r="792" spans="1:39" ht="31.5" hidden="1" x14ac:dyDescent="0.2">
      <c r="A792" s="5">
        <f t="shared" si="234"/>
        <v>751</v>
      </c>
      <c r="B792" s="5">
        <v>799</v>
      </c>
      <c r="C792" s="5">
        <v>795</v>
      </c>
      <c r="D792" s="5" t="s">
        <v>259</v>
      </c>
      <c r="E792" s="15" t="s">
        <v>259</v>
      </c>
      <c r="F792" s="15"/>
      <c r="G792" s="30" t="s">
        <v>260</v>
      </c>
      <c r="H792" s="6">
        <v>32000</v>
      </c>
      <c r="I792" s="6">
        <v>4480</v>
      </c>
      <c r="J792" s="6"/>
      <c r="K792" s="81">
        <f t="shared" si="223"/>
        <v>32000</v>
      </c>
      <c r="L792" s="81">
        <f t="shared" si="224"/>
        <v>36500</v>
      </c>
      <c r="M792" s="6"/>
      <c r="N792" s="6"/>
      <c r="O792" s="81"/>
      <c r="P792" s="6"/>
      <c r="Q792" s="6"/>
      <c r="R792" s="81"/>
      <c r="S792" s="6"/>
      <c r="T792" s="6"/>
      <c r="U792" s="81"/>
      <c r="V792" s="6"/>
      <c r="W792" s="6"/>
      <c r="X792" s="81"/>
      <c r="Y792" s="6"/>
      <c r="Z792" s="6"/>
      <c r="AA792" s="81"/>
      <c r="AB792" s="6"/>
      <c r="AC792" s="6"/>
      <c r="AD792" s="81"/>
      <c r="AE792" s="32"/>
      <c r="AF792" s="6"/>
      <c r="AG792" s="81"/>
      <c r="AH792" s="32"/>
      <c r="AI792" s="6"/>
      <c r="AJ792" s="81"/>
      <c r="AK792" s="32"/>
      <c r="AL792" s="44"/>
      <c r="AM792" s="35"/>
    </row>
    <row r="793" spans="1:39" ht="31.5" hidden="1" x14ac:dyDescent="0.2">
      <c r="A793" s="5">
        <f t="shared" si="234"/>
        <v>752</v>
      </c>
      <c r="B793" s="5">
        <v>797</v>
      </c>
      <c r="C793" s="5">
        <v>793</v>
      </c>
      <c r="D793" s="5" t="s">
        <v>261</v>
      </c>
      <c r="E793" s="15" t="s">
        <v>261</v>
      </c>
      <c r="F793" s="15"/>
      <c r="G793" s="43" t="s">
        <v>262</v>
      </c>
      <c r="H793" s="6">
        <v>57000</v>
      </c>
      <c r="I793" s="6">
        <v>7980</v>
      </c>
      <c r="J793" s="6"/>
      <c r="K793" s="81">
        <f t="shared" si="223"/>
        <v>57000</v>
      </c>
      <c r="L793" s="81">
        <f t="shared" si="224"/>
        <v>65000</v>
      </c>
      <c r="M793" s="6"/>
      <c r="N793" s="6"/>
      <c r="O793" s="81"/>
      <c r="P793" s="6"/>
      <c r="Q793" s="6"/>
      <c r="R793" s="81"/>
      <c r="S793" s="6"/>
      <c r="T793" s="6"/>
      <c r="U793" s="81"/>
      <c r="V793" s="6"/>
      <c r="W793" s="6"/>
      <c r="X793" s="81"/>
      <c r="Y793" s="6"/>
      <c r="Z793" s="6"/>
      <c r="AA793" s="81"/>
      <c r="AB793" s="6"/>
      <c r="AC793" s="6"/>
      <c r="AD793" s="81"/>
      <c r="AE793" s="32"/>
      <c r="AF793" s="6"/>
      <c r="AG793" s="81"/>
      <c r="AH793" s="32"/>
      <c r="AI793" s="6"/>
      <c r="AJ793" s="81"/>
      <c r="AK793" s="32"/>
      <c r="AL793" s="44"/>
      <c r="AM793" s="35"/>
    </row>
    <row r="794" spans="1:39" ht="31.5" hidden="1" x14ac:dyDescent="0.2">
      <c r="A794" s="5">
        <f t="shared" si="234"/>
        <v>753</v>
      </c>
      <c r="B794" s="5">
        <v>873</v>
      </c>
      <c r="C794" s="5">
        <v>869</v>
      </c>
      <c r="D794" s="5" t="s">
        <v>263</v>
      </c>
      <c r="E794" s="15"/>
      <c r="F794" s="15" t="s">
        <v>263</v>
      </c>
      <c r="G794" s="45" t="s">
        <v>264</v>
      </c>
      <c r="H794" s="6">
        <v>60000</v>
      </c>
      <c r="I794" s="6">
        <v>8400</v>
      </c>
      <c r="J794" s="6"/>
      <c r="K794" s="81">
        <f t="shared" ref="K794:K857" si="235">H794+J794</f>
        <v>60000</v>
      </c>
      <c r="L794" s="81">
        <f t="shared" ref="L794:L857" si="236">ROUND((SUM(H794:J794)),-2)</f>
        <v>68400</v>
      </c>
      <c r="M794" s="6"/>
      <c r="N794" s="6"/>
      <c r="O794" s="81"/>
      <c r="P794" s="6"/>
      <c r="Q794" s="6"/>
      <c r="R794" s="81"/>
      <c r="S794" s="6"/>
      <c r="T794" s="6"/>
      <c r="U794" s="81"/>
      <c r="V794" s="6"/>
      <c r="W794" s="6"/>
      <c r="X794" s="81"/>
      <c r="Y794" s="6"/>
      <c r="Z794" s="6"/>
      <c r="AA794" s="81"/>
      <c r="AB794" s="6"/>
      <c r="AC794" s="6"/>
      <c r="AD794" s="81"/>
      <c r="AE794" s="32"/>
      <c r="AF794" s="6"/>
      <c r="AG794" s="81"/>
      <c r="AH794" s="32"/>
      <c r="AI794" s="6"/>
      <c r="AJ794" s="81"/>
      <c r="AK794" s="32"/>
      <c r="AL794" s="35"/>
      <c r="AM794" s="35"/>
    </row>
    <row r="795" spans="1:39" hidden="1" x14ac:dyDescent="0.2">
      <c r="A795" s="5">
        <f t="shared" si="234"/>
        <v>754</v>
      </c>
      <c r="B795" s="5">
        <v>874</v>
      </c>
      <c r="C795" s="5">
        <v>870</v>
      </c>
      <c r="D795" s="5" t="s">
        <v>265</v>
      </c>
      <c r="E795" s="15"/>
      <c r="F795" s="15" t="s">
        <v>265</v>
      </c>
      <c r="G795" s="45" t="s">
        <v>266</v>
      </c>
      <c r="H795" s="6">
        <v>60000</v>
      </c>
      <c r="I795" s="6">
        <v>8400</v>
      </c>
      <c r="J795" s="6"/>
      <c r="K795" s="81">
        <f t="shared" si="235"/>
        <v>60000</v>
      </c>
      <c r="L795" s="81">
        <f t="shared" si="236"/>
        <v>68400</v>
      </c>
      <c r="M795" s="6"/>
      <c r="N795" s="6"/>
      <c r="O795" s="81"/>
      <c r="P795" s="6"/>
      <c r="Q795" s="6"/>
      <c r="R795" s="81"/>
      <c r="S795" s="6"/>
      <c r="T795" s="6"/>
      <c r="U795" s="81"/>
      <c r="V795" s="6"/>
      <c r="W795" s="6"/>
      <c r="X795" s="81"/>
      <c r="Y795" s="6"/>
      <c r="Z795" s="6"/>
      <c r="AA795" s="81"/>
      <c r="AB795" s="6"/>
      <c r="AC795" s="6"/>
      <c r="AD795" s="81"/>
      <c r="AE795" s="32"/>
      <c r="AF795" s="6"/>
      <c r="AG795" s="81"/>
      <c r="AH795" s="32"/>
      <c r="AI795" s="6"/>
      <c r="AJ795" s="81"/>
      <c r="AK795" s="32"/>
      <c r="AL795" s="35"/>
      <c r="AM795" s="35"/>
    </row>
    <row r="796" spans="1:39" ht="31.5" hidden="1" x14ac:dyDescent="0.2">
      <c r="A796" s="5">
        <f t="shared" si="234"/>
        <v>755</v>
      </c>
      <c r="B796" s="5">
        <v>798</v>
      </c>
      <c r="C796" s="5">
        <v>794</v>
      </c>
      <c r="D796" s="5" t="s">
        <v>267</v>
      </c>
      <c r="E796" s="15" t="s">
        <v>267</v>
      </c>
      <c r="F796" s="15"/>
      <c r="G796" s="30" t="s">
        <v>268</v>
      </c>
      <c r="H796" s="6">
        <v>26000</v>
      </c>
      <c r="I796" s="6">
        <v>3640</v>
      </c>
      <c r="J796" s="6"/>
      <c r="K796" s="81">
        <f t="shared" si="235"/>
        <v>26000</v>
      </c>
      <c r="L796" s="81">
        <f t="shared" si="236"/>
        <v>29600</v>
      </c>
      <c r="M796" s="6"/>
      <c r="N796" s="6"/>
      <c r="O796" s="81"/>
      <c r="P796" s="6"/>
      <c r="Q796" s="6"/>
      <c r="R796" s="81"/>
      <c r="S796" s="6"/>
      <c r="T796" s="6"/>
      <c r="U796" s="81"/>
      <c r="V796" s="6"/>
      <c r="W796" s="6"/>
      <c r="X796" s="81"/>
      <c r="Y796" s="6"/>
      <c r="Z796" s="6"/>
      <c r="AA796" s="81"/>
      <c r="AB796" s="6"/>
      <c r="AC796" s="6"/>
      <c r="AD796" s="81"/>
      <c r="AE796" s="32"/>
      <c r="AF796" s="6"/>
      <c r="AG796" s="81"/>
      <c r="AH796" s="32"/>
      <c r="AI796" s="6"/>
      <c r="AJ796" s="81"/>
      <c r="AK796" s="32"/>
      <c r="AL796" s="44"/>
      <c r="AM796" s="35"/>
    </row>
    <row r="797" spans="1:39" ht="31.5" hidden="1" x14ac:dyDescent="0.2">
      <c r="A797" s="5">
        <f t="shared" si="234"/>
        <v>756</v>
      </c>
      <c r="B797" s="5">
        <v>800</v>
      </c>
      <c r="C797" s="5">
        <v>796</v>
      </c>
      <c r="D797" s="5" t="s">
        <v>269</v>
      </c>
      <c r="E797" s="15" t="s">
        <v>269</v>
      </c>
      <c r="F797" s="15"/>
      <c r="G797" s="30" t="s">
        <v>270</v>
      </c>
      <c r="H797" s="6">
        <v>23000</v>
      </c>
      <c r="I797" s="6">
        <v>3219.9999999999995</v>
      </c>
      <c r="J797" s="6"/>
      <c r="K797" s="81">
        <f t="shared" si="235"/>
        <v>23000</v>
      </c>
      <c r="L797" s="81">
        <f t="shared" si="236"/>
        <v>26200</v>
      </c>
      <c r="M797" s="6"/>
      <c r="N797" s="6"/>
      <c r="O797" s="81"/>
      <c r="P797" s="6"/>
      <c r="Q797" s="6"/>
      <c r="R797" s="81"/>
      <c r="S797" s="6"/>
      <c r="T797" s="6"/>
      <c r="U797" s="81"/>
      <c r="V797" s="6"/>
      <c r="W797" s="6"/>
      <c r="X797" s="81"/>
      <c r="Y797" s="6"/>
      <c r="Z797" s="6"/>
      <c r="AA797" s="81"/>
      <c r="AB797" s="6"/>
      <c r="AC797" s="6"/>
      <c r="AD797" s="81"/>
      <c r="AE797" s="32"/>
      <c r="AF797" s="6"/>
      <c r="AG797" s="81"/>
      <c r="AH797" s="32"/>
      <c r="AI797" s="6"/>
      <c r="AJ797" s="81"/>
      <c r="AK797" s="32"/>
      <c r="AL797" s="44"/>
      <c r="AM797" s="35"/>
    </row>
    <row r="798" spans="1:39" ht="31.5" hidden="1" x14ac:dyDescent="0.2">
      <c r="A798" s="5">
        <f t="shared" si="234"/>
        <v>757</v>
      </c>
      <c r="B798" s="5">
        <v>872</v>
      </c>
      <c r="C798" s="5">
        <v>868</v>
      </c>
      <c r="D798" s="5" t="s">
        <v>271</v>
      </c>
      <c r="E798" s="15"/>
      <c r="F798" s="15" t="s">
        <v>271</v>
      </c>
      <c r="G798" s="45" t="s">
        <v>272</v>
      </c>
      <c r="H798" s="6">
        <v>35000</v>
      </c>
      <c r="I798" s="6">
        <v>4900</v>
      </c>
      <c r="J798" s="6"/>
      <c r="K798" s="81">
        <f t="shared" si="235"/>
        <v>35000</v>
      </c>
      <c r="L798" s="81">
        <f t="shared" si="236"/>
        <v>39900</v>
      </c>
      <c r="M798" s="6"/>
      <c r="N798" s="6"/>
      <c r="O798" s="81"/>
      <c r="P798" s="6"/>
      <c r="Q798" s="6"/>
      <c r="R798" s="81"/>
      <c r="S798" s="6"/>
      <c r="T798" s="6"/>
      <c r="U798" s="81"/>
      <c r="V798" s="6"/>
      <c r="W798" s="6"/>
      <c r="X798" s="81"/>
      <c r="Y798" s="6"/>
      <c r="Z798" s="6"/>
      <c r="AA798" s="81"/>
      <c r="AB798" s="6"/>
      <c r="AC798" s="6"/>
      <c r="AD798" s="81"/>
      <c r="AE798" s="32"/>
      <c r="AF798" s="6"/>
      <c r="AG798" s="81"/>
      <c r="AH798" s="32"/>
      <c r="AI798" s="6"/>
      <c r="AJ798" s="81"/>
      <c r="AK798" s="32"/>
      <c r="AL798" s="35"/>
      <c r="AM798" s="35"/>
    </row>
    <row r="799" spans="1:39" hidden="1" x14ac:dyDescent="0.2">
      <c r="A799" s="5">
        <f t="shared" si="234"/>
        <v>758</v>
      </c>
      <c r="B799" s="5">
        <v>801</v>
      </c>
      <c r="C799" s="5">
        <v>797</v>
      </c>
      <c r="D799" s="5" t="s">
        <v>273</v>
      </c>
      <c r="E799" s="15" t="s">
        <v>273</v>
      </c>
      <c r="F799" s="15"/>
      <c r="G799" s="57" t="s">
        <v>274</v>
      </c>
      <c r="H799" s="6">
        <v>15000</v>
      </c>
      <c r="I799" s="6">
        <v>2100</v>
      </c>
      <c r="J799" s="6"/>
      <c r="K799" s="81">
        <f t="shared" si="235"/>
        <v>15000</v>
      </c>
      <c r="L799" s="81">
        <f t="shared" si="236"/>
        <v>17100</v>
      </c>
      <c r="M799" s="6"/>
      <c r="N799" s="6"/>
      <c r="O799" s="81"/>
      <c r="P799" s="6"/>
      <c r="Q799" s="6"/>
      <c r="R799" s="81"/>
      <c r="S799" s="6"/>
      <c r="T799" s="6"/>
      <c r="U799" s="81"/>
      <c r="V799" s="6"/>
      <c r="W799" s="6"/>
      <c r="X799" s="81"/>
      <c r="Y799" s="6"/>
      <c r="Z799" s="6"/>
      <c r="AA799" s="81"/>
      <c r="AB799" s="6"/>
      <c r="AC799" s="6"/>
      <c r="AD799" s="81"/>
      <c r="AE799" s="32"/>
      <c r="AF799" s="6"/>
      <c r="AG799" s="81"/>
      <c r="AH799" s="32"/>
      <c r="AI799" s="6"/>
      <c r="AJ799" s="81"/>
      <c r="AK799" s="32"/>
      <c r="AL799" s="58"/>
      <c r="AM799" s="35"/>
    </row>
    <row r="800" spans="1:39" ht="31.5" hidden="1" x14ac:dyDescent="0.2">
      <c r="A800" s="5">
        <f t="shared" si="234"/>
        <v>759</v>
      </c>
      <c r="B800" s="5">
        <v>804</v>
      </c>
      <c r="C800" s="5">
        <v>800</v>
      </c>
      <c r="D800" s="5" t="s">
        <v>275</v>
      </c>
      <c r="E800" s="15" t="s">
        <v>275</v>
      </c>
      <c r="F800" s="15"/>
      <c r="G800" s="43" t="s">
        <v>276</v>
      </c>
      <c r="H800" s="6">
        <v>30000</v>
      </c>
      <c r="I800" s="6">
        <v>4200</v>
      </c>
      <c r="J800" s="6"/>
      <c r="K800" s="81">
        <f t="shared" si="235"/>
        <v>30000</v>
      </c>
      <c r="L800" s="81">
        <f t="shared" si="236"/>
        <v>34200</v>
      </c>
      <c r="M800" s="6"/>
      <c r="N800" s="6"/>
      <c r="O800" s="81"/>
      <c r="P800" s="6"/>
      <c r="Q800" s="6"/>
      <c r="R800" s="81"/>
      <c r="S800" s="6"/>
      <c r="T800" s="6"/>
      <c r="U800" s="81"/>
      <c r="V800" s="6"/>
      <c r="W800" s="6"/>
      <c r="X800" s="81"/>
      <c r="Y800" s="6"/>
      <c r="Z800" s="6"/>
      <c r="AA800" s="81"/>
      <c r="AB800" s="6"/>
      <c r="AC800" s="6"/>
      <c r="AD800" s="81"/>
      <c r="AE800" s="32"/>
      <c r="AF800" s="6"/>
      <c r="AG800" s="81"/>
      <c r="AH800" s="32"/>
      <c r="AI800" s="6"/>
      <c r="AJ800" s="81"/>
      <c r="AK800" s="32"/>
      <c r="AL800" s="44"/>
      <c r="AM800" s="35"/>
    </row>
    <row r="801" spans="1:39" ht="31.5" hidden="1" x14ac:dyDescent="0.2">
      <c r="A801" s="5">
        <f t="shared" si="234"/>
        <v>760</v>
      </c>
      <c r="B801" s="5">
        <v>802</v>
      </c>
      <c r="C801" s="5">
        <v>798</v>
      </c>
      <c r="D801" s="5" t="s">
        <v>277</v>
      </c>
      <c r="E801" s="15" t="s">
        <v>277</v>
      </c>
      <c r="F801" s="15"/>
      <c r="G801" s="43" t="s">
        <v>278</v>
      </c>
      <c r="H801" s="6">
        <v>20000</v>
      </c>
      <c r="I801" s="6">
        <v>2800</v>
      </c>
      <c r="J801" s="6"/>
      <c r="K801" s="81">
        <f t="shared" si="235"/>
        <v>20000</v>
      </c>
      <c r="L801" s="81">
        <f t="shared" si="236"/>
        <v>22800</v>
      </c>
      <c r="M801" s="6"/>
      <c r="N801" s="6"/>
      <c r="O801" s="81"/>
      <c r="P801" s="6"/>
      <c r="Q801" s="6"/>
      <c r="R801" s="81"/>
      <c r="S801" s="6"/>
      <c r="T801" s="6"/>
      <c r="U801" s="81"/>
      <c r="V801" s="6"/>
      <c r="W801" s="6"/>
      <c r="X801" s="81"/>
      <c r="Y801" s="6"/>
      <c r="Z801" s="6"/>
      <c r="AA801" s="81"/>
      <c r="AB801" s="6"/>
      <c r="AC801" s="6"/>
      <c r="AD801" s="81"/>
      <c r="AE801" s="32"/>
      <c r="AF801" s="6"/>
      <c r="AG801" s="81"/>
      <c r="AH801" s="32"/>
      <c r="AI801" s="6"/>
      <c r="AJ801" s="81"/>
      <c r="AK801" s="32"/>
      <c r="AL801" s="44"/>
      <c r="AM801" s="35"/>
    </row>
    <row r="802" spans="1:39" hidden="1" x14ac:dyDescent="0.2">
      <c r="A802" s="5">
        <f t="shared" si="234"/>
        <v>761</v>
      </c>
      <c r="B802" s="5">
        <v>880</v>
      </c>
      <c r="C802" s="5">
        <v>876</v>
      </c>
      <c r="D802" s="5" t="s">
        <v>279</v>
      </c>
      <c r="E802" s="15"/>
      <c r="F802" s="15" t="s">
        <v>279</v>
      </c>
      <c r="G802" s="45" t="s">
        <v>280</v>
      </c>
      <c r="H802" s="6">
        <v>30000</v>
      </c>
      <c r="I802" s="6">
        <v>4200</v>
      </c>
      <c r="J802" s="6"/>
      <c r="K802" s="81">
        <f t="shared" si="235"/>
        <v>30000</v>
      </c>
      <c r="L802" s="81">
        <f t="shared" si="236"/>
        <v>34200</v>
      </c>
      <c r="M802" s="6"/>
      <c r="N802" s="6"/>
      <c r="O802" s="81"/>
      <c r="P802" s="6"/>
      <c r="Q802" s="6"/>
      <c r="R802" s="81"/>
      <c r="S802" s="6"/>
      <c r="T802" s="6"/>
      <c r="U802" s="81"/>
      <c r="V802" s="6"/>
      <c r="W802" s="6"/>
      <c r="X802" s="81"/>
      <c r="Y802" s="6"/>
      <c r="Z802" s="6"/>
      <c r="AA802" s="81"/>
      <c r="AB802" s="6"/>
      <c r="AC802" s="6"/>
      <c r="AD802" s="81"/>
      <c r="AE802" s="32"/>
      <c r="AF802" s="6"/>
      <c r="AG802" s="81"/>
      <c r="AH802" s="32"/>
      <c r="AI802" s="6"/>
      <c r="AJ802" s="81"/>
      <c r="AK802" s="32"/>
      <c r="AL802" s="35"/>
      <c r="AM802" s="35"/>
    </row>
    <row r="803" spans="1:39" hidden="1" x14ac:dyDescent="0.2">
      <c r="A803" s="5">
        <f t="shared" si="234"/>
        <v>762</v>
      </c>
      <c r="B803" s="5">
        <v>813</v>
      </c>
      <c r="C803" s="5">
        <v>809</v>
      </c>
      <c r="D803" s="5" t="s">
        <v>281</v>
      </c>
      <c r="E803" s="15" t="s">
        <v>281</v>
      </c>
      <c r="F803" s="15"/>
      <c r="G803" s="30" t="s">
        <v>282</v>
      </c>
      <c r="H803" s="6">
        <v>56000</v>
      </c>
      <c r="I803" s="6">
        <v>7840</v>
      </c>
      <c r="J803" s="6"/>
      <c r="K803" s="81">
        <f t="shared" si="235"/>
        <v>56000</v>
      </c>
      <c r="L803" s="81">
        <f t="shared" si="236"/>
        <v>63800</v>
      </c>
      <c r="M803" s="6"/>
      <c r="N803" s="6"/>
      <c r="O803" s="81"/>
      <c r="P803" s="6"/>
      <c r="Q803" s="6"/>
      <c r="R803" s="81"/>
      <c r="S803" s="6"/>
      <c r="T803" s="6"/>
      <c r="U803" s="81"/>
      <c r="V803" s="6"/>
      <c r="W803" s="6"/>
      <c r="X803" s="81"/>
      <c r="Y803" s="6"/>
      <c r="Z803" s="6"/>
      <c r="AA803" s="81"/>
      <c r="AB803" s="6"/>
      <c r="AC803" s="6"/>
      <c r="AD803" s="81"/>
      <c r="AE803" s="32"/>
      <c r="AF803" s="6"/>
      <c r="AG803" s="81"/>
      <c r="AH803" s="32"/>
      <c r="AI803" s="6"/>
      <c r="AJ803" s="81"/>
      <c r="AK803" s="32"/>
      <c r="AL803" s="48"/>
      <c r="AM803" s="35"/>
    </row>
    <row r="804" spans="1:39" hidden="1" x14ac:dyDescent="0.2">
      <c r="A804" s="5">
        <f t="shared" si="234"/>
        <v>763</v>
      </c>
      <c r="B804" s="5">
        <v>876</v>
      </c>
      <c r="C804" s="5">
        <v>872</v>
      </c>
      <c r="D804" s="5" t="s">
        <v>283</v>
      </c>
      <c r="E804" s="15"/>
      <c r="F804" s="15" t="s">
        <v>283</v>
      </c>
      <c r="G804" s="45" t="s">
        <v>284</v>
      </c>
      <c r="H804" s="6">
        <v>15000</v>
      </c>
      <c r="I804" s="6">
        <v>2100</v>
      </c>
      <c r="J804" s="6"/>
      <c r="K804" s="81">
        <f t="shared" si="235"/>
        <v>15000</v>
      </c>
      <c r="L804" s="81">
        <f t="shared" si="236"/>
        <v>17100</v>
      </c>
      <c r="M804" s="6"/>
      <c r="N804" s="6"/>
      <c r="O804" s="81"/>
      <c r="P804" s="6"/>
      <c r="Q804" s="6"/>
      <c r="R804" s="81"/>
      <c r="S804" s="6"/>
      <c r="T804" s="6"/>
      <c r="U804" s="81"/>
      <c r="V804" s="6"/>
      <c r="W804" s="6"/>
      <c r="X804" s="81"/>
      <c r="Y804" s="6"/>
      <c r="Z804" s="6"/>
      <c r="AA804" s="81"/>
      <c r="AB804" s="6"/>
      <c r="AC804" s="6"/>
      <c r="AD804" s="81"/>
      <c r="AE804" s="32"/>
      <c r="AF804" s="6"/>
      <c r="AG804" s="81"/>
      <c r="AH804" s="32"/>
      <c r="AI804" s="6"/>
      <c r="AJ804" s="81"/>
      <c r="AK804" s="32"/>
      <c r="AL804" s="35"/>
      <c r="AM804" s="35"/>
    </row>
    <row r="805" spans="1:39" ht="31.5" hidden="1" x14ac:dyDescent="0.2">
      <c r="A805" s="5">
        <f t="shared" si="234"/>
        <v>764</v>
      </c>
      <c r="B805" s="5">
        <v>877</v>
      </c>
      <c r="C805" s="5">
        <v>873</v>
      </c>
      <c r="D805" s="5" t="s">
        <v>285</v>
      </c>
      <c r="E805" s="15"/>
      <c r="F805" s="15" t="s">
        <v>285</v>
      </c>
      <c r="G805" s="45" t="s">
        <v>286</v>
      </c>
      <c r="H805" s="6">
        <v>15000</v>
      </c>
      <c r="I805" s="6">
        <v>2100</v>
      </c>
      <c r="J805" s="6"/>
      <c r="K805" s="81">
        <f t="shared" si="235"/>
        <v>15000</v>
      </c>
      <c r="L805" s="81">
        <f t="shared" si="236"/>
        <v>17100</v>
      </c>
      <c r="M805" s="6"/>
      <c r="N805" s="6"/>
      <c r="O805" s="81"/>
      <c r="P805" s="6"/>
      <c r="Q805" s="6"/>
      <c r="R805" s="81"/>
      <c r="S805" s="6"/>
      <c r="T805" s="6"/>
      <c r="U805" s="81"/>
      <c r="V805" s="6"/>
      <c r="W805" s="6"/>
      <c r="X805" s="81"/>
      <c r="Y805" s="6"/>
      <c r="Z805" s="6"/>
      <c r="AA805" s="81"/>
      <c r="AB805" s="6"/>
      <c r="AC805" s="6"/>
      <c r="AD805" s="81"/>
      <c r="AE805" s="32"/>
      <c r="AF805" s="6"/>
      <c r="AG805" s="81"/>
      <c r="AH805" s="32"/>
      <c r="AI805" s="6"/>
      <c r="AJ805" s="81"/>
      <c r="AK805" s="32"/>
      <c r="AL805" s="35"/>
      <c r="AM805" s="35"/>
    </row>
    <row r="806" spans="1:39" hidden="1" x14ac:dyDescent="0.2">
      <c r="A806" s="5">
        <f t="shared" si="234"/>
        <v>765</v>
      </c>
      <c r="B806" s="5">
        <v>878</v>
      </c>
      <c r="C806" s="5">
        <v>874</v>
      </c>
      <c r="D806" s="5" t="s">
        <v>287</v>
      </c>
      <c r="E806" s="15"/>
      <c r="F806" s="15" t="s">
        <v>287</v>
      </c>
      <c r="G806" s="45" t="s">
        <v>288</v>
      </c>
      <c r="H806" s="6">
        <v>30000</v>
      </c>
      <c r="I806" s="6">
        <v>4200</v>
      </c>
      <c r="J806" s="6"/>
      <c r="K806" s="81">
        <f t="shared" si="235"/>
        <v>30000</v>
      </c>
      <c r="L806" s="81">
        <f t="shared" si="236"/>
        <v>34200</v>
      </c>
      <c r="M806" s="6"/>
      <c r="N806" s="6"/>
      <c r="O806" s="81"/>
      <c r="P806" s="6"/>
      <c r="Q806" s="6"/>
      <c r="R806" s="81"/>
      <c r="S806" s="6"/>
      <c r="T806" s="6"/>
      <c r="U806" s="81"/>
      <c r="V806" s="6"/>
      <c r="W806" s="6"/>
      <c r="X806" s="81"/>
      <c r="Y806" s="6"/>
      <c r="Z806" s="6"/>
      <c r="AA806" s="81"/>
      <c r="AB806" s="6"/>
      <c r="AC806" s="6"/>
      <c r="AD806" s="81"/>
      <c r="AE806" s="32"/>
      <c r="AF806" s="6"/>
      <c r="AG806" s="81"/>
      <c r="AH806" s="32"/>
      <c r="AI806" s="6"/>
      <c r="AJ806" s="81"/>
      <c r="AK806" s="32"/>
      <c r="AL806" s="35"/>
      <c r="AM806" s="35"/>
    </row>
    <row r="807" spans="1:39" ht="31.5" hidden="1" x14ac:dyDescent="0.2">
      <c r="A807" s="5">
        <f t="shared" si="234"/>
        <v>766</v>
      </c>
      <c r="B807" s="5">
        <v>839</v>
      </c>
      <c r="C807" s="5">
        <v>835</v>
      </c>
      <c r="D807" s="5" t="s">
        <v>289</v>
      </c>
      <c r="E807" s="15" t="s">
        <v>289</v>
      </c>
      <c r="F807" s="15"/>
      <c r="G807" s="30" t="s">
        <v>290</v>
      </c>
      <c r="H807" s="6">
        <v>32000</v>
      </c>
      <c r="I807" s="6">
        <v>4480</v>
      </c>
      <c r="J807" s="6"/>
      <c r="K807" s="81">
        <f t="shared" si="235"/>
        <v>32000</v>
      </c>
      <c r="L807" s="81">
        <f t="shared" si="236"/>
        <v>36500</v>
      </c>
      <c r="M807" s="6"/>
      <c r="N807" s="6"/>
      <c r="O807" s="81"/>
      <c r="P807" s="6"/>
      <c r="Q807" s="6"/>
      <c r="R807" s="81"/>
      <c r="S807" s="6"/>
      <c r="T807" s="6"/>
      <c r="U807" s="81"/>
      <c r="V807" s="6"/>
      <c r="W807" s="6"/>
      <c r="X807" s="81"/>
      <c r="Y807" s="6"/>
      <c r="Z807" s="6"/>
      <c r="AA807" s="81"/>
      <c r="AB807" s="6"/>
      <c r="AC807" s="6"/>
      <c r="AD807" s="81"/>
      <c r="AE807" s="32"/>
      <c r="AF807" s="6"/>
      <c r="AG807" s="81"/>
      <c r="AH807" s="32"/>
      <c r="AI807" s="6"/>
      <c r="AJ807" s="81"/>
      <c r="AK807" s="32"/>
      <c r="AL807" s="44"/>
      <c r="AM807" s="35"/>
    </row>
    <row r="808" spans="1:39" hidden="1" x14ac:dyDescent="0.2">
      <c r="A808" s="5">
        <f t="shared" si="234"/>
        <v>767</v>
      </c>
      <c r="B808" s="5">
        <v>879</v>
      </c>
      <c r="C808" s="5">
        <v>875</v>
      </c>
      <c r="D808" s="5" t="s">
        <v>291</v>
      </c>
      <c r="E808" s="15"/>
      <c r="F808" s="15" t="s">
        <v>291</v>
      </c>
      <c r="G808" s="45" t="s">
        <v>292</v>
      </c>
      <c r="H808" s="6">
        <v>25000</v>
      </c>
      <c r="I808" s="6">
        <v>3500</v>
      </c>
      <c r="J808" s="6"/>
      <c r="K808" s="81">
        <f t="shared" si="235"/>
        <v>25000</v>
      </c>
      <c r="L808" s="81">
        <f t="shared" si="236"/>
        <v>28500</v>
      </c>
      <c r="M808" s="6"/>
      <c r="N808" s="6"/>
      <c r="O808" s="81"/>
      <c r="P808" s="6"/>
      <c r="Q808" s="6"/>
      <c r="R808" s="81"/>
      <c r="S808" s="6"/>
      <c r="T808" s="6"/>
      <c r="U808" s="81"/>
      <c r="V808" s="6"/>
      <c r="W808" s="6"/>
      <c r="X808" s="81"/>
      <c r="Y808" s="6"/>
      <c r="Z808" s="6"/>
      <c r="AA808" s="81"/>
      <c r="AB808" s="6"/>
      <c r="AC808" s="6"/>
      <c r="AD808" s="81"/>
      <c r="AE808" s="32"/>
      <c r="AF808" s="6"/>
      <c r="AG808" s="81"/>
      <c r="AH808" s="32"/>
      <c r="AI808" s="6"/>
      <c r="AJ808" s="81"/>
      <c r="AK808" s="32"/>
      <c r="AL808" s="35"/>
      <c r="AM808" s="35"/>
    </row>
    <row r="809" spans="1:39" ht="31.5" hidden="1" x14ac:dyDescent="0.2">
      <c r="A809" s="5">
        <f t="shared" si="234"/>
        <v>768</v>
      </c>
      <c r="B809" s="5">
        <v>1169</v>
      </c>
      <c r="C809" s="5">
        <v>1165</v>
      </c>
      <c r="D809" s="5" t="s">
        <v>293</v>
      </c>
      <c r="E809" s="15" t="s">
        <v>293</v>
      </c>
      <c r="F809" s="15"/>
      <c r="G809" s="30" t="s">
        <v>294</v>
      </c>
      <c r="H809" s="6">
        <v>57000</v>
      </c>
      <c r="I809" s="6">
        <v>7980</v>
      </c>
      <c r="J809" s="6"/>
      <c r="K809" s="81">
        <f t="shared" si="235"/>
        <v>57000</v>
      </c>
      <c r="L809" s="81">
        <f t="shared" si="236"/>
        <v>65000</v>
      </c>
      <c r="M809" s="6"/>
      <c r="N809" s="6"/>
      <c r="O809" s="81"/>
      <c r="P809" s="6"/>
      <c r="Q809" s="6"/>
      <c r="R809" s="81"/>
      <c r="S809" s="6"/>
      <c r="T809" s="6"/>
      <c r="U809" s="81"/>
      <c r="V809" s="6"/>
      <c r="W809" s="6"/>
      <c r="X809" s="81"/>
      <c r="Y809" s="6"/>
      <c r="Z809" s="6"/>
      <c r="AA809" s="81"/>
      <c r="AB809" s="6"/>
      <c r="AC809" s="6"/>
      <c r="AD809" s="81"/>
      <c r="AE809" s="32"/>
      <c r="AF809" s="6"/>
      <c r="AG809" s="81"/>
      <c r="AH809" s="32"/>
      <c r="AI809" s="6"/>
      <c r="AJ809" s="81"/>
      <c r="AK809" s="32"/>
      <c r="AL809" s="35"/>
      <c r="AM809" s="35"/>
    </row>
    <row r="810" spans="1:39" ht="31.5" hidden="1" x14ac:dyDescent="0.2">
      <c r="A810" s="5">
        <f t="shared" si="234"/>
        <v>769</v>
      </c>
      <c r="B810" s="5">
        <v>1170</v>
      </c>
      <c r="C810" s="5">
        <v>1166</v>
      </c>
      <c r="D810" s="5" t="s">
        <v>295</v>
      </c>
      <c r="E810" s="15" t="s">
        <v>295</v>
      </c>
      <c r="F810" s="15"/>
      <c r="G810" s="30" t="s">
        <v>296</v>
      </c>
      <c r="H810" s="6">
        <v>85000</v>
      </c>
      <c r="I810" s="6">
        <v>11899.999999999998</v>
      </c>
      <c r="J810" s="6"/>
      <c r="K810" s="81">
        <f t="shared" si="235"/>
        <v>85000</v>
      </c>
      <c r="L810" s="81">
        <f t="shared" si="236"/>
        <v>96900</v>
      </c>
      <c r="M810" s="6"/>
      <c r="N810" s="6"/>
      <c r="O810" s="81"/>
      <c r="P810" s="6"/>
      <c r="Q810" s="6"/>
      <c r="R810" s="81"/>
      <c r="S810" s="6"/>
      <c r="T810" s="6"/>
      <c r="U810" s="81"/>
      <c r="V810" s="6"/>
      <c r="W810" s="6"/>
      <c r="X810" s="81"/>
      <c r="Y810" s="6"/>
      <c r="Z810" s="6"/>
      <c r="AA810" s="81"/>
      <c r="AB810" s="6"/>
      <c r="AC810" s="6"/>
      <c r="AD810" s="81"/>
      <c r="AE810" s="32"/>
      <c r="AF810" s="6"/>
      <c r="AG810" s="81"/>
      <c r="AH810" s="32"/>
      <c r="AI810" s="6"/>
      <c r="AJ810" s="81"/>
      <c r="AK810" s="32"/>
      <c r="AL810" s="35"/>
      <c r="AM810" s="35"/>
    </row>
    <row r="811" spans="1:39" ht="30" hidden="1" x14ac:dyDescent="0.2">
      <c r="A811" s="5">
        <f t="shared" si="234"/>
        <v>770</v>
      </c>
      <c r="B811" s="5">
        <v>823</v>
      </c>
      <c r="C811" s="5">
        <v>819</v>
      </c>
      <c r="D811" s="5" t="s">
        <v>297</v>
      </c>
      <c r="E811" s="15" t="s">
        <v>297</v>
      </c>
      <c r="F811" s="15"/>
      <c r="G811" s="43" t="s">
        <v>298</v>
      </c>
      <c r="H811" s="6">
        <v>128000</v>
      </c>
      <c r="I811" s="6">
        <v>17920</v>
      </c>
      <c r="J811" s="6"/>
      <c r="K811" s="81">
        <f t="shared" si="235"/>
        <v>128000</v>
      </c>
      <c r="L811" s="81">
        <f t="shared" si="236"/>
        <v>145900</v>
      </c>
      <c r="M811" s="6"/>
      <c r="N811" s="6"/>
      <c r="O811" s="81"/>
      <c r="P811" s="6"/>
      <c r="Q811" s="6"/>
      <c r="R811" s="81"/>
      <c r="S811" s="6"/>
      <c r="T811" s="6"/>
      <c r="U811" s="81"/>
      <c r="V811" s="6"/>
      <c r="W811" s="6"/>
      <c r="X811" s="81"/>
      <c r="Y811" s="6"/>
      <c r="Z811" s="6"/>
      <c r="AA811" s="81"/>
      <c r="AB811" s="6"/>
      <c r="AC811" s="6"/>
      <c r="AD811" s="81"/>
      <c r="AE811" s="32"/>
      <c r="AF811" s="6"/>
      <c r="AG811" s="81"/>
      <c r="AH811" s="32"/>
      <c r="AI811" s="6"/>
      <c r="AJ811" s="81"/>
      <c r="AK811" s="32"/>
      <c r="AL811" s="35" t="s">
        <v>299</v>
      </c>
      <c r="AM811" s="35"/>
    </row>
    <row r="812" spans="1:39" ht="30" hidden="1" x14ac:dyDescent="0.2">
      <c r="A812" s="5">
        <f t="shared" si="234"/>
        <v>771</v>
      </c>
      <c r="B812" s="5">
        <v>869</v>
      </c>
      <c r="C812" s="5">
        <v>865</v>
      </c>
      <c r="D812" s="5" t="s">
        <v>300</v>
      </c>
      <c r="E812" s="15" t="s">
        <v>300</v>
      </c>
      <c r="F812" s="15"/>
      <c r="G812" s="43" t="s">
        <v>301</v>
      </c>
      <c r="H812" s="6">
        <v>300000</v>
      </c>
      <c r="I812" s="6">
        <v>42000</v>
      </c>
      <c r="J812" s="6"/>
      <c r="K812" s="81">
        <f t="shared" si="235"/>
        <v>300000</v>
      </c>
      <c r="L812" s="81">
        <f t="shared" si="236"/>
        <v>342000</v>
      </c>
      <c r="M812" s="6"/>
      <c r="N812" s="6"/>
      <c r="O812" s="81"/>
      <c r="P812" s="6"/>
      <c r="Q812" s="6"/>
      <c r="R812" s="81"/>
      <c r="S812" s="6"/>
      <c r="T812" s="6"/>
      <c r="U812" s="81"/>
      <c r="V812" s="6"/>
      <c r="W812" s="6"/>
      <c r="X812" s="81"/>
      <c r="Y812" s="6"/>
      <c r="Z812" s="6"/>
      <c r="AA812" s="81"/>
      <c r="AB812" s="6"/>
      <c r="AC812" s="6"/>
      <c r="AD812" s="81"/>
      <c r="AE812" s="32"/>
      <c r="AF812" s="6"/>
      <c r="AG812" s="81"/>
      <c r="AH812" s="32"/>
      <c r="AI812" s="6"/>
      <c r="AJ812" s="81"/>
      <c r="AK812" s="32"/>
      <c r="AL812" s="35" t="s">
        <v>302</v>
      </c>
      <c r="AM812" s="35"/>
    </row>
    <row r="813" spans="1:39" ht="30" hidden="1" x14ac:dyDescent="0.2">
      <c r="A813" s="5">
        <f t="shared" si="234"/>
        <v>772</v>
      </c>
      <c r="B813" s="5">
        <v>824</v>
      </c>
      <c r="C813" s="5">
        <v>820</v>
      </c>
      <c r="D813" s="5" t="s">
        <v>303</v>
      </c>
      <c r="E813" s="15" t="s">
        <v>303</v>
      </c>
      <c r="F813" s="15"/>
      <c r="G813" s="43" t="s">
        <v>304</v>
      </c>
      <c r="H813" s="6">
        <v>42000</v>
      </c>
      <c r="I813" s="6">
        <v>5879.9999999999991</v>
      </c>
      <c r="J813" s="6"/>
      <c r="K813" s="81">
        <f t="shared" si="235"/>
        <v>42000</v>
      </c>
      <c r="L813" s="81">
        <f t="shared" si="236"/>
        <v>47900</v>
      </c>
      <c r="M813" s="6"/>
      <c r="N813" s="6"/>
      <c r="O813" s="81"/>
      <c r="P813" s="6"/>
      <c r="Q813" s="6"/>
      <c r="R813" s="81"/>
      <c r="S813" s="6"/>
      <c r="T813" s="6"/>
      <c r="U813" s="81"/>
      <c r="V813" s="6"/>
      <c r="W813" s="6"/>
      <c r="X813" s="81"/>
      <c r="Y813" s="6"/>
      <c r="Z813" s="6"/>
      <c r="AA813" s="81"/>
      <c r="AB813" s="6"/>
      <c r="AC813" s="6"/>
      <c r="AD813" s="81"/>
      <c r="AE813" s="32"/>
      <c r="AF813" s="6"/>
      <c r="AG813" s="81"/>
      <c r="AH813" s="32"/>
      <c r="AI813" s="6"/>
      <c r="AJ813" s="81"/>
      <c r="AK813" s="32"/>
      <c r="AL813" s="35" t="s">
        <v>305</v>
      </c>
      <c r="AM813" s="35"/>
    </row>
    <row r="814" spans="1:39" hidden="1" x14ac:dyDescent="0.2">
      <c r="A814" s="5">
        <f t="shared" si="234"/>
        <v>773</v>
      </c>
      <c r="B814" s="5">
        <v>888</v>
      </c>
      <c r="C814" s="5">
        <v>884</v>
      </c>
      <c r="D814" s="5" t="s">
        <v>306</v>
      </c>
      <c r="E814" s="15"/>
      <c r="F814" s="15" t="s">
        <v>306</v>
      </c>
      <c r="G814" s="45" t="s">
        <v>307</v>
      </c>
      <c r="H814" s="6">
        <v>50000</v>
      </c>
      <c r="I814" s="6">
        <v>7000</v>
      </c>
      <c r="J814" s="6"/>
      <c r="K814" s="81">
        <f t="shared" si="235"/>
        <v>50000</v>
      </c>
      <c r="L814" s="81">
        <f t="shared" si="236"/>
        <v>57000</v>
      </c>
      <c r="M814" s="6"/>
      <c r="N814" s="6"/>
      <c r="O814" s="81"/>
      <c r="P814" s="6"/>
      <c r="Q814" s="6"/>
      <c r="R814" s="81"/>
      <c r="S814" s="6"/>
      <c r="T814" s="6"/>
      <c r="U814" s="81"/>
      <c r="V814" s="6"/>
      <c r="W814" s="6"/>
      <c r="X814" s="81"/>
      <c r="Y814" s="6"/>
      <c r="Z814" s="6"/>
      <c r="AA814" s="81"/>
      <c r="AB814" s="6"/>
      <c r="AC814" s="6"/>
      <c r="AD814" s="81"/>
      <c r="AE814" s="32"/>
      <c r="AF814" s="6"/>
      <c r="AG814" s="81"/>
      <c r="AH814" s="32"/>
      <c r="AI814" s="6"/>
      <c r="AJ814" s="81"/>
      <c r="AK814" s="32"/>
      <c r="AL814" s="35"/>
      <c r="AM814" s="35"/>
    </row>
    <row r="815" spans="1:39" hidden="1" x14ac:dyDescent="0.2">
      <c r="A815" s="5">
        <f t="shared" si="234"/>
        <v>774</v>
      </c>
      <c r="B815" s="5">
        <v>881</v>
      </c>
      <c r="C815" s="5">
        <v>877</v>
      </c>
      <c r="D815" s="5" t="s">
        <v>308</v>
      </c>
      <c r="E815" s="15"/>
      <c r="F815" s="15" t="s">
        <v>308</v>
      </c>
      <c r="G815" s="45" t="s">
        <v>309</v>
      </c>
      <c r="H815" s="6">
        <v>30000</v>
      </c>
      <c r="I815" s="6">
        <v>4200</v>
      </c>
      <c r="J815" s="6"/>
      <c r="K815" s="81">
        <f t="shared" si="235"/>
        <v>30000</v>
      </c>
      <c r="L815" s="81">
        <f t="shared" si="236"/>
        <v>34200</v>
      </c>
      <c r="M815" s="6"/>
      <c r="N815" s="6"/>
      <c r="O815" s="81"/>
      <c r="P815" s="6"/>
      <c r="Q815" s="6"/>
      <c r="R815" s="81"/>
      <c r="S815" s="6"/>
      <c r="T815" s="6"/>
      <c r="U815" s="81"/>
      <c r="V815" s="6"/>
      <c r="W815" s="6"/>
      <c r="X815" s="81"/>
      <c r="Y815" s="6"/>
      <c r="Z815" s="6"/>
      <c r="AA815" s="81"/>
      <c r="AB815" s="6"/>
      <c r="AC815" s="6"/>
      <c r="AD815" s="81"/>
      <c r="AE815" s="32"/>
      <c r="AF815" s="6"/>
      <c r="AG815" s="81"/>
      <c r="AH815" s="32"/>
      <c r="AI815" s="6"/>
      <c r="AJ815" s="81"/>
      <c r="AK815" s="32"/>
      <c r="AL815" s="35"/>
      <c r="AM815" s="35"/>
    </row>
    <row r="816" spans="1:39" hidden="1" x14ac:dyDescent="0.2">
      <c r="A816" s="5">
        <f t="shared" si="234"/>
        <v>775</v>
      </c>
      <c r="B816" s="5">
        <v>882</v>
      </c>
      <c r="C816" s="5">
        <v>878</v>
      </c>
      <c r="D816" s="5" t="s">
        <v>310</v>
      </c>
      <c r="E816" s="15"/>
      <c r="F816" s="15" t="s">
        <v>310</v>
      </c>
      <c r="G816" s="45" t="s">
        <v>311</v>
      </c>
      <c r="H816" s="6">
        <v>60000</v>
      </c>
      <c r="I816" s="6">
        <v>8400</v>
      </c>
      <c r="J816" s="6"/>
      <c r="K816" s="81">
        <f t="shared" si="235"/>
        <v>60000</v>
      </c>
      <c r="L816" s="81">
        <f t="shared" si="236"/>
        <v>68400</v>
      </c>
      <c r="M816" s="6"/>
      <c r="N816" s="6"/>
      <c r="O816" s="81"/>
      <c r="P816" s="6"/>
      <c r="Q816" s="6"/>
      <c r="R816" s="81"/>
      <c r="S816" s="6"/>
      <c r="T816" s="6"/>
      <c r="U816" s="81"/>
      <c r="V816" s="6"/>
      <c r="W816" s="6"/>
      <c r="X816" s="81"/>
      <c r="Y816" s="6"/>
      <c r="Z816" s="6"/>
      <c r="AA816" s="81"/>
      <c r="AB816" s="6"/>
      <c r="AC816" s="6"/>
      <c r="AD816" s="81"/>
      <c r="AE816" s="32"/>
      <c r="AF816" s="6"/>
      <c r="AG816" s="81"/>
      <c r="AH816" s="32"/>
      <c r="AI816" s="6"/>
      <c r="AJ816" s="81"/>
      <c r="AK816" s="32"/>
      <c r="AL816" s="35"/>
      <c r="AM816" s="35"/>
    </row>
    <row r="817" spans="1:39" hidden="1" x14ac:dyDescent="0.2">
      <c r="A817" s="5">
        <f t="shared" si="234"/>
        <v>776</v>
      </c>
      <c r="B817" s="5">
        <v>883</v>
      </c>
      <c r="C817" s="5">
        <v>879</v>
      </c>
      <c r="D817" s="5" t="s">
        <v>312</v>
      </c>
      <c r="E817" s="15"/>
      <c r="F817" s="15" t="s">
        <v>312</v>
      </c>
      <c r="G817" s="45" t="s">
        <v>313</v>
      </c>
      <c r="H817" s="6">
        <v>65000</v>
      </c>
      <c r="I817" s="6">
        <v>9100</v>
      </c>
      <c r="J817" s="6"/>
      <c r="K817" s="81">
        <f t="shared" si="235"/>
        <v>65000</v>
      </c>
      <c r="L817" s="81">
        <f t="shared" si="236"/>
        <v>74100</v>
      </c>
      <c r="M817" s="6"/>
      <c r="N817" s="6"/>
      <c r="O817" s="81"/>
      <c r="P817" s="6"/>
      <c r="Q817" s="6"/>
      <c r="R817" s="81"/>
      <c r="S817" s="6"/>
      <c r="T817" s="6"/>
      <c r="U817" s="81"/>
      <c r="V817" s="6"/>
      <c r="W817" s="6"/>
      <c r="X817" s="81"/>
      <c r="Y817" s="6"/>
      <c r="Z817" s="6"/>
      <c r="AA817" s="81"/>
      <c r="AB817" s="6"/>
      <c r="AC817" s="6"/>
      <c r="AD817" s="81"/>
      <c r="AE817" s="32"/>
      <c r="AF817" s="6"/>
      <c r="AG817" s="81"/>
      <c r="AH817" s="32"/>
      <c r="AI817" s="6"/>
      <c r="AJ817" s="81"/>
      <c r="AK817" s="32"/>
      <c r="AL817" s="35"/>
      <c r="AM817" s="35"/>
    </row>
    <row r="818" spans="1:39" hidden="1" x14ac:dyDescent="0.2">
      <c r="A818" s="5">
        <f t="shared" si="234"/>
        <v>777</v>
      </c>
      <c r="B818" s="5">
        <v>825</v>
      </c>
      <c r="C818" s="5">
        <v>821</v>
      </c>
      <c r="D818" s="5" t="s">
        <v>314</v>
      </c>
      <c r="E818" s="15" t="s">
        <v>314</v>
      </c>
      <c r="F818" s="15"/>
      <c r="G818" s="30" t="s">
        <v>315</v>
      </c>
      <c r="H818" s="6">
        <v>67000</v>
      </c>
      <c r="I818" s="6">
        <v>9380</v>
      </c>
      <c r="J818" s="6"/>
      <c r="K818" s="81">
        <f t="shared" si="235"/>
        <v>67000</v>
      </c>
      <c r="L818" s="81">
        <f t="shared" si="236"/>
        <v>76400</v>
      </c>
      <c r="M818" s="6"/>
      <c r="N818" s="6"/>
      <c r="O818" s="81"/>
      <c r="P818" s="6"/>
      <c r="Q818" s="6"/>
      <c r="R818" s="81"/>
      <c r="S818" s="6"/>
      <c r="T818" s="6"/>
      <c r="U818" s="81"/>
      <c r="V818" s="6"/>
      <c r="W818" s="6"/>
      <c r="X818" s="81"/>
      <c r="Y818" s="6"/>
      <c r="Z818" s="6"/>
      <c r="AA818" s="81"/>
      <c r="AB818" s="6"/>
      <c r="AC818" s="6"/>
      <c r="AD818" s="81"/>
      <c r="AE818" s="32"/>
      <c r="AF818" s="6"/>
      <c r="AG818" s="81"/>
      <c r="AH818" s="32"/>
      <c r="AI818" s="6"/>
      <c r="AJ818" s="81"/>
      <c r="AK818" s="32"/>
      <c r="AL818" s="47"/>
      <c r="AM818" s="35"/>
    </row>
    <row r="819" spans="1:39" hidden="1" x14ac:dyDescent="0.2">
      <c r="A819" s="5">
        <f t="shared" si="234"/>
        <v>778</v>
      </c>
      <c r="B819" s="5">
        <v>826</v>
      </c>
      <c r="C819" s="5">
        <v>822</v>
      </c>
      <c r="D819" s="5" t="s">
        <v>316</v>
      </c>
      <c r="E819" s="15" t="s">
        <v>316</v>
      </c>
      <c r="F819" s="15"/>
      <c r="G819" s="30" t="s">
        <v>317</v>
      </c>
      <c r="H819" s="6">
        <v>67000</v>
      </c>
      <c r="I819" s="6">
        <v>9380</v>
      </c>
      <c r="J819" s="6"/>
      <c r="K819" s="81">
        <f t="shared" si="235"/>
        <v>67000</v>
      </c>
      <c r="L819" s="81">
        <f t="shared" si="236"/>
        <v>76400</v>
      </c>
      <c r="M819" s="6"/>
      <c r="N819" s="6"/>
      <c r="O819" s="81"/>
      <c r="P819" s="6"/>
      <c r="Q819" s="6"/>
      <c r="R819" s="81"/>
      <c r="S819" s="6"/>
      <c r="T819" s="6"/>
      <c r="U819" s="81"/>
      <c r="V819" s="6"/>
      <c r="W819" s="6"/>
      <c r="X819" s="81"/>
      <c r="Y819" s="6"/>
      <c r="Z819" s="6"/>
      <c r="AA819" s="81"/>
      <c r="AB819" s="6"/>
      <c r="AC819" s="6"/>
      <c r="AD819" s="81"/>
      <c r="AE819" s="32"/>
      <c r="AF819" s="6"/>
      <c r="AG819" s="81"/>
      <c r="AH819" s="32"/>
      <c r="AI819" s="6"/>
      <c r="AJ819" s="81"/>
      <c r="AK819" s="32"/>
      <c r="AL819" s="48"/>
      <c r="AM819" s="35"/>
    </row>
    <row r="820" spans="1:39" hidden="1" x14ac:dyDescent="0.2">
      <c r="A820" s="5">
        <f t="shared" si="234"/>
        <v>779</v>
      </c>
      <c r="B820" s="5">
        <v>827</v>
      </c>
      <c r="C820" s="5">
        <v>823</v>
      </c>
      <c r="D820" s="5" t="s">
        <v>318</v>
      </c>
      <c r="E820" s="15" t="s">
        <v>318</v>
      </c>
      <c r="F820" s="15"/>
      <c r="G820" s="30" t="s">
        <v>319</v>
      </c>
      <c r="H820" s="6">
        <v>80000</v>
      </c>
      <c r="I820" s="6">
        <v>11200</v>
      </c>
      <c r="J820" s="6"/>
      <c r="K820" s="81">
        <f t="shared" si="235"/>
        <v>80000</v>
      </c>
      <c r="L820" s="81">
        <f t="shared" si="236"/>
        <v>91200</v>
      </c>
      <c r="M820" s="6"/>
      <c r="N820" s="6"/>
      <c r="O820" s="81"/>
      <c r="P820" s="6"/>
      <c r="Q820" s="6"/>
      <c r="R820" s="81"/>
      <c r="S820" s="6"/>
      <c r="T820" s="6"/>
      <c r="U820" s="81"/>
      <c r="V820" s="6"/>
      <c r="W820" s="6"/>
      <c r="X820" s="81"/>
      <c r="Y820" s="6"/>
      <c r="Z820" s="6"/>
      <c r="AA820" s="81"/>
      <c r="AB820" s="6"/>
      <c r="AC820" s="6"/>
      <c r="AD820" s="81"/>
      <c r="AE820" s="32"/>
      <c r="AF820" s="6"/>
      <c r="AG820" s="81"/>
      <c r="AH820" s="32"/>
      <c r="AI820" s="6"/>
      <c r="AJ820" s="81"/>
      <c r="AK820" s="32"/>
      <c r="AL820" s="48"/>
      <c r="AM820" s="35"/>
    </row>
    <row r="821" spans="1:39" ht="31.5" hidden="1" x14ac:dyDescent="0.2">
      <c r="A821" s="5">
        <f t="shared" si="234"/>
        <v>780</v>
      </c>
      <c r="B821" s="5">
        <v>828</v>
      </c>
      <c r="C821" s="5">
        <v>824</v>
      </c>
      <c r="D821" s="5" t="s">
        <v>320</v>
      </c>
      <c r="E821" s="15" t="s">
        <v>320</v>
      </c>
      <c r="F821" s="15"/>
      <c r="G821" s="30" t="s">
        <v>321</v>
      </c>
      <c r="H821" s="6">
        <v>89000</v>
      </c>
      <c r="I821" s="6">
        <v>12459.999999999998</v>
      </c>
      <c r="J821" s="6"/>
      <c r="K821" s="81">
        <f t="shared" si="235"/>
        <v>89000</v>
      </c>
      <c r="L821" s="81">
        <f t="shared" si="236"/>
        <v>101500</v>
      </c>
      <c r="M821" s="6"/>
      <c r="N821" s="6"/>
      <c r="O821" s="81"/>
      <c r="P821" s="6"/>
      <c r="Q821" s="6"/>
      <c r="R821" s="81"/>
      <c r="S821" s="6"/>
      <c r="T821" s="6"/>
      <c r="U821" s="81"/>
      <c r="V821" s="6"/>
      <c r="W821" s="6"/>
      <c r="X821" s="81"/>
      <c r="Y821" s="6"/>
      <c r="Z821" s="6"/>
      <c r="AA821" s="81"/>
      <c r="AB821" s="6"/>
      <c r="AC821" s="6"/>
      <c r="AD821" s="81"/>
      <c r="AE821" s="32"/>
      <c r="AF821" s="6"/>
      <c r="AG821" s="81"/>
      <c r="AH821" s="32"/>
      <c r="AI821" s="6"/>
      <c r="AJ821" s="81"/>
      <c r="AK821" s="32"/>
      <c r="AL821" s="48"/>
      <c r="AM821" s="35"/>
    </row>
    <row r="822" spans="1:39" ht="31.5" hidden="1" x14ac:dyDescent="0.2">
      <c r="A822" s="5">
        <f t="shared" si="234"/>
        <v>781</v>
      </c>
      <c r="B822" s="5">
        <v>829</v>
      </c>
      <c r="C822" s="5">
        <v>825</v>
      </c>
      <c r="D822" s="5" t="s">
        <v>322</v>
      </c>
      <c r="E822" s="15" t="s">
        <v>322</v>
      </c>
      <c r="F822" s="15"/>
      <c r="G822" s="30" t="s">
        <v>323</v>
      </c>
      <c r="H822" s="6">
        <v>80000</v>
      </c>
      <c r="I822" s="6">
        <v>11200</v>
      </c>
      <c r="J822" s="6"/>
      <c r="K822" s="81">
        <f t="shared" si="235"/>
        <v>80000</v>
      </c>
      <c r="L822" s="81">
        <f t="shared" si="236"/>
        <v>91200</v>
      </c>
      <c r="M822" s="6"/>
      <c r="N822" s="6"/>
      <c r="O822" s="81"/>
      <c r="P822" s="6"/>
      <c r="Q822" s="6"/>
      <c r="R822" s="81"/>
      <c r="S822" s="6"/>
      <c r="T822" s="6"/>
      <c r="U822" s="81"/>
      <c r="V822" s="6"/>
      <c r="W822" s="6"/>
      <c r="X822" s="81"/>
      <c r="Y822" s="6"/>
      <c r="Z822" s="6"/>
      <c r="AA822" s="81"/>
      <c r="AB822" s="6"/>
      <c r="AC822" s="6"/>
      <c r="AD822" s="81"/>
      <c r="AE822" s="32"/>
      <c r="AF822" s="6"/>
      <c r="AG822" s="81"/>
      <c r="AH822" s="32"/>
      <c r="AI822" s="6"/>
      <c r="AJ822" s="81"/>
      <c r="AK822" s="32"/>
      <c r="AL822" s="48"/>
      <c r="AM822" s="35"/>
    </row>
    <row r="823" spans="1:39" hidden="1" x14ac:dyDescent="0.2">
      <c r="A823" s="5">
        <f t="shared" si="234"/>
        <v>782</v>
      </c>
      <c r="B823" s="5">
        <v>886</v>
      </c>
      <c r="C823" s="5">
        <v>882</v>
      </c>
      <c r="D823" s="5" t="s">
        <v>324</v>
      </c>
      <c r="E823" s="15"/>
      <c r="F823" s="15" t="s">
        <v>324</v>
      </c>
      <c r="G823" s="45" t="s">
        <v>325</v>
      </c>
      <c r="H823" s="6">
        <v>70000</v>
      </c>
      <c r="I823" s="6">
        <v>9800</v>
      </c>
      <c r="J823" s="6"/>
      <c r="K823" s="81">
        <f t="shared" si="235"/>
        <v>70000</v>
      </c>
      <c r="L823" s="81">
        <f t="shared" si="236"/>
        <v>79800</v>
      </c>
      <c r="M823" s="6"/>
      <c r="N823" s="6"/>
      <c r="O823" s="81"/>
      <c r="P823" s="6"/>
      <c r="Q823" s="6"/>
      <c r="R823" s="81"/>
      <c r="S823" s="6"/>
      <c r="T823" s="6"/>
      <c r="U823" s="81"/>
      <c r="V823" s="6"/>
      <c r="W823" s="6"/>
      <c r="X823" s="81"/>
      <c r="Y823" s="6"/>
      <c r="Z823" s="6"/>
      <c r="AA823" s="81"/>
      <c r="AB823" s="6"/>
      <c r="AC823" s="6"/>
      <c r="AD823" s="81"/>
      <c r="AE823" s="32"/>
      <c r="AF823" s="6"/>
      <c r="AG823" s="81"/>
      <c r="AH823" s="32"/>
      <c r="AI823" s="6"/>
      <c r="AJ823" s="81"/>
      <c r="AK823" s="32"/>
      <c r="AL823" s="35"/>
      <c r="AM823" s="35"/>
    </row>
    <row r="824" spans="1:39" ht="31.5" hidden="1" x14ac:dyDescent="0.2">
      <c r="A824" s="5">
        <f t="shared" si="234"/>
        <v>783</v>
      </c>
      <c r="B824" s="5">
        <v>887</v>
      </c>
      <c r="C824" s="5">
        <v>883</v>
      </c>
      <c r="D824" s="5" t="s">
        <v>326</v>
      </c>
      <c r="E824" s="15"/>
      <c r="F824" s="15" t="s">
        <v>326</v>
      </c>
      <c r="G824" s="45" t="s">
        <v>327</v>
      </c>
      <c r="H824" s="6">
        <v>70000</v>
      </c>
      <c r="I824" s="6">
        <v>9800</v>
      </c>
      <c r="J824" s="6"/>
      <c r="K824" s="81">
        <f t="shared" si="235"/>
        <v>70000</v>
      </c>
      <c r="L824" s="81">
        <f t="shared" si="236"/>
        <v>79800</v>
      </c>
      <c r="M824" s="6"/>
      <c r="N824" s="6"/>
      <c r="O824" s="81"/>
      <c r="P824" s="6"/>
      <c r="Q824" s="6"/>
      <c r="R824" s="81"/>
      <c r="S824" s="6"/>
      <c r="T824" s="6"/>
      <c r="U824" s="81"/>
      <c r="V824" s="6"/>
      <c r="W824" s="6"/>
      <c r="X824" s="81"/>
      <c r="Y824" s="6"/>
      <c r="Z824" s="6"/>
      <c r="AA824" s="81"/>
      <c r="AB824" s="6"/>
      <c r="AC824" s="6"/>
      <c r="AD824" s="81"/>
      <c r="AE824" s="32"/>
      <c r="AF824" s="6"/>
      <c r="AG824" s="81"/>
      <c r="AH824" s="32"/>
      <c r="AI824" s="6"/>
      <c r="AJ824" s="81"/>
      <c r="AK824" s="32"/>
      <c r="AL824" s="35"/>
      <c r="AM824" s="35"/>
    </row>
    <row r="825" spans="1:39" ht="31.5" hidden="1" x14ac:dyDescent="0.2">
      <c r="A825" s="5">
        <f t="shared" si="234"/>
        <v>784</v>
      </c>
      <c r="B825" s="5">
        <v>889</v>
      </c>
      <c r="C825" s="5">
        <v>885</v>
      </c>
      <c r="D825" s="5" t="s">
        <v>328</v>
      </c>
      <c r="E825" s="15"/>
      <c r="F825" s="15" t="s">
        <v>328</v>
      </c>
      <c r="G825" s="45" t="s">
        <v>329</v>
      </c>
      <c r="H825" s="6">
        <v>160000</v>
      </c>
      <c r="I825" s="6">
        <v>22400</v>
      </c>
      <c r="J825" s="6"/>
      <c r="K825" s="81">
        <f t="shared" si="235"/>
        <v>160000</v>
      </c>
      <c r="L825" s="81">
        <f t="shared" si="236"/>
        <v>182400</v>
      </c>
      <c r="M825" s="6"/>
      <c r="N825" s="6"/>
      <c r="O825" s="81"/>
      <c r="P825" s="6"/>
      <c r="Q825" s="6"/>
      <c r="R825" s="81"/>
      <c r="S825" s="6"/>
      <c r="T825" s="6"/>
      <c r="U825" s="81"/>
      <c r="V825" s="6"/>
      <c r="W825" s="6"/>
      <c r="X825" s="81"/>
      <c r="Y825" s="6"/>
      <c r="Z825" s="6"/>
      <c r="AA825" s="81"/>
      <c r="AB825" s="6"/>
      <c r="AC825" s="6"/>
      <c r="AD825" s="81"/>
      <c r="AE825" s="32"/>
      <c r="AF825" s="6"/>
      <c r="AG825" s="81"/>
      <c r="AH825" s="32"/>
      <c r="AI825" s="6"/>
      <c r="AJ825" s="81"/>
      <c r="AK825" s="32"/>
      <c r="AL825" s="35"/>
      <c r="AM825" s="35"/>
    </row>
    <row r="826" spans="1:39" hidden="1" x14ac:dyDescent="0.2">
      <c r="A826" s="5">
        <f t="shared" si="234"/>
        <v>785</v>
      </c>
      <c r="B826" s="5">
        <v>997</v>
      </c>
      <c r="C826" s="5">
        <v>993</v>
      </c>
      <c r="D826" s="5" t="s">
        <v>1299</v>
      </c>
      <c r="E826" s="15"/>
      <c r="F826" s="15"/>
      <c r="G826" s="59" t="s">
        <v>1308</v>
      </c>
      <c r="H826" s="6">
        <v>52594</v>
      </c>
      <c r="I826" s="6">
        <v>7363.1599999999989</v>
      </c>
      <c r="J826" s="6"/>
      <c r="K826" s="81">
        <f t="shared" si="235"/>
        <v>52594</v>
      </c>
      <c r="L826" s="81">
        <f t="shared" si="236"/>
        <v>60000</v>
      </c>
      <c r="M826" s="6"/>
      <c r="N826" s="6"/>
      <c r="O826" s="81"/>
      <c r="P826" s="6"/>
      <c r="Q826" s="6"/>
      <c r="R826" s="81"/>
      <c r="S826" s="6"/>
      <c r="T826" s="6"/>
      <c r="U826" s="81"/>
      <c r="V826" s="6"/>
      <c r="W826" s="6"/>
      <c r="X826" s="81"/>
      <c r="Y826" s="6"/>
      <c r="Z826" s="6"/>
      <c r="AA826" s="81"/>
      <c r="AB826" s="6"/>
      <c r="AC826" s="6"/>
      <c r="AD826" s="81"/>
      <c r="AE826" s="32"/>
      <c r="AF826" s="6"/>
      <c r="AG826" s="81"/>
      <c r="AH826" s="32"/>
      <c r="AI826" s="6"/>
      <c r="AJ826" s="81"/>
      <c r="AK826" s="32"/>
      <c r="AL826" s="35"/>
      <c r="AM826" s="35"/>
    </row>
    <row r="827" spans="1:39" hidden="1" x14ac:dyDescent="0.2">
      <c r="A827" s="5"/>
      <c r="B827" s="5"/>
      <c r="C827" s="5"/>
      <c r="D827" s="5" t="s">
        <v>1299</v>
      </c>
      <c r="E827" s="15"/>
      <c r="F827" s="15"/>
      <c r="G827" s="41" t="s">
        <v>330</v>
      </c>
      <c r="H827" s="6">
        <v>0</v>
      </c>
      <c r="I827" s="6">
        <v>0</v>
      </c>
      <c r="J827" s="6"/>
      <c r="K827" s="81">
        <f t="shared" si="235"/>
        <v>0</v>
      </c>
      <c r="L827" s="81">
        <f t="shared" si="236"/>
        <v>0</v>
      </c>
      <c r="M827" s="6"/>
      <c r="N827" s="6"/>
      <c r="O827" s="81"/>
      <c r="P827" s="6"/>
      <c r="Q827" s="6"/>
      <c r="R827" s="81"/>
      <c r="S827" s="6"/>
      <c r="T827" s="6"/>
      <c r="U827" s="81"/>
      <c r="V827" s="6"/>
      <c r="W827" s="6"/>
      <c r="X827" s="81"/>
      <c r="Y827" s="6"/>
      <c r="Z827" s="6"/>
      <c r="AA827" s="81"/>
      <c r="AB827" s="6"/>
      <c r="AC827" s="6"/>
      <c r="AD827" s="81"/>
      <c r="AE827" s="32"/>
      <c r="AF827" s="6"/>
      <c r="AG827" s="81"/>
      <c r="AH827" s="32"/>
      <c r="AI827" s="6"/>
      <c r="AJ827" s="81"/>
      <c r="AK827" s="32"/>
      <c r="AL827" s="35"/>
      <c r="AM827" s="35"/>
    </row>
    <row r="828" spans="1:39" ht="31.5" hidden="1" x14ac:dyDescent="0.2">
      <c r="A828" s="5">
        <f>A826+1</f>
        <v>786</v>
      </c>
      <c r="B828" s="5">
        <v>814</v>
      </c>
      <c r="C828" s="5">
        <v>810</v>
      </c>
      <c r="D828" s="5" t="s">
        <v>331</v>
      </c>
      <c r="E828" s="15" t="s">
        <v>331</v>
      </c>
      <c r="F828" s="15"/>
      <c r="G828" s="43" t="s">
        <v>332</v>
      </c>
      <c r="H828" s="6">
        <v>11000</v>
      </c>
      <c r="I828" s="6">
        <v>1539.9999999999998</v>
      </c>
      <c r="J828" s="6"/>
      <c r="K828" s="81">
        <f t="shared" si="235"/>
        <v>11000</v>
      </c>
      <c r="L828" s="81">
        <f t="shared" si="236"/>
        <v>12500</v>
      </c>
      <c r="M828" s="6"/>
      <c r="N828" s="6"/>
      <c r="O828" s="81"/>
      <c r="P828" s="6"/>
      <c r="Q828" s="6"/>
      <c r="R828" s="81"/>
      <c r="S828" s="6"/>
      <c r="T828" s="6"/>
      <c r="U828" s="81"/>
      <c r="V828" s="6"/>
      <c r="W828" s="6"/>
      <c r="X828" s="81"/>
      <c r="Y828" s="6"/>
      <c r="Z828" s="6"/>
      <c r="AA828" s="81"/>
      <c r="AB828" s="6"/>
      <c r="AC828" s="6"/>
      <c r="AD828" s="81"/>
      <c r="AE828" s="32"/>
      <c r="AF828" s="6"/>
      <c r="AG828" s="81"/>
      <c r="AH828" s="32"/>
      <c r="AI828" s="6"/>
      <c r="AJ828" s="81"/>
      <c r="AK828" s="32"/>
      <c r="AL828" s="44"/>
      <c r="AM828" s="35"/>
    </row>
    <row r="829" spans="1:39" ht="31.5" hidden="1" x14ac:dyDescent="0.2">
      <c r="A829" s="5">
        <f t="shared" ref="A829:A871" si="237">A828+1</f>
        <v>787</v>
      </c>
      <c r="B829" s="5">
        <v>868</v>
      </c>
      <c r="C829" s="5">
        <v>864</v>
      </c>
      <c r="D829" s="5" t="s">
        <v>333</v>
      </c>
      <c r="E829" s="15" t="s">
        <v>333</v>
      </c>
      <c r="F829" s="15"/>
      <c r="G829" s="43" t="s">
        <v>334</v>
      </c>
      <c r="H829" s="6">
        <v>42000</v>
      </c>
      <c r="I829" s="6">
        <v>5879.9999999999991</v>
      </c>
      <c r="J829" s="6"/>
      <c r="K829" s="81">
        <f t="shared" si="235"/>
        <v>42000</v>
      </c>
      <c r="L829" s="81">
        <f t="shared" si="236"/>
        <v>47900</v>
      </c>
      <c r="M829" s="6"/>
      <c r="N829" s="6"/>
      <c r="O829" s="81"/>
      <c r="P829" s="6"/>
      <c r="Q829" s="6"/>
      <c r="R829" s="81"/>
      <c r="S829" s="6"/>
      <c r="T829" s="6"/>
      <c r="U829" s="81"/>
      <c r="V829" s="6"/>
      <c r="W829" s="6"/>
      <c r="X829" s="81"/>
      <c r="Y829" s="6"/>
      <c r="Z829" s="6"/>
      <c r="AA829" s="81"/>
      <c r="AB829" s="6"/>
      <c r="AC829" s="6"/>
      <c r="AD829" s="81"/>
      <c r="AE829" s="32"/>
      <c r="AF829" s="6"/>
      <c r="AG829" s="81"/>
      <c r="AH829" s="32"/>
      <c r="AI829" s="6"/>
      <c r="AJ829" s="81"/>
      <c r="AK829" s="32"/>
      <c r="AL829" s="44"/>
      <c r="AM829" s="35"/>
    </row>
    <row r="830" spans="1:39" hidden="1" x14ac:dyDescent="0.2">
      <c r="A830" s="5">
        <f t="shared" si="237"/>
        <v>788</v>
      </c>
      <c r="B830" s="5">
        <v>815</v>
      </c>
      <c r="C830" s="5">
        <v>811</v>
      </c>
      <c r="D830" s="5" t="s">
        <v>1299</v>
      </c>
      <c r="E830" s="15"/>
      <c r="F830" s="15"/>
      <c r="G830" s="43" t="s">
        <v>335</v>
      </c>
      <c r="H830" s="6">
        <v>11000</v>
      </c>
      <c r="I830" s="6">
        <v>1539.9999999999998</v>
      </c>
      <c r="J830" s="6"/>
      <c r="K830" s="81">
        <f t="shared" si="235"/>
        <v>11000</v>
      </c>
      <c r="L830" s="81">
        <f t="shared" si="236"/>
        <v>12500</v>
      </c>
      <c r="M830" s="6"/>
      <c r="N830" s="6"/>
      <c r="O830" s="81"/>
      <c r="P830" s="6"/>
      <c r="Q830" s="6"/>
      <c r="R830" s="81"/>
      <c r="S830" s="6"/>
      <c r="T830" s="6"/>
      <c r="U830" s="81"/>
      <c r="V830" s="6"/>
      <c r="W830" s="6"/>
      <c r="X830" s="81"/>
      <c r="Y830" s="6"/>
      <c r="Z830" s="6"/>
      <c r="AA830" s="81"/>
      <c r="AB830" s="6"/>
      <c r="AC830" s="6"/>
      <c r="AD830" s="81"/>
      <c r="AE830" s="32"/>
      <c r="AF830" s="6"/>
      <c r="AG830" s="81"/>
      <c r="AH830" s="32"/>
      <c r="AI830" s="6"/>
      <c r="AJ830" s="81"/>
      <c r="AK830" s="32"/>
      <c r="AL830" s="44"/>
      <c r="AM830" s="35"/>
    </row>
    <row r="831" spans="1:39" hidden="1" x14ac:dyDescent="0.2">
      <c r="A831" s="5">
        <f t="shared" si="237"/>
        <v>789</v>
      </c>
      <c r="B831" s="5">
        <v>816</v>
      </c>
      <c r="C831" s="5">
        <v>812</v>
      </c>
      <c r="D831" s="5" t="s">
        <v>336</v>
      </c>
      <c r="E831" s="15" t="s">
        <v>336</v>
      </c>
      <c r="F831" s="15"/>
      <c r="G831" s="43" t="s">
        <v>337</v>
      </c>
      <c r="H831" s="6">
        <v>13000</v>
      </c>
      <c r="I831" s="6">
        <v>1820</v>
      </c>
      <c r="J831" s="6"/>
      <c r="K831" s="81">
        <f t="shared" si="235"/>
        <v>13000</v>
      </c>
      <c r="L831" s="81">
        <f t="shared" si="236"/>
        <v>14800</v>
      </c>
      <c r="M831" s="6"/>
      <c r="N831" s="6"/>
      <c r="O831" s="81"/>
      <c r="P831" s="6"/>
      <c r="Q831" s="6"/>
      <c r="R831" s="81"/>
      <c r="S831" s="6"/>
      <c r="T831" s="6"/>
      <c r="U831" s="81"/>
      <c r="V831" s="6"/>
      <c r="W831" s="6"/>
      <c r="X831" s="81"/>
      <c r="Y831" s="6"/>
      <c r="Z831" s="6"/>
      <c r="AA831" s="81"/>
      <c r="AB831" s="6"/>
      <c r="AC831" s="6"/>
      <c r="AD831" s="81"/>
      <c r="AE831" s="32"/>
      <c r="AF831" s="6"/>
      <c r="AG831" s="81"/>
      <c r="AH831" s="32"/>
      <c r="AI831" s="6"/>
      <c r="AJ831" s="81"/>
      <c r="AK831" s="32"/>
      <c r="AL831" s="44"/>
      <c r="AM831" s="35"/>
    </row>
    <row r="832" spans="1:39" hidden="1" x14ac:dyDescent="0.2">
      <c r="A832" s="5">
        <f t="shared" si="237"/>
        <v>790</v>
      </c>
      <c r="B832" s="5">
        <v>817</v>
      </c>
      <c r="C832" s="5">
        <v>813</v>
      </c>
      <c r="D832" s="5" t="s">
        <v>338</v>
      </c>
      <c r="E832" s="15" t="s">
        <v>338</v>
      </c>
      <c r="F832" s="15"/>
      <c r="G832" s="30" t="s">
        <v>339</v>
      </c>
      <c r="H832" s="6">
        <v>27000</v>
      </c>
      <c r="I832" s="6">
        <v>3780</v>
      </c>
      <c r="J832" s="6"/>
      <c r="K832" s="81">
        <f t="shared" si="235"/>
        <v>27000</v>
      </c>
      <c r="L832" s="81">
        <f t="shared" si="236"/>
        <v>30800</v>
      </c>
      <c r="M832" s="6"/>
      <c r="N832" s="6"/>
      <c r="O832" s="81"/>
      <c r="P832" s="6"/>
      <c r="Q832" s="6"/>
      <c r="R832" s="81"/>
      <c r="S832" s="6"/>
      <c r="T832" s="6"/>
      <c r="U832" s="81"/>
      <c r="V832" s="6"/>
      <c r="W832" s="6"/>
      <c r="X832" s="81"/>
      <c r="Y832" s="6"/>
      <c r="Z832" s="6"/>
      <c r="AA832" s="81"/>
      <c r="AB832" s="6"/>
      <c r="AC832" s="6"/>
      <c r="AD832" s="81"/>
      <c r="AE832" s="32"/>
      <c r="AF832" s="6"/>
      <c r="AG832" s="81"/>
      <c r="AH832" s="32"/>
      <c r="AI832" s="6"/>
      <c r="AJ832" s="81"/>
      <c r="AK832" s="32"/>
      <c r="AL832" s="44"/>
      <c r="AM832" s="35"/>
    </row>
    <row r="833" spans="1:39" ht="31.5" hidden="1" x14ac:dyDescent="0.2">
      <c r="A833" s="5">
        <f t="shared" si="237"/>
        <v>791</v>
      </c>
      <c r="B833" s="5">
        <v>820</v>
      </c>
      <c r="C833" s="5">
        <v>816</v>
      </c>
      <c r="D833" s="5" t="s">
        <v>340</v>
      </c>
      <c r="E833" s="15" t="s">
        <v>340</v>
      </c>
      <c r="F833" s="15"/>
      <c r="G833" s="43" t="s">
        <v>341</v>
      </c>
      <c r="H833" s="6">
        <v>90000</v>
      </c>
      <c r="I833" s="6">
        <v>12599.999999999998</v>
      </c>
      <c r="J833" s="6"/>
      <c r="K833" s="81">
        <f t="shared" si="235"/>
        <v>90000</v>
      </c>
      <c r="L833" s="81">
        <f t="shared" si="236"/>
        <v>102600</v>
      </c>
      <c r="M833" s="6"/>
      <c r="N833" s="6"/>
      <c r="O833" s="81"/>
      <c r="P833" s="6"/>
      <c r="Q833" s="6"/>
      <c r="R833" s="81"/>
      <c r="S833" s="6"/>
      <c r="T833" s="6"/>
      <c r="U833" s="81"/>
      <c r="V833" s="6"/>
      <c r="W833" s="6"/>
      <c r="X833" s="81"/>
      <c r="Y833" s="6"/>
      <c r="Z833" s="6"/>
      <c r="AA833" s="81"/>
      <c r="AB833" s="6"/>
      <c r="AC833" s="6"/>
      <c r="AD833" s="81"/>
      <c r="AE833" s="32"/>
      <c r="AF833" s="6"/>
      <c r="AG833" s="81"/>
      <c r="AH833" s="32"/>
      <c r="AI833" s="6"/>
      <c r="AJ833" s="81"/>
      <c r="AK833" s="32"/>
      <c r="AL833" s="44"/>
      <c r="AM833" s="35"/>
    </row>
    <row r="834" spans="1:39" hidden="1" x14ac:dyDescent="0.2">
      <c r="A834" s="5">
        <f t="shared" si="237"/>
        <v>792</v>
      </c>
      <c r="B834" s="5">
        <v>819</v>
      </c>
      <c r="C834" s="5">
        <v>815</v>
      </c>
      <c r="D834" s="5" t="s">
        <v>342</v>
      </c>
      <c r="E834" s="15" t="s">
        <v>342</v>
      </c>
      <c r="F834" s="15"/>
      <c r="G834" s="43" t="s">
        <v>343</v>
      </c>
      <c r="H834" s="6">
        <v>49000</v>
      </c>
      <c r="I834" s="6">
        <v>6860</v>
      </c>
      <c r="J834" s="6"/>
      <c r="K834" s="81">
        <f t="shared" si="235"/>
        <v>49000</v>
      </c>
      <c r="L834" s="81">
        <f t="shared" si="236"/>
        <v>55900</v>
      </c>
      <c r="M834" s="6"/>
      <c r="N834" s="6"/>
      <c r="O834" s="81"/>
      <c r="P834" s="6"/>
      <c r="Q834" s="6"/>
      <c r="R834" s="81"/>
      <c r="S834" s="6"/>
      <c r="T834" s="6"/>
      <c r="U834" s="81"/>
      <c r="V834" s="6"/>
      <c r="W834" s="6"/>
      <c r="X834" s="81"/>
      <c r="Y834" s="6"/>
      <c r="Z834" s="6"/>
      <c r="AA834" s="81"/>
      <c r="AB834" s="6"/>
      <c r="AC834" s="6"/>
      <c r="AD834" s="81"/>
      <c r="AE834" s="32"/>
      <c r="AF834" s="6"/>
      <c r="AG834" s="81"/>
      <c r="AH834" s="32"/>
      <c r="AI834" s="6"/>
      <c r="AJ834" s="81"/>
      <c r="AK834" s="32"/>
      <c r="AL834" s="44"/>
      <c r="AM834" s="35"/>
    </row>
    <row r="835" spans="1:39" ht="31.5" hidden="1" x14ac:dyDescent="0.2">
      <c r="A835" s="5">
        <f t="shared" si="237"/>
        <v>793</v>
      </c>
      <c r="B835" s="5">
        <v>822</v>
      </c>
      <c r="C835" s="5">
        <v>818</v>
      </c>
      <c r="D835" s="5" t="s">
        <v>344</v>
      </c>
      <c r="E835" s="15" t="s">
        <v>344</v>
      </c>
      <c r="F835" s="15"/>
      <c r="G835" s="43" t="s">
        <v>345</v>
      </c>
      <c r="H835" s="6">
        <v>55000</v>
      </c>
      <c r="I835" s="6">
        <v>7700</v>
      </c>
      <c r="J835" s="6"/>
      <c r="K835" s="81">
        <f t="shared" si="235"/>
        <v>55000</v>
      </c>
      <c r="L835" s="81">
        <f t="shared" si="236"/>
        <v>62700</v>
      </c>
      <c r="M835" s="6"/>
      <c r="N835" s="6"/>
      <c r="O835" s="81"/>
      <c r="P835" s="6"/>
      <c r="Q835" s="6"/>
      <c r="R835" s="81"/>
      <c r="S835" s="6"/>
      <c r="T835" s="6"/>
      <c r="U835" s="81"/>
      <c r="V835" s="6"/>
      <c r="W835" s="6"/>
      <c r="X835" s="81"/>
      <c r="Y835" s="6"/>
      <c r="Z835" s="6"/>
      <c r="AA835" s="81"/>
      <c r="AB835" s="6"/>
      <c r="AC835" s="6"/>
      <c r="AD835" s="81"/>
      <c r="AE835" s="32"/>
      <c r="AF835" s="6"/>
      <c r="AG835" s="81"/>
      <c r="AH835" s="32"/>
      <c r="AI835" s="6"/>
      <c r="AJ835" s="81"/>
      <c r="AK835" s="32"/>
      <c r="AL835" s="44"/>
      <c r="AM835" s="35"/>
    </row>
    <row r="836" spans="1:39" ht="31.5" hidden="1" x14ac:dyDescent="0.2">
      <c r="A836" s="5">
        <f t="shared" si="237"/>
        <v>794</v>
      </c>
      <c r="B836" s="5">
        <v>987</v>
      </c>
      <c r="C836" s="5">
        <v>983</v>
      </c>
      <c r="D836" s="5" t="s">
        <v>1297</v>
      </c>
      <c r="E836" s="15"/>
      <c r="F836" s="15"/>
      <c r="G836" s="30" t="s">
        <v>346</v>
      </c>
      <c r="H836" s="6">
        <v>35000</v>
      </c>
      <c r="I836" s="6">
        <v>4900</v>
      </c>
      <c r="J836" s="6"/>
      <c r="K836" s="81">
        <f t="shared" si="235"/>
        <v>35000</v>
      </c>
      <c r="L836" s="81">
        <f t="shared" si="236"/>
        <v>39900</v>
      </c>
      <c r="M836" s="6"/>
      <c r="N836" s="6"/>
      <c r="O836" s="81"/>
      <c r="P836" s="6"/>
      <c r="Q836" s="6"/>
      <c r="R836" s="81"/>
      <c r="S836" s="6"/>
      <c r="T836" s="6"/>
      <c r="U836" s="81"/>
      <c r="V836" s="6"/>
      <c r="W836" s="6"/>
      <c r="X836" s="81"/>
      <c r="Y836" s="6"/>
      <c r="Z836" s="6"/>
      <c r="AA836" s="81"/>
      <c r="AB836" s="6"/>
      <c r="AC836" s="6"/>
      <c r="AD836" s="81"/>
      <c r="AE836" s="32"/>
      <c r="AF836" s="6"/>
      <c r="AG836" s="81"/>
      <c r="AH836" s="32"/>
      <c r="AI836" s="6"/>
      <c r="AJ836" s="81"/>
      <c r="AK836" s="32"/>
      <c r="AL836" s="35"/>
      <c r="AM836" s="35"/>
    </row>
    <row r="837" spans="1:39" ht="31.5" hidden="1" x14ac:dyDescent="0.2">
      <c r="A837" s="5">
        <f t="shared" si="237"/>
        <v>795</v>
      </c>
      <c r="B837" s="5">
        <v>821</v>
      </c>
      <c r="C837" s="5">
        <v>817</v>
      </c>
      <c r="D837" s="5" t="s">
        <v>347</v>
      </c>
      <c r="E837" s="15" t="s">
        <v>347</v>
      </c>
      <c r="F837" s="15"/>
      <c r="G837" s="43" t="s">
        <v>348</v>
      </c>
      <c r="H837" s="6">
        <v>48000</v>
      </c>
      <c r="I837" s="6">
        <v>6720</v>
      </c>
      <c r="J837" s="6"/>
      <c r="K837" s="81">
        <f t="shared" si="235"/>
        <v>48000</v>
      </c>
      <c r="L837" s="81">
        <f t="shared" si="236"/>
        <v>54700</v>
      </c>
      <c r="M837" s="6"/>
      <c r="N837" s="6"/>
      <c r="O837" s="81"/>
      <c r="P837" s="6"/>
      <c r="Q837" s="6"/>
      <c r="R837" s="81"/>
      <c r="S837" s="6"/>
      <c r="T837" s="6"/>
      <c r="U837" s="81"/>
      <c r="V837" s="6"/>
      <c r="W837" s="6"/>
      <c r="X837" s="81"/>
      <c r="Y837" s="6"/>
      <c r="Z837" s="6"/>
      <c r="AA837" s="81"/>
      <c r="AB837" s="6"/>
      <c r="AC837" s="6"/>
      <c r="AD837" s="81"/>
      <c r="AE837" s="32"/>
      <c r="AF837" s="6"/>
      <c r="AG837" s="81"/>
      <c r="AH837" s="32"/>
      <c r="AI837" s="6"/>
      <c r="AJ837" s="81"/>
      <c r="AK837" s="32"/>
      <c r="AL837" s="44"/>
      <c r="AM837" s="35"/>
    </row>
    <row r="838" spans="1:39" ht="31.5" hidden="1" x14ac:dyDescent="0.2">
      <c r="A838" s="5">
        <f t="shared" si="237"/>
        <v>796</v>
      </c>
      <c r="B838" s="5">
        <v>890</v>
      </c>
      <c r="C838" s="5">
        <v>886</v>
      </c>
      <c r="D838" s="5" t="s">
        <v>349</v>
      </c>
      <c r="E838" s="15"/>
      <c r="F838" s="15" t="s">
        <v>349</v>
      </c>
      <c r="G838" s="45" t="s">
        <v>350</v>
      </c>
      <c r="H838" s="6">
        <v>35000</v>
      </c>
      <c r="I838" s="6">
        <v>4900</v>
      </c>
      <c r="J838" s="6"/>
      <c r="K838" s="81">
        <f t="shared" si="235"/>
        <v>35000</v>
      </c>
      <c r="L838" s="81">
        <f t="shared" si="236"/>
        <v>39900</v>
      </c>
      <c r="M838" s="6"/>
      <c r="N838" s="6"/>
      <c r="O838" s="81"/>
      <c r="P838" s="6"/>
      <c r="Q838" s="6"/>
      <c r="R838" s="81"/>
      <c r="S838" s="6"/>
      <c r="T838" s="6"/>
      <c r="U838" s="81"/>
      <c r="V838" s="6"/>
      <c r="W838" s="6"/>
      <c r="X838" s="81"/>
      <c r="Y838" s="6"/>
      <c r="Z838" s="6"/>
      <c r="AA838" s="81"/>
      <c r="AB838" s="6"/>
      <c r="AC838" s="6"/>
      <c r="AD838" s="81"/>
      <c r="AE838" s="32"/>
      <c r="AF838" s="6"/>
      <c r="AG838" s="81"/>
      <c r="AH838" s="32"/>
      <c r="AI838" s="6"/>
      <c r="AJ838" s="81"/>
      <c r="AK838" s="32"/>
      <c r="AL838" s="35"/>
      <c r="AM838" s="35"/>
    </row>
    <row r="839" spans="1:39" hidden="1" x14ac:dyDescent="0.2">
      <c r="A839" s="5">
        <f t="shared" si="237"/>
        <v>797</v>
      </c>
      <c r="B839" s="5">
        <v>891</v>
      </c>
      <c r="C839" s="5">
        <v>887</v>
      </c>
      <c r="D839" s="5" t="s">
        <v>351</v>
      </c>
      <c r="E839" s="15"/>
      <c r="F839" s="15" t="s">
        <v>351</v>
      </c>
      <c r="G839" s="45" t="s">
        <v>352</v>
      </c>
      <c r="H839" s="6">
        <v>35000</v>
      </c>
      <c r="I839" s="6">
        <v>4900</v>
      </c>
      <c r="J839" s="6"/>
      <c r="K839" s="81">
        <f t="shared" si="235"/>
        <v>35000</v>
      </c>
      <c r="L839" s="81">
        <f t="shared" si="236"/>
        <v>39900</v>
      </c>
      <c r="M839" s="6"/>
      <c r="N839" s="6"/>
      <c r="O839" s="81"/>
      <c r="P839" s="6"/>
      <c r="Q839" s="6"/>
      <c r="R839" s="81"/>
      <c r="S839" s="6"/>
      <c r="T839" s="6"/>
      <c r="U839" s="81"/>
      <c r="V839" s="6"/>
      <c r="W839" s="6"/>
      <c r="X839" s="81"/>
      <c r="Y839" s="6"/>
      <c r="Z839" s="6"/>
      <c r="AA839" s="81"/>
      <c r="AB839" s="6"/>
      <c r="AC839" s="6"/>
      <c r="AD839" s="81"/>
      <c r="AE839" s="32"/>
      <c r="AF839" s="6"/>
      <c r="AG839" s="81"/>
      <c r="AH839" s="32"/>
      <c r="AI839" s="6"/>
      <c r="AJ839" s="81"/>
      <c r="AK839" s="32"/>
      <c r="AL839" s="35"/>
      <c r="AM839" s="35"/>
    </row>
    <row r="840" spans="1:39" ht="31.5" hidden="1" x14ac:dyDescent="0.2">
      <c r="A840" s="5">
        <f t="shared" si="237"/>
        <v>798</v>
      </c>
      <c r="B840" s="5">
        <v>894</v>
      </c>
      <c r="C840" s="5">
        <v>890</v>
      </c>
      <c r="D840" s="5" t="s">
        <v>353</v>
      </c>
      <c r="E840" s="15"/>
      <c r="F840" s="15" t="s">
        <v>353</v>
      </c>
      <c r="G840" s="45" t="s">
        <v>354</v>
      </c>
      <c r="H840" s="6">
        <v>25000</v>
      </c>
      <c r="I840" s="6">
        <v>3500</v>
      </c>
      <c r="J840" s="6"/>
      <c r="K840" s="81">
        <f t="shared" si="235"/>
        <v>25000</v>
      </c>
      <c r="L840" s="81">
        <f t="shared" si="236"/>
        <v>28500</v>
      </c>
      <c r="M840" s="6"/>
      <c r="N840" s="6"/>
      <c r="O840" s="81"/>
      <c r="P840" s="6"/>
      <c r="Q840" s="6"/>
      <c r="R840" s="81"/>
      <c r="S840" s="6"/>
      <c r="T840" s="6"/>
      <c r="U840" s="81"/>
      <c r="V840" s="6"/>
      <c r="W840" s="6"/>
      <c r="X840" s="81"/>
      <c r="Y840" s="6"/>
      <c r="Z840" s="6"/>
      <c r="AA840" s="81"/>
      <c r="AB840" s="6"/>
      <c r="AC840" s="6"/>
      <c r="AD840" s="81"/>
      <c r="AE840" s="32"/>
      <c r="AF840" s="6"/>
      <c r="AG840" s="81"/>
      <c r="AH840" s="32"/>
      <c r="AI840" s="6"/>
      <c r="AJ840" s="81"/>
      <c r="AK840" s="32"/>
      <c r="AL840" s="35"/>
      <c r="AM840" s="35"/>
    </row>
    <row r="841" spans="1:39" hidden="1" x14ac:dyDescent="0.2">
      <c r="A841" s="5">
        <f t="shared" si="237"/>
        <v>799</v>
      </c>
      <c r="B841" s="5">
        <v>895</v>
      </c>
      <c r="C841" s="5">
        <v>891</v>
      </c>
      <c r="D841" s="5" t="s">
        <v>355</v>
      </c>
      <c r="E841" s="15"/>
      <c r="F841" s="15" t="s">
        <v>355</v>
      </c>
      <c r="G841" s="45" t="s">
        <v>356</v>
      </c>
      <c r="H841" s="6">
        <v>45000</v>
      </c>
      <c r="I841" s="6">
        <v>6299.9999999999991</v>
      </c>
      <c r="J841" s="6"/>
      <c r="K841" s="81">
        <f t="shared" si="235"/>
        <v>45000</v>
      </c>
      <c r="L841" s="81">
        <f t="shared" si="236"/>
        <v>51300</v>
      </c>
      <c r="M841" s="6"/>
      <c r="N841" s="6"/>
      <c r="O841" s="81"/>
      <c r="P841" s="6"/>
      <c r="Q841" s="6"/>
      <c r="R841" s="81"/>
      <c r="S841" s="6"/>
      <c r="T841" s="6"/>
      <c r="U841" s="81"/>
      <c r="V841" s="6"/>
      <c r="W841" s="6"/>
      <c r="X841" s="81"/>
      <c r="Y841" s="6"/>
      <c r="Z841" s="6"/>
      <c r="AA841" s="81"/>
      <c r="AB841" s="6"/>
      <c r="AC841" s="6"/>
      <c r="AD841" s="81"/>
      <c r="AE841" s="32"/>
      <c r="AF841" s="6"/>
      <c r="AG841" s="81"/>
      <c r="AH841" s="32"/>
      <c r="AI841" s="6"/>
      <c r="AJ841" s="81"/>
      <c r="AK841" s="32"/>
      <c r="AL841" s="35"/>
      <c r="AM841" s="35"/>
    </row>
    <row r="842" spans="1:39" hidden="1" x14ac:dyDescent="0.2">
      <c r="A842" s="5">
        <f t="shared" si="237"/>
        <v>800</v>
      </c>
      <c r="B842" s="5">
        <v>896</v>
      </c>
      <c r="C842" s="5">
        <v>892</v>
      </c>
      <c r="D842" s="5" t="s">
        <v>357</v>
      </c>
      <c r="E842" s="15"/>
      <c r="F842" s="15" t="s">
        <v>357</v>
      </c>
      <c r="G842" s="45" t="s">
        <v>358</v>
      </c>
      <c r="H842" s="6">
        <v>220000</v>
      </c>
      <c r="I842" s="6">
        <v>30800</v>
      </c>
      <c r="J842" s="6"/>
      <c r="K842" s="81">
        <f t="shared" si="235"/>
        <v>220000</v>
      </c>
      <c r="L842" s="81">
        <f t="shared" si="236"/>
        <v>250800</v>
      </c>
      <c r="M842" s="6"/>
      <c r="N842" s="6"/>
      <c r="O842" s="81"/>
      <c r="P842" s="6"/>
      <c r="Q842" s="6"/>
      <c r="R842" s="81"/>
      <c r="S842" s="6"/>
      <c r="T842" s="6"/>
      <c r="U842" s="81"/>
      <c r="V842" s="6"/>
      <c r="W842" s="6"/>
      <c r="X842" s="81"/>
      <c r="Y842" s="6"/>
      <c r="Z842" s="6"/>
      <c r="AA842" s="81"/>
      <c r="AB842" s="6"/>
      <c r="AC842" s="6"/>
      <c r="AD842" s="81"/>
      <c r="AE842" s="32"/>
      <c r="AF842" s="6"/>
      <c r="AG842" s="81"/>
      <c r="AH842" s="32"/>
      <c r="AI842" s="6"/>
      <c r="AJ842" s="81"/>
      <c r="AK842" s="32"/>
      <c r="AL842" s="35"/>
      <c r="AM842" s="35"/>
    </row>
    <row r="843" spans="1:39" ht="31.5" hidden="1" x14ac:dyDescent="0.2">
      <c r="A843" s="5">
        <f t="shared" si="237"/>
        <v>801</v>
      </c>
      <c r="B843" s="5">
        <v>991</v>
      </c>
      <c r="C843" s="5">
        <v>987</v>
      </c>
      <c r="D843" s="5" t="s">
        <v>1299</v>
      </c>
      <c r="E843" s="15"/>
      <c r="F843" s="15"/>
      <c r="G843" s="8" t="s">
        <v>359</v>
      </c>
      <c r="H843" s="6">
        <v>465809</v>
      </c>
      <c r="I843" s="6">
        <v>65213.259999999995</v>
      </c>
      <c r="J843" s="6"/>
      <c r="K843" s="81">
        <f t="shared" si="235"/>
        <v>465809</v>
      </c>
      <c r="L843" s="81">
        <f t="shared" si="236"/>
        <v>531000</v>
      </c>
      <c r="M843" s="6"/>
      <c r="N843" s="6"/>
      <c r="O843" s="81"/>
      <c r="P843" s="6"/>
      <c r="Q843" s="6"/>
      <c r="R843" s="81"/>
      <c r="S843" s="6"/>
      <c r="T843" s="6"/>
      <c r="U843" s="81"/>
      <c r="V843" s="6"/>
      <c r="W843" s="6"/>
      <c r="X843" s="81"/>
      <c r="Y843" s="6"/>
      <c r="Z843" s="6"/>
      <c r="AA843" s="81"/>
      <c r="AB843" s="6"/>
      <c r="AC843" s="6"/>
      <c r="AD843" s="81"/>
      <c r="AE843" s="32"/>
      <c r="AF843" s="6"/>
      <c r="AG843" s="81"/>
      <c r="AH843" s="32"/>
      <c r="AI843" s="6"/>
      <c r="AJ843" s="81"/>
      <c r="AK843" s="32"/>
      <c r="AL843" s="35"/>
      <c r="AM843" s="35"/>
    </row>
    <row r="844" spans="1:39" hidden="1" x14ac:dyDescent="0.2">
      <c r="A844" s="5">
        <f t="shared" si="237"/>
        <v>802</v>
      </c>
      <c r="B844" s="5">
        <v>907</v>
      </c>
      <c r="C844" s="5">
        <v>903</v>
      </c>
      <c r="D844" s="5" t="s">
        <v>360</v>
      </c>
      <c r="E844" s="15"/>
      <c r="F844" s="15" t="s">
        <v>360</v>
      </c>
      <c r="G844" s="45" t="s">
        <v>361</v>
      </c>
      <c r="H844" s="6">
        <v>120000</v>
      </c>
      <c r="I844" s="6">
        <v>16800</v>
      </c>
      <c r="J844" s="6"/>
      <c r="K844" s="81">
        <f t="shared" si="235"/>
        <v>120000</v>
      </c>
      <c r="L844" s="81">
        <f t="shared" si="236"/>
        <v>136800</v>
      </c>
      <c r="M844" s="6"/>
      <c r="N844" s="6"/>
      <c r="O844" s="81"/>
      <c r="P844" s="6"/>
      <c r="Q844" s="6"/>
      <c r="R844" s="81"/>
      <c r="S844" s="6"/>
      <c r="T844" s="6"/>
      <c r="U844" s="81"/>
      <c r="V844" s="6"/>
      <c r="W844" s="6"/>
      <c r="X844" s="81"/>
      <c r="Y844" s="6"/>
      <c r="Z844" s="6"/>
      <c r="AA844" s="81"/>
      <c r="AB844" s="6"/>
      <c r="AC844" s="6"/>
      <c r="AD844" s="81"/>
      <c r="AE844" s="32"/>
      <c r="AF844" s="6"/>
      <c r="AG844" s="81"/>
      <c r="AH844" s="32"/>
      <c r="AI844" s="6"/>
      <c r="AJ844" s="81"/>
      <c r="AK844" s="32"/>
      <c r="AL844" s="35"/>
      <c r="AM844" s="35"/>
    </row>
    <row r="845" spans="1:39" hidden="1" x14ac:dyDescent="0.2">
      <c r="A845" s="5">
        <f t="shared" si="237"/>
        <v>803</v>
      </c>
      <c r="B845" s="5">
        <v>903</v>
      </c>
      <c r="C845" s="5">
        <v>899</v>
      </c>
      <c r="D845" s="5" t="s">
        <v>362</v>
      </c>
      <c r="E845" s="15"/>
      <c r="F845" s="15" t="s">
        <v>362</v>
      </c>
      <c r="G845" s="45" t="s">
        <v>363</v>
      </c>
      <c r="H845" s="6">
        <v>180000</v>
      </c>
      <c r="I845" s="6">
        <v>25199.999999999996</v>
      </c>
      <c r="J845" s="6"/>
      <c r="K845" s="81">
        <f t="shared" si="235"/>
        <v>180000</v>
      </c>
      <c r="L845" s="81">
        <f t="shared" si="236"/>
        <v>205200</v>
      </c>
      <c r="M845" s="6"/>
      <c r="N845" s="6"/>
      <c r="O845" s="81"/>
      <c r="P845" s="6"/>
      <c r="Q845" s="6"/>
      <c r="R845" s="81"/>
      <c r="S845" s="6"/>
      <c r="T845" s="6"/>
      <c r="U845" s="81"/>
      <c r="V845" s="6"/>
      <c r="W845" s="6"/>
      <c r="X845" s="81"/>
      <c r="Y845" s="6"/>
      <c r="Z845" s="6"/>
      <c r="AA845" s="81"/>
      <c r="AB845" s="6"/>
      <c r="AC845" s="6"/>
      <c r="AD845" s="81"/>
      <c r="AE845" s="32"/>
      <c r="AF845" s="6"/>
      <c r="AG845" s="81"/>
      <c r="AH845" s="32"/>
      <c r="AI845" s="6"/>
      <c r="AJ845" s="81"/>
      <c r="AK845" s="32"/>
      <c r="AL845" s="35"/>
      <c r="AM845" s="35"/>
    </row>
    <row r="846" spans="1:39" hidden="1" x14ac:dyDescent="0.2">
      <c r="A846" s="5">
        <f t="shared" si="237"/>
        <v>804</v>
      </c>
      <c r="B846" s="5">
        <v>897</v>
      </c>
      <c r="C846" s="5">
        <v>893</v>
      </c>
      <c r="D846" s="5" t="s">
        <v>364</v>
      </c>
      <c r="E846" s="15"/>
      <c r="F846" s="15" t="s">
        <v>364</v>
      </c>
      <c r="G846" s="45" t="s">
        <v>365</v>
      </c>
      <c r="H846" s="6">
        <v>220000</v>
      </c>
      <c r="I846" s="6">
        <v>30800</v>
      </c>
      <c r="J846" s="6"/>
      <c r="K846" s="81">
        <f t="shared" si="235"/>
        <v>220000</v>
      </c>
      <c r="L846" s="81">
        <f t="shared" si="236"/>
        <v>250800</v>
      </c>
      <c r="M846" s="6"/>
      <c r="N846" s="6"/>
      <c r="O846" s="81"/>
      <c r="P846" s="6"/>
      <c r="Q846" s="6"/>
      <c r="R846" s="81"/>
      <c r="S846" s="6"/>
      <c r="T846" s="6"/>
      <c r="U846" s="81"/>
      <c r="V846" s="6"/>
      <c r="W846" s="6"/>
      <c r="X846" s="81"/>
      <c r="Y846" s="6"/>
      <c r="Z846" s="6"/>
      <c r="AA846" s="81"/>
      <c r="AB846" s="6"/>
      <c r="AC846" s="6"/>
      <c r="AD846" s="81"/>
      <c r="AE846" s="32"/>
      <c r="AF846" s="6"/>
      <c r="AG846" s="81"/>
      <c r="AH846" s="32"/>
      <c r="AI846" s="6"/>
      <c r="AJ846" s="81"/>
      <c r="AK846" s="32"/>
      <c r="AL846" s="35"/>
      <c r="AM846" s="35"/>
    </row>
    <row r="847" spans="1:39" hidden="1" x14ac:dyDescent="0.2">
      <c r="A847" s="5">
        <f t="shared" si="237"/>
        <v>805</v>
      </c>
      <c r="B847" s="5">
        <v>898</v>
      </c>
      <c r="C847" s="5">
        <v>894</v>
      </c>
      <c r="D847" s="5" t="s">
        <v>366</v>
      </c>
      <c r="E847" s="15"/>
      <c r="F847" s="15" t="s">
        <v>366</v>
      </c>
      <c r="G847" s="45" t="s">
        <v>367</v>
      </c>
      <c r="H847" s="6">
        <v>220000</v>
      </c>
      <c r="I847" s="6">
        <v>30800</v>
      </c>
      <c r="J847" s="6"/>
      <c r="K847" s="81">
        <f t="shared" si="235"/>
        <v>220000</v>
      </c>
      <c r="L847" s="81">
        <f t="shared" si="236"/>
        <v>250800</v>
      </c>
      <c r="M847" s="6"/>
      <c r="N847" s="6"/>
      <c r="O847" s="81"/>
      <c r="P847" s="6"/>
      <c r="Q847" s="6"/>
      <c r="R847" s="81"/>
      <c r="S847" s="6"/>
      <c r="T847" s="6"/>
      <c r="U847" s="81"/>
      <c r="V847" s="6"/>
      <c r="W847" s="6"/>
      <c r="X847" s="81"/>
      <c r="Y847" s="6"/>
      <c r="Z847" s="6"/>
      <c r="AA847" s="81"/>
      <c r="AB847" s="6"/>
      <c r="AC847" s="6"/>
      <c r="AD847" s="81"/>
      <c r="AE847" s="32"/>
      <c r="AF847" s="6"/>
      <c r="AG847" s="81"/>
      <c r="AH847" s="32"/>
      <c r="AI847" s="6"/>
      <c r="AJ847" s="81"/>
      <c r="AK847" s="32"/>
      <c r="AL847" s="35"/>
      <c r="AM847" s="35"/>
    </row>
    <row r="848" spans="1:39" hidden="1" x14ac:dyDescent="0.2">
      <c r="A848" s="5">
        <f t="shared" si="237"/>
        <v>806</v>
      </c>
      <c r="B848" s="5" t="s">
        <v>368</v>
      </c>
      <c r="C848" s="5">
        <v>906</v>
      </c>
      <c r="D848" s="5" t="s">
        <v>369</v>
      </c>
      <c r="E848" s="15"/>
      <c r="F848" s="15" t="s">
        <v>369</v>
      </c>
      <c r="G848" s="45" t="s">
        <v>370</v>
      </c>
      <c r="H848" s="6">
        <v>180000</v>
      </c>
      <c r="I848" s="6">
        <v>25199.999999999996</v>
      </c>
      <c r="J848" s="6"/>
      <c r="K848" s="81">
        <f t="shared" si="235"/>
        <v>180000</v>
      </c>
      <c r="L848" s="81">
        <f t="shared" si="236"/>
        <v>205200</v>
      </c>
      <c r="M848" s="6"/>
      <c r="N848" s="6"/>
      <c r="O848" s="81"/>
      <c r="P848" s="6"/>
      <c r="Q848" s="6"/>
      <c r="R848" s="81"/>
      <c r="S848" s="6"/>
      <c r="T848" s="6"/>
      <c r="U848" s="81"/>
      <c r="V848" s="6"/>
      <c r="W848" s="6"/>
      <c r="X848" s="81"/>
      <c r="Y848" s="6"/>
      <c r="Z848" s="6"/>
      <c r="AA848" s="81"/>
      <c r="AB848" s="6"/>
      <c r="AC848" s="6"/>
      <c r="AD848" s="81"/>
      <c r="AE848" s="32"/>
      <c r="AF848" s="6"/>
      <c r="AG848" s="81"/>
      <c r="AH848" s="32"/>
      <c r="AI848" s="6"/>
      <c r="AJ848" s="81"/>
      <c r="AK848" s="32"/>
      <c r="AL848" s="35"/>
      <c r="AM848" s="35"/>
    </row>
    <row r="849" spans="1:39" hidden="1" x14ac:dyDescent="0.2">
      <c r="A849" s="5">
        <f t="shared" si="237"/>
        <v>807</v>
      </c>
      <c r="B849" s="5">
        <v>911</v>
      </c>
      <c r="C849" s="5">
        <v>907</v>
      </c>
      <c r="D849" s="5" t="s">
        <v>371</v>
      </c>
      <c r="E849" s="15"/>
      <c r="F849" s="15" t="s">
        <v>371</v>
      </c>
      <c r="G849" s="45" t="s">
        <v>372</v>
      </c>
      <c r="H849" s="6">
        <v>220000</v>
      </c>
      <c r="I849" s="6">
        <v>30800</v>
      </c>
      <c r="J849" s="6"/>
      <c r="K849" s="81">
        <f t="shared" si="235"/>
        <v>220000</v>
      </c>
      <c r="L849" s="81">
        <f t="shared" si="236"/>
        <v>250800</v>
      </c>
      <c r="M849" s="6"/>
      <c r="N849" s="6"/>
      <c r="O849" s="81"/>
      <c r="P849" s="6"/>
      <c r="Q849" s="6"/>
      <c r="R849" s="81"/>
      <c r="S849" s="6"/>
      <c r="T849" s="6"/>
      <c r="U849" s="81"/>
      <c r="V849" s="6"/>
      <c r="W849" s="6"/>
      <c r="X849" s="81"/>
      <c r="Y849" s="6"/>
      <c r="Z849" s="6"/>
      <c r="AA849" s="81"/>
      <c r="AB849" s="6"/>
      <c r="AC849" s="6"/>
      <c r="AD849" s="81"/>
      <c r="AE849" s="32"/>
      <c r="AF849" s="6"/>
      <c r="AG849" s="81"/>
      <c r="AH849" s="32"/>
      <c r="AI849" s="6"/>
      <c r="AJ849" s="81"/>
      <c r="AK849" s="32"/>
      <c r="AL849" s="35"/>
      <c r="AM849" s="35"/>
    </row>
    <row r="850" spans="1:39" ht="31.5" hidden="1" x14ac:dyDescent="0.2">
      <c r="A850" s="5">
        <f t="shared" si="237"/>
        <v>808</v>
      </c>
      <c r="B850" s="5">
        <v>892</v>
      </c>
      <c r="C850" s="5">
        <v>888</v>
      </c>
      <c r="D850" s="5" t="s">
        <v>373</v>
      </c>
      <c r="E850" s="15"/>
      <c r="F850" s="15" t="s">
        <v>373</v>
      </c>
      <c r="G850" s="45" t="s">
        <v>374</v>
      </c>
      <c r="H850" s="6">
        <v>70000</v>
      </c>
      <c r="I850" s="6">
        <v>9800</v>
      </c>
      <c r="J850" s="6"/>
      <c r="K850" s="81">
        <f t="shared" si="235"/>
        <v>70000</v>
      </c>
      <c r="L850" s="81">
        <f t="shared" si="236"/>
        <v>79800</v>
      </c>
      <c r="M850" s="6"/>
      <c r="N850" s="6"/>
      <c r="O850" s="81"/>
      <c r="P850" s="6"/>
      <c r="Q850" s="6"/>
      <c r="R850" s="81"/>
      <c r="S850" s="6"/>
      <c r="T850" s="6"/>
      <c r="U850" s="81"/>
      <c r="V850" s="6"/>
      <c r="W850" s="6"/>
      <c r="X850" s="81"/>
      <c r="Y850" s="6"/>
      <c r="Z850" s="6"/>
      <c r="AA850" s="81"/>
      <c r="AB850" s="6"/>
      <c r="AC850" s="6"/>
      <c r="AD850" s="81"/>
      <c r="AE850" s="32"/>
      <c r="AF850" s="6"/>
      <c r="AG850" s="81"/>
      <c r="AH850" s="32"/>
      <c r="AI850" s="6"/>
      <c r="AJ850" s="81"/>
      <c r="AK850" s="32"/>
      <c r="AL850" s="35"/>
      <c r="AM850" s="35"/>
    </row>
    <row r="851" spans="1:39" ht="31.5" hidden="1" x14ac:dyDescent="0.2">
      <c r="A851" s="5">
        <f t="shared" si="237"/>
        <v>809</v>
      </c>
      <c r="B851" s="5">
        <v>893</v>
      </c>
      <c r="C851" s="5">
        <v>889</v>
      </c>
      <c r="D851" s="5" t="s">
        <v>375</v>
      </c>
      <c r="E851" s="15"/>
      <c r="F851" s="15" t="s">
        <v>375</v>
      </c>
      <c r="G851" s="45" t="s">
        <v>376</v>
      </c>
      <c r="H851" s="6">
        <v>100000</v>
      </c>
      <c r="I851" s="6">
        <v>14000</v>
      </c>
      <c r="J851" s="6"/>
      <c r="K851" s="81">
        <f t="shared" si="235"/>
        <v>100000</v>
      </c>
      <c r="L851" s="81">
        <f t="shared" si="236"/>
        <v>114000</v>
      </c>
      <c r="M851" s="6"/>
      <c r="N851" s="6"/>
      <c r="O851" s="81"/>
      <c r="P851" s="6"/>
      <c r="Q851" s="6"/>
      <c r="R851" s="81"/>
      <c r="S851" s="6"/>
      <c r="T851" s="6"/>
      <c r="U851" s="81"/>
      <c r="V851" s="6"/>
      <c r="W851" s="6"/>
      <c r="X851" s="81"/>
      <c r="Y851" s="6"/>
      <c r="Z851" s="6"/>
      <c r="AA851" s="81"/>
      <c r="AB851" s="6"/>
      <c r="AC851" s="6"/>
      <c r="AD851" s="81"/>
      <c r="AE851" s="32"/>
      <c r="AF851" s="6"/>
      <c r="AG851" s="81"/>
      <c r="AH851" s="32"/>
      <c r="AI851" s="6"/>
      <c r="AJ851" s="81"/>
      <c r="AK851" s="32"/>
      <c r="AL851" s="35"/>
      <c r="AM851" s="35"/>
    </row>
    <row r="852" spans="1:39" ht="47.25" hidden="1" x14ac:dyDescent="0.2">
      <c r="A852" s="5">
        <f t="shared" si="237"/>
        <v>810</v>
      </c>
      <c r="B852" s="5">
        <v>992</v>
      </c>
      <c r="C852" s="5">
        <v>988</v>
      </c>
      <c r="D852" s="5" t="s">
        <v>1299</v>
      </c>
      <c r="E852" s="15"/>
      <c r="F852" s="15"/>
      <c r="G852" s="8" t="s">
        <v>377</v>
      </c>
      <c r="H852" s="6">
        <v>340524</v>
      </c>
      <c r="I852" s="6">
        <v>47673.36</v>
      </c>
      <c r="J852" s="6"/>
      <c r="K852" s="81">
        <f t="shared" si="235"/>
        <v>340524</v>
      </c>
      <c r="L852" s="81">
        <f t="shared" si="236"/>
        <v>388200</v>
      </c>
      <c r="M852" s="6"/>
      <c r="N852" s="6"/>
      <c r="O852" s="81"/>
      <c r="P852" s="6"/>
      <c r="Q852" s="6"/>
      <c r="R852" s="81"/>
      <c r="S852" s="6"/>
      <c r="T852" s="6"/>
      <c r="U852" s="81"/>
      <c r="V852" s="6"/>
      <c r="W852" s="6"/>
      <c r="X852" s="81"/>
      <c r="Y852" s="6"/>
      <c r="Z852" s="6"/>
      <c r="AA852" s="81"/>
      <c r="AB852" s="6"/>
      <c r="AC852" s="6"/>
      <c r="AD852" s="81"/>
      <c r="AE852" s="32"/>
      <c r="AF852" s="6"/>
      <c r="AG852" s="81"/>
      <c r="AH852" s="32"/>
      <c r="AI852" s="6"/>
      <c r="AJ852" s="81"/>
      <c r="AK852" s="32"/>
      <c r="AL852" s="35"/>
      <c r="AM852" s="35"/>
    </row>
    <row r="853" spans="1:39" ht="47.25" hidden="1" x14ac:dyDescent="0.2">
      <c r="A853" s="5">
        <f t="shared" si="237"/>
        <v>811</v>
      </c>
      <c r="B853" s="5">
        <v>993</v>
      </c>
      <c r="C853" s="5">
        <v>989</v>
      </c>
      <c r="D853" s="5" t="s">
        <v>1299</v>
      </c>
      <c r="E853" s="15"/>
      <c r="F853" s="15"/>
      <c r="G853" s="8" t="s">
        <v>378</v>
      </c>
      <c r="H853" s="6">
        <v>340524</v>
      </c>
      <c r="I853" s="6">
        <v>47673.36</v>
      </c>
      <c r="J853" s="6"/>
      <c r="K853" s="81">
        <f t="shared" si="235"/>
        <v>340524</v>
      </c>
      <c r="L853" s="81">
        <f t="shared" si="236"/>
        <v>388200</v>
      </c>
      <c r="M853" s="6"/>
      <c r="N853" s="6"/>
      <c r="O853" s="81"/>
      <c r="P853" s="6"/>
      <c r="Q853" s="6"/>
      <c r="R853" s="81"/>
      <c r="S853" s="6"/>
      <c r="T853" s="6"/>
      <c r="U853" s="81"/>
      <c r="V853" s="6"/>
      <c r="W853" s="6"/>
      <c r="X853" s="81"/>
      <c r="Y853" s="6"/>
      <c r="Z853" s="6"/>
      <c r="AA853" s="81"/>
      <c r="AB853" s="6"/>
      <c r="AC853" s="6"/>
      <c r="AD853" s="81"/>
      <c r="AE853" s="32"/>
      <c r="AF853" s="6"/>
      <c r="AG853" s="81"/>
      <c r="AH853" s="32"/>
      <c r="AI853" s="6"/>
      <c r="AJ853" s="81"/>
      <c r="AK853" s="32"/>
      <c r="AL853" s="35"/>
      <c r="AM853" s="35"/>
    </row>
    <row r="854" spans="1:39" ht="47.25" hidden="1" x14ac:dyDescent="0.2">
      <c r="A854" s="5">
        <f t="shared" si="237"/>
        <v>812</v>
      </c>
      <c r="B854" s="5">
        <v>849</v>
      </c>
      <c r="C854" s="5">
        <v>845</v>
      </c>
      <c r="D854" s="5" t="s">
        <v>379</v>
      </c>
      <c r="E854" s="15" t="s">
        <v>379</v>
      </c>
      <c r="F854" s="15"/>
      <c r="G854" s="43" t="s">
        <v>380</v>
      </c>
      <c r="H854" s="6">
        <v>95000</v>
      </c>
      <c r="I854" s="6">
        <v>13300</v>
      </c>
      <c r="J854" s="6"/>
      <c r="K854" s="81">
        <f t="shared" si="235"/>
        <v>95000</v>
      </c>
      <c r="L854" s="81">
        <f t="shared" si="236"/>
        <v>108300</v>
      </c>
      <c r="M854" s="6"/>
      <c r="N854" s="6"/>
      <c r="O854" s="81"/>
      <c r="P854" s="6"/>
      <c r="Q854" s="6"/>
      <c r="R854" s="81"/>
      <c r="S854" s="6"/>
      <c r="T854" s="6"/>
      <c r="U854" s="81"/>
      <c r="V854" s="6"/>
      <c r="W854" s="6"/>
      <c r="X854" s="81"/>
      <c r="Y854" s="6"/>
      <c r="Z854" s="6"/>
      <c r="AA854" s="81"/>
      <c r="AB854" s="6"/>
      <c r="AC854" s="6"/>
      <c r="AD854" s="81"/>
      <c r="AE854" s="32"/>
      <c r="AF854" s="6"/>
      <c r="AG854" s="81"/>
      <c r="AH854" s="32"/>
      <c r="AI854" s="6"/>
      <c r="AJ854" s="81"/>
      <c r="AK854" s="32"/>
      <c r="AL854" s="35" t="s">
        <v>381</v>
      </c>
      <c r="AM854" s="35"/>
    </row>
    <row r="855" spans="1:39" hidden="1" x14ac:dyDescent="0.2">
      <c r="A855" s="5">
        <f t="shared" si="237"/>
        <v>813</v>
      </c>
      <c r="B855" s="5">
        <v>900</v>
      </c>
      <c r="C855" s="5">
        <v>896</v>
      </c>
      <c r="D855" s="5" t="s">
        <v>382</v>
      </c>
      <c r="E855" s="15"/>
      <c r="F855" s="15" t="s">
        <v>382</v>
      </c>
      <c r="G855" s="45" t="s">
        <v>383</v>
      </c>
      <c r="H855" s="6">
        <v>180000</v>
      </c>
      <c r="I855" s="6">
        <v>25199.999999999996</v>
      </c>
      <c r="J855" s="6"/>
      <c r="K855" s="81">
        <f t="shared" si="235"/>
        <v>180000</v>
      </c>
      <c r="L855" s="81">
        <f t="shared" si="236"/>
        <v>205200</v>
      </c>
      <c r="M855" s="6"/>
      <c r="N855" s="6"/>
      <c r="O855" s="81"/>
      <c r="P855" s="6"/>
      <c r="Q855" s="6"/>
      <c r="R855" s="81"/>
      <c r="S855" s="6"/>
      <c r="T855" s="6"/>
      <c r="U855" s="81"/>
      <c r="V855" s="6"/>
      <c r="W855" s="6"/>
      <c r="X855" s="81"/>
      <c r="Y855" s="6"/>
      <c r="Z855" s="6"/>
      <c r="AA855" s="81"/>
      <c r="AB855" s="6"/>
      <c r="AC855" s="6"/>
      <c r="AD855" s="81"/>
      <c r="AE855" s="32"/>
      <c r="AF855" s="6"/>
      <c r="AG855" s="81"/>
      <c r="AH855" s="32"/>
      <c r="AI855" s="6"/>
      <c r="AJ855" s="81"/>
      <c r="AK855" s="32"/>
      <c r="AL855" s="35"/>
      <c r="AM855" s="35"/>
    </row>
    <row r="856" spans="1:39" ht="63" hidden="1" x14ac:dyDescent="0.2">
      <c r="A856" s="5">
        <f t="shared" si="237"/>
        <v>814</v>
      </c>
      <c r="B856" s="5">
        <v>850</v>
      </c>
      <c r="C856" s="5">
        <v>846</v>
      </c>
      <c r="D856" s="5" t="s">
        <v>384</v>
      </c>
      <c r="E856" s="15" t="s">
        <v>384</v>
      </c>
      <c r="F856" s="15"/>
      <c r="G856" s="43" t="s">
        <v>385</v>
      </c>
      <c r="H856" s="6">
        <v>193000</v>
      </c>
      <c r="I856" s="6">
        <v>27020</v>
      </c>
      <c r="J856" s="6"/>
      <c r="K856" s="81">
        <f t="shared" si="235"/>
        <v>193000</v>
      </c>
      <c r="L856" s="81">
        <f t="shared" si="236"/>
        <v>220000</v>
      </c>
      <c r="M856" s="6"/>
      <c r="N856" s="6"/>
      <c r="O856" s="81"/>
      <c r="P856" s="6"/>
      <c r="Q856" s="6"/>
      <c r="R856" s="81"/>
      <c r="S856" s="6"/>
      <c r="T856" s="6"/>
      <c r="U856" s="81"/>
      <c r="V856" s="6"/>
      <c r="W856" s="6"/>
      <c r="X856" s="81"/>
      <c r="Y856" s="6"/>
      <c r="Z856" s="6"/>
      <c r="AA856" s="81"/>
      <c r="AB856" s="6"/>
      <c r="AC856" s="6"/>
      <c r="AD856" s="81"/>
      <c r="AE856" s="32"/>
      <c r="AF856" s="6"/>
      <c r="AG856" s="81"/>
      <c r="AH856" s="32"/>
      <c r="AI856" s="6"/>
      <c r="AJ856" s="81"/>
      <c r="AK856" s="32"/>
      <c r="AL856" s="35" t="s">
        <v>386</v>
      </c>
      <c r="AM856" s="35"/>
    </row>
    <row r="857" spans="1:39" ht="31.5" hidden="1" x14ac:dyDescent="0.2">
      <c r="A857" s="5">
        <f t="shared" si="237"/>
        <v>815</v>
      </c>
      <c r="B857" s="5">
        <v>818</v>
      </c>
      <c r="C857" s="5">
        <v>814</v>
      </c>
      <c r="D857" s="5" t="s">
        <v>387</v>
      </c>
      <c r="E857" s="15" t="s">
        <v>387</v>
      </c>
      <c r="F857" s="15"/>
      <c r="G857" s="43" t="s">
        <v>388</v>
      </c>
      <c r="H857" s="6">
        <v>377000</v>
      </c>
      <c r="I857" s="6">
        <v>52780</v>
      </c>
      <c r="J857" s="6"/>
      <c r="K857" s="81">
        <f t="shared" si="235"/>
        <v>377000</v>
      </c>
      <c r="L857" s="81">
        <f t="shared" si="236"/>
        <v>429800</v>
      </c>
      <c r="M857" s="6"/>
      <c r="N857" s="6"/>
      <c r="O857" s="81"/>
      <c r="P857" s="6"/>
      <c r="Q857" s="6"/>
      <c r="R857" s="81"/>
      <c r="S857" s="6"/>
      <c r="T857" s="6"/>
      <c r="U857" s="81"/>
      <c r="V857" s="6"/>
      <c r="W857" s="6"/>
      <c r="X857" s="81"/>
      <c r="Y857" s="6"/>
      <c r="Z857" s="6"/>
      <c r="AA857" s="81"/>
      <c r="AB857" s="6"/>
      <c r="AC857" s="6"/>
      <c r="AD857" s="81"/>
      <c r="AE857" s="32"/>
      <c r="AF857" s="6"/>
      <c r="AG857" s="81"/>
      <c r="AH857" s="32"/>
      <c r="AI857" s="6"/>
      <c r="AJ857" s="81"/>
      <c r="AK857" s="32"/>
      <c r="AL857" s="35" t="s">
        <v>389</v>
      </c>
      <c r="AM857" s="35"/>
    </row>
    <row r="858" spans="1:39" ht="63" hidden="1" x14ac:dyDescent="0.2">
      <c r="A858" s="5">
        <f t="shared" si="237"/>
        <v>816</v>
      </c>
      <c r="B858" s="5">
        <v>844</v>
      </c>
      <c r="C858" s="5">
        <v>840</v>
      </c>
      <c r="D858" s="5" t="s">
        <v>390</v>
      </c>
      <c r="E858" s="15" t="s">
        <v>390</v>
      </c>
      <c r="F858" s="15"/>
      <c r="G858" s="43" t="s">
        <v>391</v>
      </c>
      <c r="H858" s="6">
        <v>260000</v>
      </c>
      <c r="I858" s="6">
        <v>36400</v>
      </c>
      <c r="J858" s="6"/>
      <c r="K858" s="81">
        <f t="shared" ref="K858:K908" si="238">H858+J858</f>
        <v>260000</v>
      </c>
      <c r="L858" s="81">
        <f t="shared" ref="L858:L908" si="239">ROUND((SUM(H858:J858)),-2)</f>
        <v>296400</v>
      </c>
      <c r="M858" s="6"/>
      <c r="N858" s="6"/>
      <c r="O858" s="81"/>
      <c r="P858" s="6"/>
      <c r="Q858" s="6"/>
      <c r="R858" s="81"/>
      <c r="S858" s="6"/>
      <c r="T858" s="6"/>
      <c r="U858" s="81"/>
      <c r="V858" s="6"/>
      <c r="W858" s="6"/>
      <c r="X858" s="81"/>
      <c r="Y858" s="6"/>
      <c r="Z858" s="6"/>
      <c r="AA858" s="81"/>
      <c r="AB858" s="6"/>
      <c r="AC858" s="6"/>
      <c r="AD858" s="81"/>
      <c r="AE858" s="32"/>
      <c r="AF858" s="6"/>
      <c r="AG858" s="81"/>
      <c r="AH858" s="32"/>
      <c r="AI858" s="6"/>
      <c r="AJ858" s="81"/>
      <c r="AK858" s="32"/>
      <c r="AL858" s="35" t="s">
        <v>386</v>
      </c>
      <c r="AM858" s="35"/>
    </row>
    <row r="859" spans="1:39" ht="31.5" hidden="1" x14ac:dyDescent="0.2">
      <c r="A859" s="5">
        <f t="shared" si="237"/>
        <v>817</v>
      </c>
      <c r="B859" s="5">
        <v>846</v>
      </c>
      <c r="C859" s="5">
        <v>842</v>
      </c>
      <c r="D859" s="5" t="s">
        <v>392</v>
      </c>
      <c r="E859" s="15" t="s">
        <v>392</v>
      </c>
      <c r="F859" s="15"/>
      <c r="G859" s="43" t="s">
        <v>393</v>
      </c>
      <c r="H859" s="6">
        <v>217000</v>
      </c>
      <c r="I859" s="6">
        <v>30380</v>
      </c>
      <c r="J859" s="6"/>
      <c r="K859" s="81">
        <f t="shared" si="238"/>
        <v>217000</v>
      </c>
      <c r="L859" s="81">
        <f t="shared" si="239"/>
        <v>247400</v>
      </c>
      <c r="M859" s="6"/>
      <c r="N859" s="6"/>
      <c r="O859" s="81"/>
      <c r="P859" s="6"/>
      <c r="Q859" s="6"/>
      <c r="R859" s="81"/>
      <c r="S859" s="6"/>
      <c r="T859" s="6"/>
      <c r="U859" s="81"/>
      <c r="V859" s="6"/>
      <c r="W859" s="6"/>
      <c r="X859" s="81"/>
      <c r="Y859" s="6"/>
      <c r="Z859" s="6"/>
      <c r="AA859" s="81"/>
      <c r="AB859" s="6"/>
      <c r="AC859" s="6"/>
      <c r="AD859" s="81"/>
      <c r="AE859" s="32"/>
      <c r="AF859" s="6"/>
      <c r="AG859" s="81"/>
      <c r="AH859" s="32"/>
      <c r="AI859" s="6"/>
      <c r="AJ859" s="81"/>
      <c r="AK859" s="32"/>
      <c r="AL859" s="35" t="s">
        <v>386</v>
      </c>
      <c r="AM859" s="35"/>
    </row>
    <row r="860" spans="1:39" ht="63" hidden="1" x14ac:dyDescent="0.2">
      <c r="A860" s="5">
        <f t="shared" si="237"/>
        <v>818</v>
      </c>
      <c r="B860" s="5">
        <v>847</v>
      </c>
      <c r="C860" s="5">
        <v>843</v>
      </c>
      <c r="D860" s="5" t="s">
        <v>394</v>
      </c>
      <c r="E860" s="15" t="s">
        <v>394</v>
      </c>
      <c r="F860" s="15"/>
      <c r="G860" s="43" t="s">
        <v>395</v>
      </c>
      <c r="H860" s="6">
        <v>435000</v>
      </c>
      <c r="I860" s="6">
        <v>60900</v>
      </c>
      <c r="J860" s="6"/>
      <c r="K860" s="81">
        <f t="shared" si="238"/>
        <v>435000</v>
      </c>
      <c r="L860" s="81">
        <f t="shared" si="239"/>
        <v>495900</v>
      </c>
      <c r="M860" s="6"/>
      <c r="N860" s="6"/>
      <c r="O860" s="81"/>
      <c r="P860" s="6"/>
      <c r="Q860" s="6"/>
      <c r="R860" s="81"/>
      <c r="S860" s="6"/>
      <c r="T860" s="6"/>
      <c r="U860" s="81"/>
      <c r="V860" s="6"/>
      <c r="W860" s="6"/>
      <c r="X860" s="81"/>
      <c r="Y860" s="6"/>
      <c r="Z860" s="6"/>
      <c r="AA860" s="81"/>
      <c r="AB860" s="6"/>
      <c r="AC860" s="6"/>
      <c r="AD860" s="81"/>
      <c r="AE860" s="32"/>
      <c r="AF860" s="6"/>
      <c r="AG860" s="81"/>
      <c r="AH860" s="32"/>
      <c r="AI860" s="6"/>
      <c r="AJ860" s="81"/>
      <c r="AK860" s="32"/>
      <c r="AL860" s="35" t="s">
        <v>386</v>
      </c>
      <c r="AM860" s="35"/>
    </row>
    <row r="861" spans="1:39" ht="94.5" hidden="1" x14ac:dyDescent="0.2">
      <c r="A861" s="5">
        <f t="shared" si="237"/>
        <v>819</v>
      </c>
      <c r="B861" s="5">
        <v>845</v>
      </c>
      <c r="C861" s="5">
        <v>841</v>
      </c>
      <c r="D861" s="5" t="s">
        <v>396</v>
      </c>
      <c r="E861" s="15" t="s">
        <v>396</v>
      </c>
      <c r="F861" s="15"/>
      <c r="G861" s="43" t="s">
        <v>1987</v>
      </c>
      <c r="H861" s="6">
        <v>280000</v>
      </c>
      <c r="I861" s="6">
        <v>39200</v>
      </c>
      <c r="J861" s="6"/>
      <c r="K861" s="81">
        <f t="shared" si="238"/>
        <v>280000</v>
      </c>
      <c r="L861" s="81">
        <f t="shared" si="239"/>
        <v>319200</v>
      </c>
      <c r="M861" s="6"/>
      <c r="N861" s="6"/>
      <c r="O861" s="81"/>
      <c r="P861" s="6"/>
      <c r="Q861" s="6"/>
      <c r="R861" s="81"/>
      <c r="S861" s="6"/>
      <c r="T861" s="6"/>
      <c r="U861" s="81"/>
      <c r="V861" s="6"/>
      <c r="W861" s="6"/>
      <c r="X861" s="81"/>
      <c r="Y861" s="6"/>
      <c r="Z861" s="6"/>
      <c r="AA861" s="81"/>
      <c r="AB861" s="6"/>
      <c r="AC861" s="6"/>
      <c r="AD861" s="81"/>
      <c r="AE861" s="32"/>
      <c r="AF861" s="6"/>
      <c r="AG861" s="81"/>
      <c r="AH861" s="32"/>
      <c r="AI861" s="6"/>
      <c r="AJ861" s="81"/>
      <c r="AK861" s="32"/>
      <c r="AL861" s="35" t="s">
        <v>386</v>
      </c>
      <c r="AM861" s="35"/>
    </row>
    <row r="862" spans="1:39" ht="31.5" hidden="1" x14ac:dyDescent="0.2">
      <c r="A862" s="5">
        <f t="shared" si="237"/>
        <v>820</v>
      </c>
      <c r="B862" s="5">
        <v>848</v>
      </c>
      <c r="C862" s="5">
        <v>844</v>
      </c>
      <c r="D862" s="5" t="s">
        <v>1988</v>
      </c>
      <c r="E862" s="15" t="s">
        <v>1988</v>
      </c>
      <c r="F862" s="15"/>
      <c r="G862" s="43" t="s">
        <v>1989</v>
      </c>
      <c r="H862" s="6">
        <v>990000</v>
      </c>
      <c r="I862" s="6">
        <v>138600</v>
      </c>
      <c r="J862" s="6"/>
      <c r="K862" s="81">
        <f t="shared" si="238"/>
        <v>990000</v>
      </c>
      <c r="L862" s="81">
        <f t="shared" si="239"/>
        <v>1128600</v>
      </c>
      <c r="M862" s="6"/>
      <c r="N862" s="6"/>
      <c r="O862" s="81"/>
      <c r="P862" s="6"/>
      <c r="Q862" s="6"/>
      <c r="R862" s="81"/>
      <c r="S862" s="6"/>
      <c r="T862" s="6"/>
      <c r="U862" s="81"/>
      <c r="V862" s="6"/>
      <c r="W862" s="6"/>
      <c r="X862" s="81"/>
      <c r="Y862" s="6"/>
      <c r="Z862" s="6"/>
      <c r="AA862" s="81"/>
      <c r="AB862" s="6"/>
      <c r="AC862" s="6"/>
      <c r="AD862" s="81"/>
      <c r="AE862" s="32"/>
      <c r="AF862" s="6"/>
      <c r="AG862" s="81"/>
      <c r="AH862" s="32"/>
      <c r="AI862" s="6"/>
      <c r="AJ862" s="81"/>
      <c r="AK862" s="32"/>
      <c r="AL862" s="35"/>
      <c r="AM862" s="35"/>
    </row>
    <row r="863" spans="1:39" ht="31.5" hidden="1" x14ac:dyDescent="0.2">
      <c r="A863" s="5">
        <f t="shared" si="237"/>
        <v>821</v>
      </c>
      <c r="B863" s="5">
        <v>901</v>
      </c>
      <c r="C863" s="5">
        <v>897</v>
      </c>
      <c r="D863" s="5" t="s">
        <v>1990</v>
      </c>
      <c r="E863" s="15"/>
      <c r="F863" s="15" t="s">
        <v>1990</v>
      </c>
      <c r="G863" s="45" t="s">
        <v>1991</v>
      </c>
      <c r="H863" s="6">
        <v>180000</v>
      </c>
      <c r="I863" s="6">
        <v>25199.999999999996</v>
      </c>
      <c r="J863" s="6"/>
      <c r="K863" s="81">
        <f t="shared" si="238"/>
        <v>180000</v>
      </c>
      <c r="L863" s="81">
        <f t="shared" si="239"/>
        <v>205200</v>
      </c>
      <c r="M863" s="6"/>
      <c r="N863" s="6"/>
      <c r="O863" s="81"/>
      <c r="P863" s="6"/>
      <c r="Q863" s="6"/>
      <c r="R863" s="81"/>
      <c r="S863" s="6"/>
      <c r="T863" s="6"/>
      <c r="U863" s="81"/>
      <c r="V863" s="6"/>
      <c r="W863" s="6"/>
      <c r="X863" s="81"/>
      <c r="Y863" s="6"/>
      <c r="Z863" s="6"/>
      <c r="AA863" s="81"/>
      <c r="AB863" s="6"/>
      <c r="AC863" s="6"/>
      <c r="AD863" s="81"/>
      <c r="AE863" s="32"/>
      <c r="AF863" s="6"/>
      <c r="AG863" s="81"/>
      <c r="AH863" s="32"/>
      <c r="AI863" s="6"/>
      <c r="AJ863" s="81"/>
      <c r="AK863" s="32"/>
      <c r="AL863" s="35"/>
      <c r="AM863" s="35"/>
    </row>
    <row r="864" spans="1:39" hidden="1" x14ac:dyDescent="0.2">
      <c r="A864" s="5">
        <f t="shared" si="237"/>
        <v>822</v>
      </c>
      <c r="B864" s="5">
        <v>902</v>
      </c>
      <c r="C864" s="5">
        <v>898</v>
      </c>
      <c r="D864" s="5" t="s">
        <v>1992</v>
      </c>
      <c r="E864" s="15"/>
      <c r="F864" s="15" t="s">
        <v>1992</v>
      </c>
      <c r="G864" s="45" t="s">
        <v>1993</v>
      </c>
      <c r="H864" s="6">
        <v>180000</v>
      </c>
      <c r="I864" s="6">
        <v>25199.999999999996</v>
      </c>
      <c r="J864" s="6"/>
      <c r="K864" s="81">
        <f t="shared" si="238"/>
        <v>180000</v>
      </c>
      <c r="L864" s="81">
        <f t="shared" si="239"/>
        <v>205200</v>
      </c>
      <c r="M864" s="6"/>
      <c r="N864" s="6"/>
      <c r="O864" s="81"/>
      <c r="P864" s="6"/>
      <c r="Q864" s="6"/>
      <c r="R864" s="81"/>
      <c r="S864" s="6"/>
      <c r="T864" s="6"/>
      <c r="U864" s="81"/>
      <c r="V864" s="6"/>
      <c r="W864" s="6"/>
      <c r="X864" s="81"/>
      <c r="Y864" s="6"/>
      <c r="Z864" s="6"/>
      <c r="AA864" s="81"/>
      <c r="AB864" s="6"/>
      <c r="AC864" s="6"/>
      <c r="AD864" s="81"/>
      <c r="AE864" s="32"/>
      <c r="AF864" s="6"/>
      <c r="AG864" s="81"/>
      <c r="AH864" s="32"/>
      <c r="AI864" s="6"/>
      <c r="AJ864" s="81"/>
      <c r="AK864" s="32"/>
      <c r="AL864" s="35"/>
      <c r="AM864" s="35"/>
    </row>
    <row r="865" spans="1:39" hidden="1" x14ac:dyDescent="0.2">
      <c r="A865" s="5">
        <f t="shared" si="237"/>
        <v>823</v>
      </c>
      <c r="B865" s="5">
        <v>899</v>
      </c>
      <c r="C865" s="5">
        <v>895</v>
      </c>
      <c r="D865" s="5" t="s">
        <v>1994</v>
      </c>
      <c r="E865" s="15"/>
      <c r="F865" s="15" t="s">
        <v>1994</v>
      </c>
      <c r="G865" s="45" t="s">
        <v>1995</v>
      </c>
      <c r="H865" s="6">
        <v>180000</v>
      </c>
      <c r="I865" s="6">
        <v>25199.999999999996</v>
      </c>
      <c r="J865" s="6"/>
      <c r="K865" s="81">
        <f t="shared" si="238"/>
        <v>180000</v>
      </c>
      <c r="L865" s="81">
        <f t="shared" si="239"/>
        <v>205200</v>
      </c>
      <c r="M865" s="6"/>
      <c r="N865" s="6"/>
      <c r="O865" s="81"/>
      <c r="P865" s="6"/>
      <c r="Q865" s="6"/>
      <c r="R865" s="81"/>
      <c r="S865" s="6"/>
      <c r="T865" s="6"/>
      <c r="U865" s="81"/>
      <c r="V865" s="6"/>
      <c r="W865" s="6"/>
      <c r="X865" s="81"/>
      <c r="Y865" s="6"/>
      <c r="Z865" s="6"/>
      <c r="AA865" s="81"/>
      <c r="AB865" s="6"/>
      <c r="AC865" s="6"/>
      <c r="AD865" s="81"/>
      <c r="AE865" s="32"/>
      <c r="AF865" s="6"/>
      <c r="AG865" s="81"/>
      <c r="AH865" s="32"/>
      <c r="AI865" s="6"/>
      <c r="AJ865" s="81"/>
      <c r="AK865" s="32"/>
      <c r="AL865" s="35"/>
      <c r="AM865" s="35"/>
    </row>
    <row r="866" spans="1:39" ht="31.5" hidden="1" x14ac:dyDescent="0.2">
      <c r="A866" s="5">
        <f t="shared" si="237"/>
        <v>824</v>
      </c>
      <c r="B866" s="5">
        <v>904</v>
      </c>
      <c r="C866" s="5">
        <v>900</v>
      </c>
      <c r="D866" s="5" t="s">
        <v>1996</v>
      </c>
      <c r="E866" s="15"/>
      <c r="F866" s="15" t="s">
        <v>1996</v>
      </c>
      <c r="G866" s="45" t="s">
        <v>1997</v>
      </c>
      <c r="H866" s="6">
        <v>180000</v>
      </c>
      <c r="I866" s="6">
        <v>25199.999999999996</v>
      </c>
      <c r="J866" s="6"/>
      <c r="K866" s="81">
        <f t="shared" si="238"/>
        <v>180000</v>
      </c>
      <c r="L866" s="81">
        <f t="shared" si="239"/>
        <v>205200</v>
      </c>
      <c r="M866" s="6"/>
      <c r="N866" s="6"/>
      <c r="O866" s="81"/>
      <c r="P866" s="6"/>
      <c r="Q866" s="6"/>
      <c r="R866" s="81"/>
      <c r="S866" s="6"/>
      <c r="T866" s="6"/>
      <c r="U866" s="81"/>
      <c r="V866" s="6"/>
      <c r="W866" s="6"/>
      <c r="X866" s="81"/>
      <c r="Y866" s="6"/>
      <c r="Z866" s="6"/>
      <c r="AA866" s="81"/>
      <c r="AB866" s="6"/>
      <c r="AC866" s="6"/>
      <c r="AD866" s="81"/>
      <c r="AE866" s="32"/>
      <c r="AF866" s="6"/>
      <c r="AG866" s="81"/>
      <c r="AH866" s="32"/>
      <c r="AI866" s="6"/>
      <c r="AJ866" s="81"/>
      <c r="AK866" s="32"/>
      <c r="AL866" s="35"/>
      <c r="AM866" s="35"/>
    </row>
    <row r="867" spans="1:39" ht="31.5" hidden="1" x14ac:dyDescent="0.2">
      <c r="A867" s="5">
        <f t="shared" si="237"/>
        <v>825</v>
      </c>
      <c r="B867" s="5">
        <v>905</v>
      </c>
      <c r="C867" s="5">
        <v>901</v>
      </c>
      <c r="D867" s="5" t="s">
        <v>1998</v>
      </c>
      <c r="E867" s="15"/>
      <c r="F867" s="15" t="s">
        <v>1998</v>
      </c>
      <c r="G867" s="45" t="s">
        <v>1999</v>
      </c>
      <c r="H867" s="6">
        <v>180000</v>
      </c>
      <c r="I867" s="6">
        <v>25199.999999999996</v>
      </c>
      <c r="J867" s="6"/>
      <c r="K867" s="81">
        <f t="shared" si="238"/>
        <v>180000</v>
      </c>
      <c r="L867" s="81">
        <f t="shared" si="239"/>
        <v>205200</v>
      </c>
      <c r="M867" s="6"/>
      <c r="N867" s="6"/>
      <c r="O867" s="81"/>
      <c r="P867" s="6"/>
      <c r="Q867" s="6"/>
      <c r="R867" s="81"/>
      <c r="S867" s="6"/>
      <c r="T867" s="6"/>
      <c r="U867" s="81"/>
      <c r="V867" s="6"/>
      <c r="W867" s="6"/>
      <c r="X867" s="81"/>
      <c r="Y867" s="6"/>
      <c r="Z867" s="6"/>
      <c r="AA867" s="81"/>
      <c r="AB867" s="6"/>
      <c r="AC867" s="6"/>
      <c r="AD867" s="81"/>
      <c r="AE867" s="32"/>
      <c r="AF867" s="6"/>
      <c r="AG867" s="81"/>
      <c r="AH867" s="32"/>
      <c r="AI867" s="6"/>
      <c r="AJ867" s="81"/>
      <c r="AK867" s="32"/>
      <c r="AL867" s="35"/>
      <c r="AM867" s="35"/>
    </row>
    <row r="868" spans="1:39" hidden="1" x14ac:dyDescent="0.2">
      <c r="A868" s="5">
        <f t="shared" si="237"/>
        <v>826</v>
      </c>
      <c r="B868" s="5">
        <v>906</v>
      </c>
      <c r="C868" s="5">
        <v>902</v>
      </c>
      <c r="D868" s="5" t="s">
        <v>2000</v>
      </c>
      <c r="E868" s="15"/>
      <c r="F868" s="15" t="s">
        <v>2000</v>
      </c>
      <c r="G868" s="45" t="s">
        <v>2001</v>
      </c>
      <c r="H868" s="6">
        <v>180000</v>
      </c>
      <c r="I868" s="6">
        <v>25199.999999999996</v>
      </c>
      <c r="J868" s="6"/>
      <c r="K868" s="81">
        <f t="shared" si="238"/>
        <v>180000</v>
      </c>
      <c r="L868" s="81">
        <f t="shared" si="239"/>
        <v>205200</v>
      </c>
      <c r="M868" s="6"/>
      <c r="N868" s="6"/>
      <c r="O868" s="81"/>
      <c r="P868" s="6"/>
      <c r="Q868" s="6"/>
      <c r="R868" s="81"/>
      <c r="S868" s="6"/>
      <c r="T868" s="6"/>
      <c r="U868" s="81"/>
      <c r="V868" s="6"/>
      <c r="W868" s="6"/>
      <c r="X868" s="81"/>
      <c r="Y868" s="6"/>
      <c r="Z868" s="6"/>
      <c r="AA868" s="81"/>
      <c r="AB868" s="6"/>
      <c r="AC868" s="6"/>
      <c r="AD868" s="81"/>
      <c r="AE868" s="32"/>
      <c r="AF868" s="6"/>
      <c r="AG868" s="81"/>
      <c r="AH868" s="32"/>
      <c r="AI868" s="6"/>
      <c r="AJ868" s="81"/>
      <c r="AK868" s="32"/>
      <c r="AL868" s="35"/>
      <c r="AM868" s="35"/>
    </row>
    <row r="869" spans="1:39" hidden="1" x14ac:dyDescent="0.2">
      <c r="A869" s="5">
        <f t="shared" si="237"/>
        <v>827</v>
      </c>
      <c r="B869" s="5">
        <v>912</v>
      </c>
      <c r="C869" s="5">
        <v>908</v>
      </c>
      <c r="D869" s="5" t="s">
        <v>2002</v>
      </c>
      <c r="E869" s="15"/>
      <c r="F869" s="15" t="s">
        <v>2002</v>
      </c>
      <c r="G869" s="45" t="s">
        <v>2003</v>
      </c>
      <c r="H869" s="6">
        <v>120000</v>
      </c>
      <c r="I869" s="6">
        <v>16800</v>
      </c>
      <c r="J869" s="6"/>
      <c r="K869" s="81">
        <f t="shared" si="238"/>
        <v>120000</v>
      </c>
      <c r="L869" s="81">
        <f t="shared" si="239"/>
        <v>136800</v>
      </c>
      <c r="M869" s="6"/>
      <c r="N869" s="6"/>
      <c r="O869" s="81"/>
      <c r="P869" s="6"/>
      <c r="Q869" s="6"/>
      <c r="R869" s="81"/>
      <c r="S869" s="6"/>
      <c r="T869" s="6"/>
      <c r="U869" s="81"/>
      <c r="V869" s="6"/>
      <c r="W869" s="6"/>
      <c r="X869" s="81"/>
      <c r="Y869" s="6"/>
      <c r="Z869" s="6"/>
      <c r="AA869" s="81"/>
      <c r="AB869" s="6"/>
      <c r="AC869" s="6"/>
      <c r="AD869" s="81"/>
      <c r="AE869" s="32"/>
      <c r="AF869" s="6"/>
      <c r="AG869" s="81"/>
      <c r="AH869" s="32"/>
      <c r="AI869" s="6"/>
      <c r="AJ869" s="81"/>
      <c r="AK869" s="32"/>
      <c r="AL869" s="35"/>
      <c r="AM869" s="35"/>
    </row>
    <row r="870" spans="1:39" hidden="1" x14ac:dyDescent="0.2">
      <c r="A870" s="5">
        <f t="shared" si="237"/>
        <v>828</v>
      </c>
      <c r="B870" s="5">
        <v>909</v>
      </c>
      <c r="C870" s="5">
        <v>905</v>
      </c>
      <c r="D870" s="5" t="s">
        <v>2004</v>
      </c>
      <c r="E870" s="15"/>
      <c r="F870" s="15" t="s">
        <v>2004</v>
      </c>
      <c r="G870" s="45" t="s">
        <v>2005</v>
      </c>
      <c r="H870" s="6">
        <v>180000</v>
      </c>
      <c r="I870" s="6">
        <v>25199.999999999996</v>
      </c>
      <c r="J870" s="6"/>
      <c r="K870" s="81">
        <f t="shared" si="238"/>
        <v>180000</v>
      </c>
      <c r="L870" s="81">
        <f t="shared" si="239"/>
        <v>205200</v>
      </c>
      <c r="M870" s="6"/>
      <c r="N870" s="6"/>
      <c r="O870" s="81"/>
      <c r="P870" s="6"/>
      <c r="Q870" s="6"/>
      <c r="R870" s="81"/>
      <c r="S870" s="6"/>
      <c r="T870" s="6"/>
      <c r="U870" s="81"/>
      <c r="V870" s="6"/>
      <c r="W870" s="6"/>
      <c r="X870" s="81"/>
      <c r="Y870" s="6"/>
      <c r="Z870" s="6"/>
      <c r="AA870" s="81"/>
      <c r="AB870" s="6"/>
      <c r="AC870" s="6"/>
      <c r="AD870" s="81"/>
      <c r="AE870" s="32"/>
      <c r="AF870" s="6"/>
      <c r="AG870" s="81"/>
      <c r="AH870" s="32"/>
      <c r="AI870" s="6"/>
      <c r="AJ870" s="81"/>
      <c r="AK870" s="32"/>
      <c r="AL870" s="35"/>
      <c r="AM870" s="35"/>
    </row>
    <row r="871" spans="1:39" hidden="1" x14ac:dyDescent="0.2">
      <c r="A871" s="5">
        <f t="shared" si="237"/>
        <v>829</v>
      </c>
      <c r="B871" s="5">
        <v>978</v>
      </c>
      <c r="C871" s="5">
        <v>974</v>
      </c>
      <c r="D871" s="5" t="s">
        <v>2006</v>
      </c>
      <c r="E871" s="15"/>
      <c r="F871" s="15" t="s">
        <v>2006</v>
      </c>
      <c r="G871" s="30" t="s">
        <v>2007</v>
      </c>
      <c r="H871" s="6">
        <v>1500000</v>
      </c>
      <c r="I871" s="6">
        <v>210000</v>
      </c>
      <c r="J871" s="6"/>
      <c r="K871" s="81">
        <f t="shared" si="238"/>
        <v>1500000</v>
      </c>
      <c r="L871" s="81">
        <f t="shared" si="239"/>
        <v>1710000</v>
      </c>
      <c r="M871" s="6"/>
      <c r="N871" s="6"/>
      <c r="O871" s="81"/>
      <c r="P871" s="6"/>
      <c r="Q871" s="6"/>
      <c r="R871" s="81"/>
      <c r="S871" s="6"/>
      <c r="T871" s="6"/>
      <c r="U871" s="81"/>
      <c r="V871" s="6"/>
      <c r="W871" s="6"/>
      <c r="X871" s="81"/>
      <c r="Y871" s="6"/>
      <c r="Z871" s="6"/>
      <c r="AA871" s="81"/>
      <c r="AB871" s="6"/>
      <c r="AC871" s="6"/>
      <c r="AD871" s="81"/>
      <c r="AE871" s="32"/>
      <c r="AF871" s="6"/>
      <c r="AG871" s="81"/>
      <c r="AH871" s="32"/>
      <c r="AI871" s="6"/>
      <c r="AJ871" s="81"/>
      <c r="AK871" s="32"/>
      <c r="AL871" s="35"/>
      <c r="AM871" s="35"/>
    </row>
    <row r="872" spans="1:39" ht="31.5" hidden="1" x14ac:dyDescent="0.2">
      <c r="A872" s="5"/>
      <c r="B872" s="5"/>
      <c r="C872" s="5" t="e">
        <v>#N/A</v>
      </c>
      <c r="D872" s="5" t="s">
        <v>1299</v>
      </c>
      <c r="E872" s="15"/>
      <c r="F872" s="15"/>
      <c r="G872" s="46" t="s">
        <v>2008</v>
      </c>
      <c r="H872" s="6">
        <v>0</v>
      </c>
      <c r="I872" s="6">
        <v>0</v>
      </c>
      <c r="J872" s="6"/>
      <c r="K872" s="81">
        <f t="shared" si="238"/>
        <v>0</v>
      </c>
      <c r="L872" s="81">
        <f t="shared" si="239"/>
        <v>0</v>
      </c>
      <c r="M872" s="6"/>
      <c r="N872" s="6"/>
      <c r="O872" s="81"/>
      <c r="P872" s="6"/>
      <c r="Q872" s="6"/>
      <c r="R872" s="81"/>
      <c r="S872" s="6"/>
      <c r="T872" s="6"/>
      <c r="U872" s="81"/>
      <c r="V872" s="6"/>
      <c r="W872" s="6"/>
      <c r="X872" s="81"/>
      <c r="Y872" s="6"/>
      <c r="Z872" s="6"/>
      <c r="AA872" s="81"/>
      <c r="AB872" s="6"/>
      <c r="AC872" s="6"/>
      <c r="AD872" s="81"/>
      <c r="AE872" s="32"/>
      <c r="AF872" s="6"/>
      <c r="AG872" s="81"/>
      <c r="AH872" s="32"/>
      <c r="AI872" s="6"/>
      <c r="AJ872" s="81"/>
      <c r="AK872" s="32"/>
      <c r="AL872" s="35"/>
      <c r="AM872" s="35"/>
    </row>
    <row r="873" spans="1:39" ht="47.25" hidden="1" x14ac:dyDescent="0.2">
      <c r="A873" s="5">
        <f>A871+1</f>
        <v>830</v>
      </c>
      <c r="B873" s="5">
        <v>805</v>
      </c>
      <c r="C873" s="5">
        <v>801</v>
      </c>
      <c r="D873" s="5" t="s">
        <v>2009</v>
      </c>
      <c r="E873" s="15" t="s">
        <v>2009</v>
      </c>
      <c r="F873" s="15"/>
      <c r="G873" s="43" t="s">
        <v>2010</v>
      </c>
      <c r="H873" s="6">
        <v>34000</v>
      </c>
      <c r="I873" s="6">
        <v>4760</v>
      </c>
      <c r="J873" s="6"/>
      <c r="K873" s="81">
        <f t="shared" si="238"/>
        <v>34000</v>
      </c>
      <c r="L873" s="81">
        <f t="shared" si="239"/>
        <v>38800</v>
      </c>
      <c r="M873" s="6"/>
      <c r="N873" s="6"/>
      <c r="O873" s="81"/>
      <c r="P873" s="6"/>
      <c r="Q873" s="6"/>
      <c r="R873" s="81"/>
      <c r="S873" s="6"/>
      <c r="T873" s="6"/>
      <c r="U873" s="81"/>
      <c r="V873" s="6"/>
      <c r="W873" s="6"/>
      <c r="X873" s="81"/>
      <c r="Y873" s="6"/>
      <c r="Z873" s="6"/>
      <c r="AA873" s="81"/>
      <c r="AB873" s="6"/>
      <c r="AC873" s="6"/>
      <c r="AD873" s="81"/>
      <c r="AE873" s="32"/>
      <c r="AF873" s="6"/>
      <c r="AG873" s="81"/>
      <c r="AH873" s="32"/>
      <c r="AI873" s="6"/>
      <c r="AJ873" s="81"/>
      <c r="AK873" s="32"/>
      <c r="AL873" s="44"/>
      <c r="AM873" s="35"/>
    </row>
    <row r="874" spans="1:39" ht="31.5" hidden="1" x14ac:dyDescent="0.2">
      <c r="A874" s="5">
        <f t="shared" ref="A874:A908" si="240">A873+1</f>
        <v>831</v>
      </c>
      <c r="B874" s="5">
        <v>867</v>
      </c>
      <c r="C874" s="5">
        <v>863</v>
      </c>
      <c r="D874" s="5" t="s">
        <v>2011</v>
      </c>
      <c r="E874" s="15" t="s">
        <v>2011</v>
      </c>
      <c r="F874" s="15"/>
      <c r="G874" s="43" t="s">
        <v>2012</v>
      </c>
      <c r="H874" s="6">
        <v>69000</v>
      </c>
      <c r="I874" s="6">
        <v>9660</v>
      </c>
      <c r="J874" s="6"/>
      <c r="K874" s="81">
        <f t="shared" si="238"/>
        <v>69000</v>
      </c>
      <c r="L874" s="81">
        <f t="shared" si="239"/>
        <v>78700</v>
      </c>
      <c r="M874" s="6"/>
      <c r="N874" s="6"/>
      <c r="O874" s="81"/>
      <c r="P874" s="6"/>
      <c r="Q874" s="6"/>
      <c r="R874" s="81"/>
      <c r="S874" s="6"/>
      <c r="T874" s="6"/>
      <c r="U874" s="81"/>
      <c r="V874" s="6"/>
      <c r="W874" s="6"/>
      <c r="X874" s="81"/>
      <c r="Y874" s="6"/>
      <c r="Z874" s="6"/>
      <c r="AA874" s="81"/>
      <c r="AB874" s="6"/>
      <c r="AC874" s="6"/>
      <c r="AD874" s="81"/>
      <c r="AE874" s="32"/>
      <c r="AF874" s="6"/>
      <c r="AG874" s="81"/>
      <c r="AH874" s="32"/>
      <c r="AI874" s="6"/>
      <c r="AJ874" s="81"/>
      <c r="AK874" s="32"/>
      <c r="AL874" s="44"/>
      <c r="AM874" s="35"/>
    </row>
    <row r="875" spans="1:39" ht="47.25" hidden="1" x14ac:dyDescent="0.2">
      <c r="A875" s="5">
        <f t="shared" si="240"/>
        <v>832</v>
      </c>
      <c r="B875" s="5">
        <v>806</v>
      </c>
      <c r="C875" s="5">
        <v>802</v>
      </c>
      <c r="D875" s="5" t="s">
        <v>2013</v>
      </c>
      <c r="E875" s="15" t="s">
        <v>2013</v>
      </c>
      <c r="F875" s="15"/>
      <c r="G875" s="43" t="s">
        <v>2014</v>
      </c>
      <c r="H875" s="6">
        <v>20000</v>
      </c>
      <c r="I875" s="6">
        <v>2800</v>
      </c>
      <c r="J875" s="6"/>
      <c r="K875" s="81">
        <f t="shared" si="238"/>
        <v>20000</v>
      </c>
      <c r="L875" s="81">
        <f t="shared" si="239"/>
        <v>22800</v>
      </c>
      <c r="M875" s="6"/>
      <c r="N875" s="6"/>
      <c r="O875" s="81"/>
      <c r="P875" s="6"/>
      <c r="Q875" s="6"/>
      <c r="R875" s="81"/>
      <c r="S875" s="6"/>
      <c r="T875" s="6"/>
      <c r="U875" s="81"/>
      <c r="V875" s="6"/>
      <c r="W875" s="6"/>
      <c r="X875" s="81"/>
      <c r="Y875" s="6"/>
      <c r="Z875" s="6"/>
      <c r="AA875" s="81"/>
      <c r="AB875" s="6"/>
      <c r="AC875" s="6"/>
      <c r="AD875" s="81"/>
      <c r="AE875" s="32"/>
      <c r="AF875" s="6"/>
      <c r="AG875" s="81"/>
      <c r="AH875" s="32"/>
      <c r="AI875" s="6"/>
      <c r="AJ875" s="81"/>
      <c r="AK875" s="32"/>
      <c r="AL875" s="44"/>
      <c r="AM875" s="35"/>
    </row>
    <row r="876" spans="1:39" ht="47.25" hidden="1" x14ac:dyDescent="0.2">
      <c r="A876" s="5">
        <f t="shared" si="240"/>
        <v>833</v>
      </c>
      <c r="B876" s="5">
        <v>807</v>
      </c>
      <c r="C876" s="5">
        <v>803</v>
      </c>
      <c r="D876" s="5" t="s">
        <v>2015</v>
      </c>
      <c r="E876" s="15" t="s">
        <v>2015</v>
      </c>
      <c r="F876" s="15"/>
      <c r="G876" s="43" t="s">
        <v>2016</v>
      </c>
      <c r="H876" s="6">
        <v>18000</v>
      </c>
      <c r="I876" s="6">
        <v>2520</v>
      </c>
      <c r="J876" s="6"/>
      <c r="K876" s="81">
        <f t="shared" si="238"/>
        <v>18000</v>
      </c>
      <c r="L876" s="81">
        <f t="shared" si="239"/>
        <v>20500</v>
      </c>
      <c r="M876" s="6"/>
      <c r="N876" s="6"/>
      <c r="O876" s="81"/>
      <c r="P876" s="6"/>
      <c r="Q876" s="6"/>
      <c r="R876" s="81"/>
      <c r="S876" s="6"/>
      <c r="T876" s="6"/>
      <c r="U876" s="81"/>
      <c r="V876" s="6"/>
      <c r="W876" s="6"/>
      <c r="X876" s="81"/>
      <c r="Y876" s="6"/>
      <c r="Z876" s="6"/>
      <c r="AA876" s="81"/>
      <c r="AB876" s="6"/>
      <c r="AC876" s="6"/>
      <c r="AD876" s="81"/>
      <c r="AE876" s="32"/>
      <c r="AF876" s="6"/>
      <c r="AG876" s="81"/>
      <c r="AH876" s="32"/>
      <c r="AI876" s="6"/>
      <c r="AJ876" s="81"/>
      <c r="AK876" s="32"/>
      <c r="AL876" s="44"/>
      <c r="AM876" s="35"/>
    </row>
    <row r="877" spans="1:39" ht="63" hidden="1" x14ac:dyDescent="0.2">
      <c r="A877" s="5">
        <f t="shared" si="240"/>
        <v>834</v>
      </c>
      <c r="B877" s="5">
        <v>809</v>
      </c>
      <c r="C877" s="5">
        <v>805</v>
      </c>
      <c r="D877" s="5" t="s">
        <v>2017</v>
      </c>
      <c r="E877" s="15" t="s">
        <v>2017</v>
      </c>
      <c r="F877" s="15"/>
      <c r="G877" s="43" t="s">
        <v>2018</v>
      </c>
      <c r="H877" s="6">
        <v>58000</v>
      </c>
      <c r="I877" s="6">
        <v>8120</v>
      </c>
      <c r="J877" s="6"/>
      <c r="K877" s="81">
        <f t="shared" si="238"/>
        <v>58000</v>
      </c>
      <c r="L877" s="81">
        <f t="shared" si="239"/>
        <v>66100</v>
      </c>
      <c r="M877" s="6"/>
      <c r="N877" s="6"/>
      <c r="O877" s="81"/>
      <c r="P877" s="6"/>
      <c r="Q877" s="6"/>
      <c r="R877" s="81"/>
      <c r="S877" s="6"/>
      <c r="T877" s="6"/>
      <c r="U877" s="81"/>
      <c r="V877" s="6"/>
      <c r="W877" s="6"/>
      <c r="X877" s="81"/>
      <c r="Y877" s="6"/>
      <c r="Z877" s="6"/>
      <c r="AA877" s="81"/>
      <c r="AB877" s="6"/>
      <c r="AC877" s="6"/>
      <c r="AD877" s="81"/>
      <c r="AE877" s="32"/>
      <c r="AF877" s="6"/>
      <c r="AG877" s="81"/>
      <c r="AH877" s="32"/>
      <c r="AI877" s="6"/>
      <c r="AJ877" s="81"/>
      <c r="AK877" s="32"/>
      <c r="AL877" s="44"/>
      <c r="AM877" s="35"/>
    </row>
    <row r="878" spans="1:39" ht="63" hidden="1" x14ac:dyDescent="0.2">
      <c r="A878" s="5">
        <f t="shared" si="240"/>
        <v>835</v>
      </c>
      <c r="B878" s="5">
        <v>810</v>
      </c>
      <c r="C878" s="5">
        <v>806</v>
      </c>
      <c r="D878" s="5" t="s">
        <v>2019</v>
      </c>
      <c r="E878" s="15" t="s">
        <v>2019</v>
      </c>
      <c r="F878" s="15"/>
      <c r="G878" s="43" t="s">
        <v>2020</v>
      </c>
      <c r="H878" s="6">
        <v>35000</v>
      </c>
      <c r="I878" s="6">
        <v>4900</v>
      </c>
      <c r="J878" s="6"/>
      <c r="K878" s="81">
        <f t="shared" si="238"/>
        <v>35000</v>
      </c>
      <c r="L878" s="81">
        <f t="shared" si="239"/>
        <v>39900</v>
      </c>
      <c r="M878" s="6"/>
      <c r="N878" s="6"/>
      <c r="O878" s="81"/>
      <c r="P878" s="6"/>
      <c r="Q878" s="6"/>
      <c r="R878" s="81"/>
      <c r="S878" s="6"/>
      <c r="T878" s="6"/>
      <c r="U878" s="81"/>
      <c r="V878" s="6"/>
      <c r="W878" s="6"/>
      <c r="X878" s="81"/>
      <c r="Y878" s="6"/>
      <c r="Z878" s="6"/>
      <c r="AA878" s="81"/>
      <c r="AB878" s="6"/>
      <c r="AC878" s="6"/>
      <c r="AD878" s="81"/>
      <c r="AE878" s="32"/>
      <c r="AF878" s="6"/>
      <c r="AG878" s="81"/>
      <c r="AH878" s="32"/>
      <c r="AI878" s="6"/>
      <c r="AJ878" s="81"/>
      <c r="AK878" s="32"/>
      <c r="AL878" s="44"/>
      <c r="AM878" s="35"/>
    </row>
    <row r="879" spans="1:39" hidden="1" x14ac:dyDescent="0.2">
      <c r="A879" s="5">
        <f t="shared" si="240"/>
        <v>836</v>
      </c>
      <c r="B879" s="5">
        <v>950</v>
      </c>
      <c r="C879" s="5">
        <v>946</v>
      </c>
      <c r="D879" s="5" t="s">
        <v>2021</v>
      </c>
      <c r="E879" s="15"/>
      <c r="F879" s="15" t="s">
        <v>2021</v>
      </c>
      <c r="G879" s="45" t="s">
        <v>2022</v>
      </c>
      <c r="H879" s="6">
        <v>180000</v>
      </c>
      <c r="I879" s="6">
        <v>25199.999999999996</v>
      </c>
      <c r="J879" s="6"/>
      <c r="K879" s="81">
        <f t="shared" si="238"/>
        <v>180000</v>
      </c>
      <c r="L879" s="81">
        <f t="shared" si="239"/>
        <v>205200</v>
      </c>
      <c r="M879" s="6"/>
      <c r="N879" s="6"/>
      <c r="O879" s="81"/>
      <c r="P879" s="6"/>
      <c r="Q879" s="6"/>
      <c r="R879" s="81"/>
      <c r="S879" s="6"/>
      <c r="T879" s="6"/>
      <c r="U879" s="81"/>
      <c r="V879" s="6"/>
      <c r="W879" s="6"/>
      <c r="X879" s="81"/>
      <c r="Y879" s="6"/>
      <c r="Z879" s="6"/>
      <c r="AA879" s="81"/>
      <c r="AB879" s="6"/>
      <c r="AC879" s="6"/>
      <c r="AD879" s="81"/>
      <c r="AE879" s="32"/>
      <c r="AF879" s="6"/>
      <c r="AG879" s="81"/>
      <c r="AH879" s="32"/>
      <c r="AI879" s="6"/>
      <c r="AJ879" s="81"/>
      <c r="AK879" s="32"/>
      <c r="AL879" s="35"/>
      <c r="AM879" s="35"/>
    </row>
    <row r="880" spans="1:39" ht="31.5" hidden="1" x14ac:dyDescent="0.2">
      <c r="A880" s="5">
        <f t="shared" si="240"/>
        <v>837</v>
      </c>
      <c r="B880" s="5">
        <v>811</v>
      </c>
      <c r="C880" s="5">
        <v>807</v>
      </c>
      <c r="D880" s="5" t="s">
        <v>2023</v>
      </c>
      <c r="E880" s="15" t="s">
        <v>2023</v>
      </c>
      <c r="F880" s="15"/>
      <c r="G880" s="43" t="s">
        <v>2024</v>
      </c>
      <c r="H880" s="6">
        <v>27000</v>
      </c>
      <c r="I880" s="6">
        <v>3780</v>
      </c>
      <c r="J880" s="6"/>
      <c r="K880" s="81">
        <f t="shared" si="238"/>
        <v>27000</v>
      </c>
      <c r="L880" s="81">
        <f t="shared" si="239"/>
        <v>30800</v>
      </c>
      <c r="M880" s="6"/>
      <c r="N880" s="6"/>
      <c r="O880" s="81"/>
      <c r="P880" s="6"/>
      <c r="Q880" s="6"/>
      <c r="R880" s="81"/>
      <c r="S880" s="6"/>
      <c r="T880" s="6"/>
      <c r="U880" s="81"/>
      <c r="V880" s="6"/>
      <c r="W880" s="6"/>
      <c r="X880" s="81"/>
      <c r="Y880" s="6"/>
      <c r="Z880" s="6"/>
      <c r="AA880" s="81"/>
      <c r="AB880" s="6"/>
      <c r="AC880" s="6"/>
      <c r="AD880" s="81"/>
      <c r="AE880" s="32"/>
      <c r="AF880" s="6"/>
      <c r="AG880" s="81"/>
      <c r="AH880" s="32"/>
      <c r="AI880" s="6"/>
      <c r="AJ880" s="81"/>
      <c r="AK880" s="32"/>
      <c r="AL880" s="44"/>
      <c r="AM880" s="35"/>
    </row>
    <row r="881" spans="1:39" ht="31.5" hidden="1" x14ac:dyDescent="0.2">
      <c r="A881" s="5">
        <f t="shared" si="240"/>
        <v>838</v>
      </c>
      <c r="B881" s="5">
        <v>951</v>
      </c>
      <c r="C881" s="5">
        <v>947</v>
      </c>
      <c r="D881" s="5" t="s">
        <v>2025</v>
      </c>
      <c r="E881" s="15"/>
      <c r="F881" s="15" t="s">
        <v>2025</v>
      </c>
      <c r="G881" s="45" t="s">
        <v>2026</v>
      </c>
      <c r="H881" s="6">
        <v>150000</v>
      </c>
      <c r="I881" s="6">
        <v>21000</v>
      </c>
      <c r="J881" s="6"/>
      <c r="K881" s="81">
        <f t="shared" si="238"/>
        <v>150000</v>
      </c>
      <c r="L881" s="81">
        <f t="shared" si="239"/>
        <v>171000</v>
      </c>
      <c r="M881" s="6"/>
      <c r="N881" s="6"/>
      <c r="O881" s="81"/>
      <c r="P881" s="6"/>
      <c r="Q881" s="6"/>
      <c r="R881" s="81"/>
      <c r="S881" s="6"/>
      <c r="T881" s="6"/>
      <c r="U881" s="81"/>
      <c r="V881" s="6"/>
      <c r="W881" s="6"/>
      <c r="X881" s="81"/>
      <c r="Y881" s="6"/>
      <c r="Z881" s="6"/>
      <c r="AA881" s="81"/>
      <c r="AB881" s="6"/>
      <c r="AC881" s="6"/>
      <c r="AD881" s="81"/>
      <c r="AE881" s="32"/>
      <c r="AF881" s="6"/>
      <c r="AG881" s="81"/>
      <c r="AH881" s="32"/>
      <c r="AI881" s="6"/>
      <c r="AJ881" s="81"/>
      <c r="AK881" s="32"/>
      <c r="AL881" s="35"/>
      <c r="AM881" s="35"/>
    </row>
    <row r="882" spans="1:39" ht="31.5" hidden="1" x14ac:dyDescent="0.2">
      <c r="A882" s="5">
        <f t="shared" si="240"/>
        <v>839</v>
      </c>
      <c r="B882" s="5">
        <v>856</v>
      </c>
      <c r="C882" s="5">
        <v>852</v>
      </c>
      <c r="D882" s="5" t="s">
        <v>2027</v>
      </c>
      <c r="E882" s="15" t="s">
        <v>2027</v>
      </c>
      <c r="F882" s="15"/>
      <c r="G882" s="43" t="s">
        <v>2028</v>
      </c>
      <c r="H882" s="6">
        <v>87000</v>
      </c>
      <c r="I882" s="6">
        <v>12179.999999999998</v>
      </c>
      <c r="J882" s="6"/>
      <c r="K882" s="81">
        <f t="shared" si="238"/>
        <v>87000</v>
      </c>
      <c r="L882" s="81">
        <f t="shared" si="239"/>
        <v>99200</v>
      </c>
      <c r="M882" s="6"/>
      <c r="N882" s="6"/>
      <c r="O882" s="81"/>
      <c r="P882" s="6"/>
      <c r="Q882" s="6"/>
      <c r="R882" s="81"/>
      <c r="S882" s="6"/>
      <c r="T882" s="6"/>
      <c r="U882" s="81"/>
      <c r="V882" s="6"/>
      <c r="W882" s="6"/>
      <c r="X882" s="81"/>
      <c r="Y882" s="6"/>
      <c r="Z882" s="6"/>
      <c r="AA882" s="81"/>
      <c r="AB882" s="6"/>
      <c r="AC882" s="6"/>
      <c r="AD882" s="81"/>
      <c r="AE882" s="32"/>
      <c r="AF882" s="6"/>
      <c r="AG882" s="81"/>
      <c r="AH882" s="32"/>
      <c r="AI882" s="6"/>
      <c r="AJ882" s="81"/>
      <c r="AK882" s="32"/>
      <c r="AL882" s="44"/>
      <c r="AM882" s="35"/>
    </row>
    <row r="883" spans="1:39" ht="31.5" hidden="1" x14ac:dyDescent="0.2">
      <c r="A883" s="5">
        <f t="shared" si="240"/>
        <v>840</v>
      </c>
      <c r="B883" s="5">
        <v>857</v>
      </c>
      <c r="C883" s="5">
        <v>853</v>
      </c>
      <c r="D883" s="5" t="s">
        <v>2029</v>
      </c>
      <c r="E883" s="15" t="s">
        <v>2029</v>
      </c>
      <c r="F883" s="15"/>
      <c r="G883" s="43" t="s">
        <v>2030</v>
      </c>
      <c r="H883" s="6">
        <v>60000</v>
      </c>
      <c r="I883" s="6">
        <v>8400</v>
      </c>
      <c r="J883" s="6"/>
      <c r="K883" s="81">
        <f t="shared" si="238"/>
        <v>60000</v>
      </c>
      <c r="L883" s="81">
        <f t="shared" si="239"/>
        <v>68400</v>
      </c>
      <c r="M883" s="6"/>
      <c r="N883" s="6"/>
      <c r="O883" s="81"/>
      <c r="P883" s="6"/>
      <c r="Q883" s="6"/>
      <c r="R883" s="81"/>
      <c r="S883" s="6"/>
      <c r="T883" s="6"/>
      <c r="U883" s="81"/>
      <c r="V883" s="6"/>
      <c r="W883" s="6"/>
      <c r="X883" s="81"/>
      <c r="Y883" s="6"/>
      <c r="Z883" s="6"/>
      <c r="AA883" s="81"/>
      <c r="AB883" s="6"/>
      <c r="AC883" s="6"/>
      <c r="AD883" s="81"/>
      <c r="AE883" s="32"/>
      <c r="AF883" s="6"/>
      <c r="AG883" s="81"/>
      <c r="AH883" s="32"/>
      <c r="AI883" s="6"/>
      <c r="AJ883" s="81"/>
      <c r="AK883" s="32"/>
      <c r="AL883" s="44"/>
      <c r="AM883" s="35"/>
    </row>
    <row r="884" spans="1:39" ht="31.5" hidden="1" x14ac:dyDescent="0.2">
      <c r="A884" s="5">
        <f t="shared" si="240"/>
        <v>841</v>
      </c>
      <c r="B884" s="5">
        <v>808</v>
      </c>
      <c r="C884" s="5">
        <v>804</v>
      </c>
      <c r="D884" s="5" t="s">
        <v>2031</v>
      </c>
      <c r="E884" s="15" t="s">
        <v>2031</v>
      </c>
      <c r="F884" s="15"/>
      <c r="G884" s="43" t="s">
        <v>2032</v>
      </c>
      <c r="H884" s="6">
        <v>33000</v>
      </c>
      <c r="I884" s="6">
        <v>4620</v>
      </c>
      <c r="J884" s="6"/>
      <c r="K884" s="81">
        <f t="shared" si="238"/>
        <v>33000</v>
      </c>
      <c r="L884" s="81">
        <f t="shared" si="239"/>
        <v>37600</v>
      </c>
      <c r="M884" s="6"/>
      <c r="N884" s="6"/>
      <c r="O884" s="81"/>
      <c r="P884" s="6"/>
      <c r="Q884" s="6"/>
      <c r="R884" s="81"/>
      <c r="S884" s="6"/>
      <c r="T884" s="6"/>
      <c r="U884" s="81"/>
      <c r="V884" s="6"/>
      <c r="W884" s="6"/>
      <c r="X884" s="81"/>
      <c r="Y884" s="6"/>
      <c r="Z884" s="6"/>
      <c r="AA884" s="81"/>
      <c r="AB884" s="6"/>
      <c r="AC884" s="6"/>
      <c r="AD884" s="81"/>
      <c r="AE884" s="32"/>
      <c r="AF884" s="6"/>
      <c r="AG884" s="81"/>
      <c r="AH884" s="32"/>
      <c r="AI884" s="6"/>
      <c r="AJ884" s="81"/>
      <c r="AK884" s="32"/>
      <c r="AL884" s="44"/>
      <c r="AM884" s="35"/>
    </row>
    <row r="885" spans="1:39" ht="63" hidden="1" x14ac:dyDescent="0.2">
      <c r="A885" s="5">
        <f t="shared" si="240"/>
        <v>842</v>
      </c>
      <c r="B885" s="5">
        <v>852</v>
      </c>
      <c r="C885" s="5">
        <v>848</v>
      </c>
      <c r="D885" s="5" t="s">
        <v>2033</v>
      </c>
      <c r="E885" s="15" t="s">
        <v>2033</v>
      </c>
      <c r="F885" s="15"/>
      <c r="G885" s="43" t="s">
        <v>152</v>
      </c>
      <c r="H885" s="6">
        <v>70000</v>
      </c>
      <c r="I885" s="6">
        <v>9800</v>
      </c>
      <c r="J885" s="6"/>
      <c r="K885" s="81">
        <f t="shared" si="238"/>
        <v>70000</v>
      </c>
      <c r="L885" s="81">
        <f t="shared" si="239"/>
        <v>79800</v>
      </c>
      <c r="M885" s="6"/>
      <c r="N885" s="6"/>
      <c r="O885" s="81"/>
      <c r="P885" s="6"/>
      <c r="Q885" s="6"/>
      <c r="R885" s="81"/>
      <c r="S885" s="6"/>
      <c r="T885" s="6"/>
      <c r="U885" s="81"/>
      <c r="V885" s="6"/>
      <c r="W885" s="6"/>
      <c r="X885" s="81"/>
      <c r="Y885" s="6"/>
      <c r="Z885" s="6"/>
      <c r="AA885" s="81"/>
      <c r="AB885" s="6"/>
      <c r="AC885" s="6"/>
      <c r="AD885" s="81"/>
      <c r="AE885" s="32"/>
      <c r="AF885" s="6"/>
      <c r="AG885" s="81"/>
      <c r="AH885" s="32"/>
      <c r="AI885" s="6"/>
      <c r="AJ885" s="81"/>
      <c r="AK885" s="32"/>
      <c r="AL885" s="44"/>
      <c r="AM885" s="35"/>
    </row>
    <row r="886" spans="1:39" ht="47.25" hidden="1" x14ac:dyDescent="0.2">
      <c r="A886" s="5">
        <f t="shared" si="240"/>
        <v>843</v>
      </c>
      <c r="B886" s="5">
        <v>853</v>
      </c>
      <c r="C886" s="5">
        <v>849</v>
      </c>
      <c r="D886" s="5" t="s">
        <v>153</v>
      </c>
      <c r="E886" s="15" t="s">
        <v>153</v>
      </c>
      <c r="F886" s="15"/>
      <c r="G886" s="43" t="s">
        <v>154</v>
      </c>
      <c r="H886" s="6">
        <v>105000</v>
      </c>
      <c r="I886" s="6">
        <v>14700</v>
      </c>
      <c r="J886" s="6"/>
      <c r="K886" s="81">
        <f t="shared" si="238"/>
        <v>105000</v>
      </c>
      <c r="L886" s="81">
        <f t="shared" si="239"/>
        <v>119700</v>
      </c>
      <c r="M886" s="6"/>
      <c r="N886" s="6"/>
      <c r="O886" s="81"/>
      <c r="P886" s="6"/>
      <c r="Q886" s="6"/>
      <c r="R886" s="81"/>
      <c r="S886" s="6"/>
      <c r="T886" s="6"/>
      <c r="U886" s="81"/>
      <c r="V886" s="6"/>
      <c r="W886" s="6"/>
      <c r="X886" s="81"/>
      <c r="Y886" s="6"/>
      <c r="Z886" s="6"/>
      <c r="AA886" s="81"/>
      <c r="AB886" s="6"/>
      <c r="AC886" s="6"/>
      <c r="AD886" s="81"/>
      <c r="AE886" s="32"/>
      <c r="AF886" s="6"/>
      <c r="AG886" s="81"/>
      <c r="AH886" s="32"/>
      <c r="AI886" s="6"/>
      <c r="AJ886" s="81"/>
      <c r="AK886" s="32"/>
      <c r="AL886" s="44"/>
      <c r="AM886" s="35"/>
    </row>
    <row r="887" spans="1:39" ht="47.25" hidden="1" x14ac:dyDescent="0.2">
      <c r="A887" s="5">
        <f t="shared" si="240"/>
        <v>844</v>
      </c>
      <c r="B887" s="5">
        <v>854</v>
      </c>
      <c r="C887" s="5">
        <v>850</v>
      </c>
      <c r="D887" s="5" t="s">
        <v>155</v>
      </c>
      <c r="E887" s="15" t="s">
        <v>155</v>
      </c>
      <c r="F887" s="15"/>
      <c r="G887" s="43" t="s">
        <v>156</v>
      </c>
      <c r="H887" s="6">
        <v>98000</v>
      </c>
      <c r="I887" s="6">
        <v>13720</v>
      </c>
      <c r="J887" s="6"/>
      <c r="K887" s="81">
        <f t="shared" si="238"/>
        <v>98000</v>
      </c>
      <c r="L887" s="81">
        <f t="shared" si="239"/>
        <v>111700</v>
      </c>
      <c r="M887" s="6"/>
      <c r="N887" s="6"/>
      <c r="O887" s="81"/>
      <c r="P887" s="6"/>
      <c r="Q887" s="6"/>
      <c r="R887" s="81"/>
      <c r="S887" s="6"/>
      <c r="T887" s="6"/>
      <c r="U887" s="81"/>
      <c r="V887" s="6"/>
      <c r="W887" s="6"/>
      <c r="X887" s="81"/>
      <c r="Y887" s="6"/>
      <c r="Z887" s="6"/>
      <c r="AA887" s="81"/>
      <c r="AB887" s="6"/>
      <c r="AC887" s="6"/>
      <c r="AD887" s="81"/>
      <c r="AE887" s="32"/>
      <c r="AF887" s="6"/>
      <c r="AG887" s="81"/>
      <c r="AH887" s="32"/>
      <c r="AI887" s="6"/>
      <c r="AJ887" s="81"/>
      <c r="AK887" s="32"/>
      <c r="AL887" s="44"/>
      <c r="AM887" s="35"/>
    </row>
    <row r="888" spans="1:39" ht="78.75" hidden="1" x14ac:dyDescent="0.2">
      <c r="A888" s="5">
        <f t="shared" si="240"/>
        <v>845</v>
      </c>
      <c r="B888" s="5">
        <v>855</v>
      </c>
      <c r="C888" s="5">
        <v>851</v>
      </c>
      <c r="D888" s="5" t="s">
        <v>157</v>
      </c>
      <c r="E888" s="15" t="s">
        <v>157</v>
      </c>
      <c r="F888" s="15"/>
      <c r="G888" s="43" t="s">
        <v>1244</v>
      </c>
      <c r="H888" s="6">
        <v>400000</v>
      </c>
      <c r="I888" s="6">
        <v>56000</v>
      </c>
      <c r="J888" s="6"/>
      <c r="K888" s="81">
        <f t="shared" si="238"/>
        <v>400000</v>
      </c>
      <c r="L888" s="81">
        <f t="shared" si="239"/>
        <v>456000</v>
      </c>
      <c r="M888" s="6"/>
      <c r="N888" s="6"/>
      <c r="O888" s="81"/>
      <c r="P888" s="6"/>
      <c r="Q888" s="6"/>
      <c r="R888" s="81"/>
      <c r="S888" s="6"/>
      <c r="T888" s="6"/>
      <c r="U888" s="81"/>
      <c r="V888" s="6"/>
      <c r="W888" s="6"/>
      <c r="X888" s="81"/>
      <c r="Y888" s="6"/>
      <c r="Z888" s="6"/>
      <c r="AA888" s="81"/>
      <c r="AB888" s="6"/>
      <c r="AC888" s="6"/>
      <c r="AD888" s="81"/>
      <c r="AE888" s="32"/>
      <c r="AF888" s="6"/>
      <c r="AG888" s="81"/>
      <c r="AH888" s="32"/>
      <c r="AI888" s="6"/>
      <c r="AJ888" s="81"/>
      <c r="AK888" s="32"/>
      <c r="AL888" s="44"/>
      <c r="AM888" s="35"/>
    </row>
    <row r="889" spans="1:39" ht="31.5" hidden="1" x14ac:dyDescent="0.2">
      <c r="A889" s="5">
        <f t="shared" si="240"/>
        <v>846</v>
      </c>
      <c r="B889" s="5">
        <v>812</v>
      </c>
      <c r="C889" s="5">
        <v>808</v>
      </c>
      <c r="D889" s="5" t="s">
        <v>158</v>
      </c>
      <c r="E889" s="15" t="s">
        <v>158</v>
      </c>
      <c r="F889" s="15"/>
      <c r="G889" s="43" t="s">
        <v>159</v>
      </c>
      <c r="H889" s="6">
        <v>320000</v>
      </c>
      <c r="I889" s="6">
        <v>44800</v>
      </c>
      <c r="J889" s="6"/>
      <c r="K889" s="81">
        <f t="shared" si="238"/>
        <v>320000</v>
      </c>
      <c r="L889" s="81">
        <f t="shared" si="239"/>
        <v>364800</v>
      </c>
      <c r="M889" s="6"/>
      <c r="N889" s="6"/>
      <c r="O889" s="81"/>
      <c r="P889" s="6"/>
      <c r="Q889" s="6"/>
      <c r="R889" s="81"/>
      <c r="S889" s="6"/>
      <c r="T889" s="6"/>
      <c r="U889" s="81"/>
      <c r="V889" s="6"/>
      <c r="W889" s="6"/>
      <c r="X889" s="81"/>
      <c r="Y889" s="6"/>
      <c r="Z889" s="6"/>
      <c r="AA889" s="81"/>
      <c r="AB889" s="6"/>
      <c r="AC889" s="6"/>
      <c r="AD889" s="81"/>
      <c r="AE889" s="32"/>
      <c r="AF889" s="6"/>
      <c r="AG889" s="81"/>
      <c r="AH889" s="32"/>
      <c r="AI889" s="6"/>
      <c r="AJ889" s="81"/>
      <c r="AK889" s="32"/>
      <c r="AL889" s="44"/>
      <c r="AM889" s="35"/>
    </row>
    <row r="890" spans="1:39" hidden="1" x14ac:dyDescent="0.2">
      <c r="A890" s="5">
        <f t="shared" si="240"/>
        <v>847</v>
      </c>
      <c r="B890" s="5">
        <v>952</v>
      </c>
      <c r="C890" s="5">
        <v>948</v>
      </c>
      <c r="D890" s="5" t="s">
        <v>160</v>
      </c>
      <c r="E890" s="15"/>
      <c r="F890" s="15" t="s">
        <v>160</v>
      </c>
      <c r="G890" s="45" t="s">
        <v>161</v>
      </c>
      <c r="H890" s="6">
        <v>30000</v>
      </c>
      <c r="I890" s="6">
        <v>4200</v>
      </c>
      <c r="J890" s="6"/>
      <c r="K890" s="81">
        <f t="shared" si="238"/>
        <v>30000</v>
      </c>
      <c r="L890" s="81">
        <f t="shared" si="239"/>
        <v>34200</v>
      </c>
      <c r="M890" s="6"/>
      <c r="N890" s="6"/>
      <c r="O890" s="81"/>
      <c r="P890" s="6"/>
      <c r="Q890" s="6"/>
      <c r="R890" s="81"/>
      <c r="S890" s="6"/>
      <c r="T890" s="6"/>
      <c r="U890" s="81"/>
      <c r="V890" s="6"/>
      <c r="W890" s="6"/>
      <c r="X890" s="81"/>
      <c r="Y890" s="6"/>
      <c r="Z890" s="6"/>
      <c r="AA890" s="81"/>
      <c r="AB890" s="6"/>
      <c r="AC890" s="6"/>
      <c r="AD890" s="81"/>
      <c r="AE890" s="32"/>
      <c r="AF890" s="6"/>
      <c r="AG890" s="81"/>
      <c r="AH890" s="32"/>
      <c r="AI890" s="6"/>
      <c r="AJ890" s="81"/>
      <c r="AK890" s="32"/>
      <c r="AL890" s="35"/>
      <c r="AM890" s="35"/>
    </row>
    <row r="891" spans="1:39" hidden="1" x14ac:dyDescent="0.2">
      <c r="A891" s="5">
        <f t="shared" si="240"/>
        <v>848</v>
      </c>
      <c r="B891" s="5">
        <v>953</v>
      </c>
      <c r="C891" s="5">
        <v>949</v>
      </c>
      <c r="D891" s="5" t="s">
        <v>2045</v>
      </c>
      <c r="E891" s="15"/>
      <c r="F891" s="15" t="s">
        <v>2045</v>
      </c>
      <c r="G891" s="45" t="s">
        <v>2046</v>
      </c>
      <c r="H891" s="6">
        <v>30000</v>
      </c>
      <c r="I891" s="6">
        <v>4200</v>
      </c>
      <c r="J891" s="6"/>
      <c r="K891" s="81">
        <f t="shared" si="238"/>
        <v>30000</v>
      </c>
      <c r="L891" s="81">
        <f t="shared" si="239"/>
        <v>34200</v>
      </c>
      <c r="M891" s="6"/>
      <c r="N891" s="6"/>
      <c r="O891" s="81"/>
      <c r="P891" s="6"/>
      <c r="Q891" s="6"/>
      <c r="R891" s="81"/>
      <c r="S891" s="6"/>
      <c r="T891" s="6"/>
      <c r="U891" s="81"/>
      <c r="V891" s="6"/>
      <c r="W891" s="6"/>
      <c r="X891" s="81"/>
      <c r="Y891" s="6"/>
      <c r="Z891" s="6"/>
      <c r="AA891" s="81"/>
      <c r="AB891" s="6"/>
      <c r="AC891" s="6"/>
      <c r="AD891" s="81"/>
      <c r="AE891" s="32"/>
      <c r="AF891" s="6"/>
      <c r="AG891" s="81"/>
      <c r="AH891" s="32"/>
      <c r="AI891" s="6"/>
      <c r="AJ891" s="81"/>
      <c r="AK891" s="32"/>
      <c r="AL891" s="35"/>
      <c r="AM891" s="35"/>
    </row>
    <row r="892" spans="1:39" hidden="1" x14ac:dyDescent="0.2">
      <c r="A892" s="5">
        <f t="shared" si="240"/>
        <v>849</v>
      </c>
      <c r="B892" s="5">
        <v>954</v>
      </c>
      <c r="C892" s="5">
        <v>950</v>
      </c>
      <c r="D892" s="5" t="s">
        <v>2047</v>
      </c>
      <c r="E892" s="15"/>
      <c r="F892" s="15" t="s">
        <v>2047</v>
      </c>
      <c r="G892" s="45" t="s">
        <v>2048</v>
      </c>
      <c r="H892" s="6">
        <v>170000</v>
      </c>
      <c r="I892" s="6">
        <v>23799.999999999996</v>
      </c>
      <c r="J892" s="6"/>
      <c r="K892" s="81">
        <f t="shared" si="238"/>
        <v>170000</v>
      </c>
      <c r="L892" s="81">
        <f t="shared" si="239"/>
        <v>193800</v>
      </c>
      <c r="M892" s="6"/>
      <c r="N892" s="6"/>
      <c r="O892" s="81"/>
      <c r="P892" s="6"/>
      <c r="Q892" s="6"/>
      <c r="R892" s="81"/>
      <c r="S892" s="6"/>
      <c r="T892" s="6"/>
      <c r="U892" s="81"/>
      <c r="V892" s="6"/>
      <c r="W892" s="6"/>
      <c r="X892" s="81"/>
      <c r="Y892" s="6"/>
      <c r="Z892" s="6"/>
      <c r="AA892" s="81"/>
      <c r="AB892" s="6"/>
      <c r="AC892" s="6"/>
      <c r="AD892" s="81"/>
      <c r="AE892" s="32"/>
      <c r="AF892" s="6"/>
      <c r="AG892" s="81"/>
      <c r="AH892" s="32"/>
      <c r="AI892" s="6"/>
      <c r="AJ892" s="81"/>
      <c r="AK892" s="32"/>
      <c r="AL892" s="35"/>
      <c r="AM892" s="35"/>
    </row>
    <row r="893" spans="1:39" ht="31.5" hidden="1" x14ac:dyDescent="0.2">
      <c r="A893" s="5">
        <f t="shared" si="240"/>
        <v>850</v>
      </c>
      <c r="B893" s="5">
        <v>955</v>
      </c>
      <c r="C893" s="5">
        <v>951</v>
      </c>
      <c r="D893" s="5" t="s">
        <v>2049</v>
      </c>
      <c r="E893" s="15"/>
      <c r="F893" s="15" t="s">
        <v>2049</v>
      </c>
      <c r="G893" s="45" t="s">
        <v>2050</v>
      </c>
      <c r="H893" s="6">
        <v>170000</v>
      </c>
      <c r="I893" s="6">
        <v>23799.999999999996</v>
      </c>
      <c r="J893" s="6"/>
      <c r="K893" s="81">
        <f t="shared" si="238"/>
        <v>170000</v>
      </c>
      <c r="L893" s="81">
        <f t="shared" si="239"/>
        <v>193800</v>
      </c>
      <c r="M893" s="6"/>
      <c r="N893" s="6"/>
      <c r="O893" s="81"/>
      <c r="P893" s="6"/>
      <c r="Q893" s="6"/>
      <c r="R893" s="81"/>
      <c r="S893" s="6"/>
      <c r="T893" s="6"/>
      <c r="U893" s="81"/>
      <c r="V893" s="6"/>
      <c r="W893" s="6"/>
      <c r="X893" s="81"/>
      <c r="Y893" s="6"/>
      <c r="Z893" s="6"/>
      <c r="AA893" s="81"/>
      <c r="AB893" s="6"/>
      <c r="AC893" s="6"/>
      <c r="AD893" s="81"/>
      <c r="AE893" s="32"/>
      <c r="AF893" s="6"/>
      <c r="AG893" s="81"/>
      <c r="AH893" s="32"/>
      <c r="AI893" s="6"/>
      <c r="AJ893" s="81"/>
      <c r="AK893" s="32"/>
      <c r="AL893" s="35"/>
      <c r="AM893" s="35"/>
    </row>
    <row r="894" spans="1:39" ht="31.5" hidden="1" x14ac:dyDescent="0.2">
      <c r="A894" s="5">
        <f t="shared" si="240"/>
        <v>851</v>
      </c>
      <c r="B894" s="5">
        <v>956</v>
      </c>
      <c r="C894" s="5">
        <v>952</v>
      </c>
      <c r="D894" s="5" t="s">
        <v>2051</v>
      </c>
      <c r="E894" s="15"/>
      <c r="F894" s="15" t="s">
        <v>2051</v>
      </c>
      <c r="G894" s="45" t="s">
        <v>2052</v>
      </c>
      <c r="H894" s="6">
        <v>170000</v>
      </c>
      <c r="I894" s="6">
        <v>23799.999999999996</v>
      </c>
      <c r="J894" s="6"/>
      <c r="K894" s="81">
        <f t="shared" si="238"/>
        <v>170000</v>
      </c>
      <c r="L894" s="81">
        <f t="shared" si="239"/>
        <v>193800</v>
      </c>
      <c r="M894" s="6"/>
      <c r="N894" s="6"/>
      <c r="O894" s="81"/>
      <c r="P894" s="6"/>
      <c r="Q894" s="6"/>
      <c r="R894" s="81"/>
      <c r="S894" s="6"/>
      <c r="T894" s="6"/>
      <c r="U894" s="81"/>
      <c r="V894" s="6"/>
      <c r="W894" s="6"/>
      <c r="X894" s="81"/>
      <c r="Y894" s="6"/>
      <c r="Z894" s="6"/>
      <c r="AA894" s="81"/>
      <c r="AB894" s="6"/>
      <c r="AC894" s="6"/>
      <c r="AD894" s="81"/>
      <c r="AE894" s="32"/>
      <c r="AF894" s="6"/>
      <c r="AG894" s="81"/>
      <c r="AH894" s="32"/>
      <c r="AI894" s="6"/>
      <c r="AJ894" s="81"/>
      <c r="AK894" s="32"/>
      <c r="AL894" s="35"/>
      <c r="AM894" s="35"/>
    </row>
    <row r="895" spans="1:39" ht="31.5" hidden="1" x14ac:dyDescent="0.2">
      <c r="A895" s="5">
        <f t="shared" si="240"/>
        <v>852</v>
      </c>
      <c r="B895" s="5">
        <v>957</v>
      </c>
      <c r="C895" s="5">
        <v>953</v>
      </c>
      <c r="D895" s="5" t="s">
        <v>2053</v>
      </c>
      <c r="E895" s="15"/>
      <c r="F895" s="15" t="s">
        <v>2053</v>
      </c>
      <c r="G895" s="45" t="s">
        <v>1207</v>
      </c>
      <c r="H895" s="6">
        <v>170000</v>
      </c>
      <c r="I895" s="6">
        <v>23799.999999999996</v>
      </c>
      <c r="J895" s="6"/>
      <c r="K895" s="81">
        <f t="shared" si="238"/>
        <v>170000</v>
      </c>
      <c r="L895" s="81">
        <f t="shared" si="239"/>
        <v>193800</v>
      </c>
      <c r="M895" s="6"/>
      <c r="N895" s="6"/>
      <c r="O895" s="81"/>
      <c r="P895" s="6"/>
      <c r="Q895" s="6"/>
      <c r="R895" s="81"/>
      <c r="S895" s="6"/>
      <c r="T895" s="6"/>
      <c r="U895" s="81"/>
      <c r="V895" s="6"/>
      <c r="W895" s="6"/>
      <c r="X895" s="81"/>
      <c r="Y895" s="6"/>
      <c r="Z895" s="6"/>
      <c r="AA895" s="81"/>
      <c r="AB895" s="6"/>
      <c r="AC895" s="6"/>
      <c r="AD895" s="81"/>
      <c r="AE895" s="32"/>
      <c r="AF895" s="6"/>
      <c r="AG895" s="81"/>
      <c r="AH895" s="32"/>
      <c r="AI895" s="6"/>
      <c r="AJ895" s="81"/>
      <c r="AK895" s="32"/>
      <c r="AL895" s="35"/>
      <c r="AM895" s="35"/>
    </row>
    <row r="896" spans="1:39" ht="31.5" hidden="1" x14ac:dyDescent="0.2">
      <c r="A896" s="5">
        <f t="shared" si="240"/>
        <v>853</v>
      </c>
      <c r="B896" s="5">
        <v>958</v>
      </c>
      <c r="C896" s="5">
        <v>954</v>
      </c>
      <c r="D896" s="5" t="s">
        <v>2054</v>
      </c>
      <c r="E896" s="15"/>
      <c r="F896" s="15" t="s">
        <v>2054</v>
      </c>
      <c r="G896" s="45" t="s">
        <v>2055</v>
      </c>
      <c r="H896" s="6">
        <v>330000</v>
      </c>
      <c r="I896" s="6">
        <v>46199.999999999993</v>
      </c>
      <c r="J896" s="6"/>
      <c r="K896" s="81">
        <f t="shared" si="238"/>
        <v>330000</v>
      </c>
      <c r="L896" s="81">
        <f t="shared" si="239"/>
        <v>376200</v>
      </c>
      <c r="M896" s="6"/>
      <c r="N896" s="6"/>
      <c r="O896" s="81"/>
      <c r="P896" s="6"/>
      <c r="Q896" s="6"/>
      <c r="R896" s="81"/>
      <c r="S896" s="6"/>
      <c r="T896" s="6"/>
      <c r="U896" s="81"/>
      <c r="V896" s="6"/>
      <c r="W896" s="6"/>
      <c r="X896" s="81"/>
      <c r="Y896" s="6"/>
      <c r="Z896" s="6"/>
      <c r="AA896" s="81"/>
      <c r="AB896" s="6"/>
      <c r="AC896" s="6"/>
      <c r="AD896" s="81"/>
      <c r="AE896" s="32"/>
      <c r="AF896" s="6"/>
      <c r="AG896" s="81"/>
      <c r="AH896" s="32"/>
      <c r="AI896" s="6"/>
      <c r="AJ896" s="81"/>
      <c r="AK896" s="32"/>
      <c r="AL896" s="35"/>
      <c r="AM896" s="35"/>
    </row>
    <row r="897" spans="1:39" ht="31.5" hidden="1" x14ac:dyDescent="0.2">
      <c r="A897" s="5">
        <f t="shared" si="240"/>
        <v>854</v>
      </c>
      <c r="B897" s="5">
        <v>959</v>
      </c>
      <c r="C897" s="5">
        <v>955</v>
      </c>
      <c r="D897" s="5" t="s">
        <v>2056</v>
      </c>
      <c r="E897" s="15"/>
      <c r="F897" s="15" t="s">
        <v>2056</v>
      </c>
      <c r="G897" s="45" t="s">
        <v>1208</v>
      </c>
      <c r="H897" s="6">
        <v>160000</v>
      </c>
      <c r="I897" s="6">
        <v>22400</v>
      </c>
      <c r="J897" s="6"/>
      <c r="K897" s="81">
        <f t="shared" si="238"/>
        <v>160000</v>
      </c>
      <c r="L897" s="81">
        <f t="shared" si="239"/>
        <v>182400</v>
      </c>
      <c r="M897" s="6"/>
      <c r="N897" s="6"/>
      <c r="O897" s="81"/>
      <c r="P897" s="6"/>
      <c r="Q897" s="6"/>
      <c r="R897" s="81"/>
      <c r="S897" s="6"/>
      <c r="T897" s="6"/>
      <c r="U897" s="81"/>
      <c r="V897" s="6"/>
      <c r="W897" s="6"/>
      <c r="X897" s="81"/>
      <c r="Y897" s="6"/>
      <c r="Z897" s="6"/>
      <c r="AA897" s="81"/>
      <c r="AB897" s="6"/>
      <c r="AC897" s="6"/>
      <c r="AD897" s="81"/>
      <c r="AE897" s="32"/>
      <c r="AF897" s="6"/>
      <c r="AG897" s="81"/>
      <c r="AH897" s="32"/>
      <c r="AI897" s="6"/>
      <c r="AJ897" s="81"/>
      <c r="AK897" s="32"/>
      <c r="AL897" s="35"/>
      <c r="AM897" s="35"/>
    </row>
    <row r="898" spans="1:39" ht="31.5" hidden="1" x14ac:dyDescent="0.2">
      <c r="A898" s="5">
        <f t="shared" si="240"/>
        <v>855</v>
      </c>
      <c r="B898" s="5">
        <v>960</v>
      </c>
      <c r="C898" s="5">
        <v>956</v>
      </c>
      <c r="D898" s="5" t="s">
        <v>2057</v>
      </c>
      <c r="E898" s="15"/>
      <c r="F898" s="15" t="s">
        <v>2057</v>
      </c>
      <c r="G898" s="45" t="s">
        <v>1209</v>
      </c>
      <c r="H898" s="6">
        <v>160000</v>
      </c>
      <c r="I898" s="6">
        <v>22400</v>
      </c>
      <c r="J898" s="6"/>
      <c r="K898" s="81">
        <f t="shared" si="238"/>
        <v>160000</v>
      </c>
      <c r="L898" s="81">
        <f t="shared" si="239"/>
        <v>182400</v>
      </c>
      <c r="M898" s="6"/>
      <c r="N898" s="6"/>
      <c r="O898" s="81"/>
      <c r="P898" s="6"/>
      <c r="Q898" s="6"/>
      <c r="R898" s="81"/>
      <c r="S898" s="6"/>
      <c r="T898" s="6"/>
      <c r="U898" s="81"/>
      <c r="V898" s="6"/>
      <c r="W898" s="6"/>
      <c r="X898" s="81"/>
      <c r="Y898" s="6"/>
      <c r="Z898" s="6"/>
      <c r="AA898" s="81"/>
      <c r="AB898" s="6"/>
      <c r="AC898" s="6"/>
      <c r="AD898" s="81"/>
      <c r="AE898" s="32"/>
      <c r="AF898" s="6"/>
      <c r="AG898" s="81"/>
      <c r="AH898" s="32"/>
      <c r="AI898" s="6"/>
      <c r="AJ898" s="81"/>
      <c r="AK898" s="32"/>
      <c r="AL898" s="35"/>
      <c r="AM898" s="35"/>
    </row>
    <row r="899" spans="1:39" ht="31.5" hidden="1" x14ac:dyDescent="0.2">
      <c r="A899" s="5">
        <f t="shared" si="240"/>
        <v>856</v>
      </c>
      <c r="B899" s="5">
        <v>961</v>
      </c>
      <c r="C899" s="5">
        <v>957</v>
      </c>
      <c r="D899" s="5" t="s">
        <v>2058</v>
      </c>
      <c r="E899" s="15"/>
      <c r="F899" s="15" t="s">
        <v>2058</v>
      </c>
      <c r="G899" s="45" t="s">
        <v>1210</v>
      </c>
      <c r="H899" s="6">
        <v>160000</v>
      </c>
      <c r="I899" s="6">
        <v>22400</v>
      </c>
      <c r="J899" s="6"/>
      <c r="K899" s="81">
        <f t="shared" si="238"/>
        <v>160000</v>
      </c>
      <c r="L899" s="81">
        <f t="shared" si="239"/>
        <v>182400</v>
      </c>
      <c r="M899" s="6"/>
      <c r="N899" s="6"/>
      <c r="O899" s="81"/>
      <c r="P899" s="6"/>
      <c r="Q899" s="6"/>
      <c r="R899" s="81"/>
      <c r="S899" s="6"/>
      <c r="T899" s="6"/>
      <c r="U899" s="81"/>
      <c r="V899" s="6"/>
      <c r="W899" s="6"/>
      <c r="X899" s="81"/>
      <c r="Y899" s="6"/>
      <c r="Z899" s="6"/>
      <c r="AA899" s="81"/>
      <c r="AB899" s="6"/>
      <c r="AC899" s="6"/>
      <c r="AD899" s="81"/>
      <c r="AE899" s="32"/>
      <c r="AF899" s="6"/>
      <c r="AG899" s="81"/>
      <c r="AH899" s="32"/>
      <c r="AI899" s="6"/>
      <c r="AJ899" s="81"/>
      <c r="AK899" s="32"/>
      <c r="AL899" s="35"/>
      <c r="AM899" s="35"/>
    </row>
    <row r="900" spans="1:39" ht="31.5" hidden="1" x14ac:dyDescent="0.2">
      <c r="A900" s="5">
        <f t="shared" si="240"/>
        <v>857</v>
      </c>
      <c r="B900" s="5">
        <v>962</v>
      </c>
      <c r="C900" s="5">
        <v>958</v>
      </c>
      <c r="D900" s="5" t="s">
        <v>2059</v>
      </c>
      <c r="E900" s="15"/>
      <c r="F900" s="15" t="s">
        <v>2059</v>
      </c>
      <c r="G900" s="45" t="s">
        <v>1211</v>
      </c>
      <c r="H900" s="6">
        <v>160000</v>
      </c>
      <c r="I900" s="6">
        <v>22400</v>
      </c>
      <c r="J900" s="6"/>
      <c r="K900" s="81">
        <f t="shared" si="238"/>
        <v>160000</v>
      </c>
      <c r="L900" s="81">
        <f t="shared" si="239"/>
        <v>182400</v>
      </c>
      <c r="M900" s="6"/>
      <c r="N900" s="6"/>
      <c r="O900" s="81"/>
      <c r="P900" s="6"/>
      <c r="Q900" s="6"/>
      <c r="R900" s="81"/>
      <c r="S900" s="6"/>
      <c r="T900" s="6"/>
      <c r="U900" s="81"/>
      <c r="V900" s="6"/>
      <c r="W900" s="6"/>
      <c r="X900" s="81"/>
      <c r="Y900" s="6"/>
      <c r="Z900" s="6"/>
      <c r="AA900" s="81"/>
      <c r="AB900" s="6"/>
      <c r="AC900" s="6"/>
      <c r="AD900" s="81"/>
      <c r="AE900" s="32"/>
      <c r="AF900" s="6"/>
      <c r="AG900" s="81"/>
      <c r="AH900" s="32"/>
      <c r="AI900" s="6"/>
      <c r="AJ900" s="81"/>
      <c r="AK900" s="32"/>
      <c r="AL900" s="35"/>
      <c r="AM900" s="35"/>
    </row>
    <row r="901" spans="1:39" ht="31.5" hidden="1" x14ac:dyDescent="0.2">
      <c r="A901" s="5">
        <f t="shared" si="240"/>
        <v>858</v>
      </c>
      <c r="B901" s="5">
        <v>963</v>
      </c>
      <c r="C901" s="5">
        <v>959</v>
      </c>
      <c r="D901" s="5" t="s">
        <v>2060</v>
      </c>
      <c r="E901" s="15"/>
      <c r="F901" s="15" t="s">
        <v>2060</v>
      </c>
      <c r="G901" s="45" t="s">
        <v>1212</v>
      </c>
      <c r="H901" s="6">
        <v>160000</v>
      </c>
      <c r="I901" s="6">
        <v>22400</v>
      </c>
      <c r="J901" s="6"/>
      <c r="K901" s="81">
        <f t="shared" si="238"/>
        <v>160000</v>
      </c>
      <c r="L901" s="81">
        <f t="shared" si="239"/>
        <v>182400</v>
      </c>
      <c r="M901" s="6"/>
      <c r="N901" s="6"/>
      <c r="O901" s="81"/>
      <c r="P901" s="6"/>
      <c r="Q901" s="6"/>
      <c r="R901" s="81"/>
      <c r="S901" s="6"/>
      <c r="T901" s="6"/>
      <c r="U901" s="81"/>
      <c r="V901" s="6"/>
      <c r="W901" s="6"/>
      <c r="X901" s="81"/>
      <c r="Y901" s="6"/>
      <c r="Z901" s="6"/>
      <c r="AA901" s="81"/>
      <c r="AB901" s="6"/>
      <c r="AC901" s="6"/>
      <c r="AD901" s="81"/>
      <c r="AE901" s="32"/>
      <c r="AF901" s="6"/>
      <c r="AG901" s="81"/>
      <c r="AH901" s="32"/>
      <c r="AI901" s="6"/>
      <c r="AJ901" s="81"/>
      <c r="AK901" s="32"/>
      <c r="AL901" s="35"/>
      <c r="AM901" s="35"/>
    </row>
    <row r="902" spans="1:39" hidden="1" x14ac:dyDescent="0.2">
      <c r="A902" s="5">
        <f t="shared" si="240"/>
        <v>859</v>
      </c>
      <c r="B902" s="5">
        <v>964</v>
      </c>
      <c r="C902" s="5">
        <v>960</v>
      </c>
      <c r="D902" s="5" t="s">
        <v>2061</v>
      </c>
      <c r="E902" s="15"/>
      <c r="F902" s="15" t="s">
        <v>2061</v>
      </c>
      <c r="G902" s="45" t="s">
        <v>2062</v>
      </c>
      <c r="H902" s="6">
        <v>80000</v>
      </c>
      <c r="I902" s="6">
        <v>11200</v>
      </c>
      <c r="J902" s="6"/>
      <c r="K902" s="81">
        <f t="shared" si="238"/>
        <v>80000</v>
      </c>
      <c r="L902" s="81">
        <f t="shared" si="239"/>
        <v>91200</v>
      </c>
      <c r="M902" s="6"/>
      <c r="N902" s="6"/>
      <c r="O902" s="81"/>
      <c r="P902" s="6"/>
      <c r="Q902" s="6"/>
      <c r="R902" s="81"/>
      <c r="S902" s="6"/>
      <c r="T902" s="6"/>
      <c r="U902" s="81"/>
      <c r="V902" s="6"/>
      <c r="W902" s="6"/>
      <c r="X902" s="81"/>
      <c r="Y902" s="6"/>
      <c r="Z902" s="6"/>
      <c r="AA902" s="81"/>
      <c r="AB902" s="6"/>
      <c r="AC902" s="6"/>
      <c r="AD902" s="81"/>
      <c r="AE902" s="32"/>
      <c r="AF902" s="6"/>
      <c r="AG902" s="81"/>
      <c r="AH902" s="32"/>
      <c r="AI902" s="6"/>
      <c r="AJ902" s="81"/>
      <c r="AK902" s="32"/>
      <c r="AL902" s="35"/>
      <c r="AM902" s="35"/>
    </row>
    <row r="903" spans="1:39" hidden="1" x14ac:dyDescent="0.2">
      <c r="A903" s="5">
        <f t="shared" si="240"/>
        <v>860</v>
      </c>
      <c r="B903" s="5">
        <v>965</v>
      </c>
      <c r="C903" s="5">
        <v>961</v>
      </c>
      <c r="D903" s="5" t="s">
        <v>2063</v>
      </c>
      <c r="E903" s="15"/>
      <c r="F903" s="15" t="s">
        <v>2063</v>
      </c>
      <c r="G903" s="45" t="s">
        <v>2064</v>
      </c>
      <c r="H903" s="6">
        <v>1100000</v>
      </c>
      <c r="I903" s="6">
        <v>154000</v>
      </c>
      <c r="J903" s="6"/>
      <c r="K903" s="81">
        <f t="shared" si="238"/>
        <v>1100000</v>
      </c>
      <c r="L903" s="81">
        <f t="shared" si="239"/>
        <v>1254000</v>
      </c>
      <c r="M903" s="6"/>
      <c r="N903" s="6"/>
      <c r="O903" s="81"/>
      <c r="P903" s="6"/>
      <c r="Q903" s="6"/>
      <c r="R903" s="81"/>
      <c r="S903" s="6"/>
      <c r="T903" s="6"/>
      <c r="U903" s="81"/>
      <c r="V903" s="6"/>
      <c r="W903" s="6"/>
      <c r="X903" s="81"/>
      <c r="Y903" s="6"/>
      <c r="Z903" s="6"/>
      <c r="AA903" s="81"/>
      <c r="AB903" s="6"/>
      <c r="AC903" s="6"/>
      <c r="AD903" s="81"/>
      <c r="AE903" s="32"/>
      <c r="AF903" s="6"/>
      <c r="AG903" s="81"/>
      <c r="AH903" s="32"/>
      <c r="AI903" s="6"/>
      <c r="AJ903" s="81"/>
      <c r="AK903" s="32"/>
      <c r="AL903" s="35"/>
      <c r="AM903" s="35"/>
    </row>
    <row r="904" spans="1:39" ht="47.25" hidden="1" x14ac:dyDescent="0.2">
      <c r="A904" s="5">
        <f t="shared" si="240"/>
        <v>861</v>
      </c>
      <c r="B904" s="5">
        <v>966</v>
      </c>
      <c r="C904" s="5">
        <v>962</v>
      </c>
      <c r="D904" s="5" t="s">
        <v>2065</v>
      </c>
      <c r="E904" s="15"/>
      <c r="F904" s="15" t="s">
        <v>2065</v>
      </c>
      <c r="G904" s="45" t="s">
        <v>2066</v>
      </c>
      <c r="H904" s="6">
        <v>35000</v>
      </c>
      <c r="I904" s="6">
        <v>4900</v>
      </c>
      <c r="J904" s="6"/>
      <c r="K904" s="81">
        <f t="shared" si="238"/>
        <v>35000</v>
      </c>
      <c r="L904" s="81">
        <f t="shared" si="239"/>
        <v>39900</v>
      </c>
      <c r="M904" s="6"/>
      <c r="N904" s="6"/>
      <c r="O904" s="81"/>
      <c r="P904" s="6"/>
      <c r="Q904" s="6"/>
      <c r="R904" s="81"/>
      <c r="S904" s="6"/>
      <c r="T904" s="6"/>
      <c r="U904" s="81"/>
      <c r="V904" s="6"/>
      <c r="W904" s="6"/>
      <c r="X904" s="81"/>
      <c r="Y904" s="6"/>
      <c r="Z904" s="6"/>
      <c r="AA904" s="81"/>
      <c r="AB904" s="6"/>
      <c r="AC904" s="6"/>
      <c r="AD904" s="81"/>
      <c r="AE904" s="32"/>
      <c r="AF904" s="6"/>
      <c r="AG904" s="81"/>
      <c r="AH904" s="32"/>
      <c r="AI904" s="6"/>
      <c r="AJ904" s="81"/>
      <c r="AK904" s="32"/>
      <c r="AL904" s="35"/>
      <c r="AM904" s="35"/>
    </row>
    <row r="905" spans="1:39" ht="31.5" hidden="1" x14ac:dyDescent="0.2">
      <c r="A905" s="5">
        <f t="shared" si="240"/>
        <v>862</v>
      </c>
      <c r="B905" s="5">
        <v>967</v>
      </c>
      <c r="C905" s="5">
        <v>963</v>
      </c>
      <c r="D905" s="5" t="s">
        <v>2067</v>
      </c>
      <c r="E905" s="15"/>
      <c r="F905" s="15" t="s">
        <v>2067</v>
      </c>
      <c r="G905" s="30" t="s">
        <v>2068</v>
      </c>
      <c r="H905" s="6">
        <v>80000</v>
      </c>
      <c r="I905" s="6">
        <v>11200</v>
      </c>
      <c r="J905" s="6"/>
      <c r="K905" s="81">
        <f t="shared" si="238"/>
        <v>80000</v>
      </c>
      <c r="L905" s="81">
        <f t="shared" si="239"/>
        <v>91200</v>
      </c>
      <c r="M905" s="6"/>
      <c r="N905" s="6"/>
      <c r="O905" s="81"/>
      <c r="P905" s="6"/>
      <c r="Q905" s="6"/>
      <c r="R905" s="81"/>
      <c r="S905" s="6"/>
      <c r="T905" s="6"/>
      <c r="U905" s="81"/>
      <c r="V905" s="6"/>
      <c r="W905" s="6"/>
      <c r="X905" s="81"/>
      <c r="Y905" s="6"/>
      <c r="Z905" s="6"/>
      <c r="AA905" s="81"/>
      <c r="AB905" s="6"/>
      <c r="AC905" s="6"/>
      <c r="AD905" s="81"/>
      <c r="AE905" s="32"/>
      <c r="AF905" s="6"/>
      <c r="AG905" s="81"/>
      <c r="AH905" s="32"/>
      <c r="AI905" s="6"/>
      <c r="AJ905" s="81"/>
      <c r="AK905" s="32"/>
      <c r="AL905" s="35"/>
      <c r="AM905" s="35"/>
    </row>
    <row r="906" spans="1:39" ht="31.5" hidden="1" x14ac:dyDescent="0.2">
      <c r="A906" s="5">
        <f t="shared" si="240"/>
        <v>863</v>
      </c>
      <c r="B906" s="5">
        <v>983</v>
      </c>
      <c r="C906" s="5">
        <v>979</v>
      </c>
      <c r="D906" s="5" t="s">
        <v>1299</v>
      </c>
      <c r="E906" s="15"/>
      <c r="F906" s="15"/>
      <c r="G906" s="30" t="s">
        <v>2069</v>
      </c>
      <c r="H906" s="6">
        <v>150000</v>
      </c>
      <c r="I906" s="6">
        <v>21000</v>
      </c>
      <c r="J906" s="6"/>
      <c r="K906" s="81">
        <f t="shared" si="238"/>
        <v>150000</v>
      </c>
      <c r="L906" s="81">
        <f t="shared" si="239"/>
        <v>171000</v>
      </c>
      <c r="M906" s="6"/>
      <c r="N906" s="6"/>
      <c r="O906" s="81"/>
      <c r="P906" s="6"/>
      <c r="Q906" s="6"/>
      <c r="R906" s="81"/>
      <c r="S906" s="6"/>
      <c r="T906" s="6"/>
      <c r="U906" s="81"/>
      <c r="V906" s="6"/>
      <c r="W906" s="6"/>
      <c r="X906" s="81"/>
      <c r="Y906" s="6"/>
      <c r="Z906" s="6"/>
      <c r="AA906" s="81"/>
      <c r="AB906" s="6"/>
      <c r="AC906" s="6"/>
      <c r="AD906" s="81"/>
      <c r="AE906" s="32"/>
      <c r="AF906" s="6"/>
      <c r="AG906" s="81"/>
      <c r="AH906" s="32"/>
      <c r="AI906" s="6"/>
      <c r="AJ906" s="81"/>
      <c r="AK906" s="32"/>
      <c r="AL906" s="35"/>
      <c r="AM906" s="35"/>
    </row>
    <row r="907" spans="1:39" ht="31.5" hidden="1" x14ac:dyDescent="0.2">
      <c r="A907" s="5">
        <f t="shared" si="240"/>
        <v>864</v>
      </c>
      <c r="B907" s="5">
        <v>984</v>
      </c>
      <c r="C907" s="5">
        <v>980</v>
      </c>
      <c r="D907" s="5" t="s">
        <v>1299</v>
      </c>
      <c r="E907" s="15"/>
      <c r="F907" s="15"/>
      <c r="G907" s="30" t="s">
        <v>2070</v>
      </c>
      <c r="H907" s="6">
        <v>140000</v>
      </c>
      <c r="I907" s="6">
        <v>19600</v>
      </c>
      <c r="J907" s="6"/>
      <c r="K907" s="81">
        <f t="shared" si="238"/>
        <v>140000</v>
      </c>
      <c r="L907" s="81">
        <f t="shared" si="239"/>
        <v>159600</v>
      </c>
      <c r="M907" s="6"/>
      <c r="N907" s="6"/>
      <c r="O907" s="81"/>
      <c r="P907" s="6"/>
      <c r="Q907" s="6"/>
      <c r="R907" s="81"/>
      <c r="S907" s="6"/>
      <c r="T907" s="6"/>
      <c r="U907" s="81"/>
      <c r="V907" s="6"/>
      <c r="W907" s="6"/>
      <c r="X907" s="81"/>
      <c r="Y907" s="6"/>
      <c r="Z907" s="6"/>
      <c r="AA907" s="81"/>
      <c r="AB907" s="6"/>
      <c r="AC907" s="6"/>
      <c r="AD907" s="81"/>
      <c r="AE907" s="32"/>
      <c r="AF907" s="6"/>
      <c r="AG907" s="81"/>
      <c r="AH907" s="32"/>
      <c r="AI907" s="6"/>
      <c r="AJ907" s="81"/>
      <c r="AK907" s="32"/>
      <c r="AL907" s="35"/>
      <c r="AM907" s="35"/>
    </row>
    <row r="908" spans="1:39" ht="31.5" x14ac:dyDescent="0.2">
      <c r="A908" s="5">
        <f t="shared" si="240"/>
        <v>865</v>
      </c>
      <c r="B908" s="5">
        <v>885</v>
      </c>
      <c r="C908" s="5">
        <v>881</v>
      </c>
      <c r="D908" s="5" t="s">
        <v>1293</v>
      </c>
      <c r="E908" s="15"/>
      <c r="F908" s="15"/>
      <c r="G908" s="45" t="s">
        <v>2071</v>
      </c>
      <c r="H908" s="6">
        <v>30000</v>
      </c>
      <c r="I908" s="6">
        <v>4200</v>
      </c>
      <c r="J908" s="6"/>
      <c r="K908" s="81">
        <f t="shared" si="238"/>
        <v>30000</v>
      </c>
      <c r="L908" s="81">
        <f t="shared" si="239"/>
        <v>34200</v>
      </c>
      <c r="M908" s="6"/>
      <c r="N908" s="6"/>
      <c r="O908" s="81"/>
      <c r="P908" s="6"/>
      <c r="Q908" s="6"/>
      <c r="R908" s="81"/>
      <c r="S908" s="6"/>
      <c r="T908" s="6"/>
      <c r="U908" s="81"/>
      <c r="V908" s="6"/>
      <c r="W908" s="6"/>
      <c r="X908" s="81"/>
      <c r="Y908" s="6"/>
      <c r="Z908" s="6"/>
      <c r="AA908" s="81"/>
      <c r="AB908" s="6"/>
      <c r="AC908" s="6"/>
      <c r="AD908" s="81"/>
      <c r="AE908" s="32"/>
      <c r="AF908" s="6"/>
      <c r="AG908" s="81"/>
      <c r="AH908" s="32"/>
      <c r="AI908" s="6"/>
      <c r="AJ908" s="81"/>
      <c r="AK908" s="32"/>
      <c r="AL908" s="35"/>
      <c r="AM908" s="35"/>
    </row>
    <row r="909" spans="1:39" x14ac:dyDescent="0.2">
      <c r="A909" s="5"/>
      <c r="B909" s="5"/>
      <c r="C909" s="5"/>
      <c r="D909" s="5" t="s">
        <v>1299</v>
      </c>
      <c r="E909" s="15"/>
      <c r="F909" s="15"/>
      <c r="G909" s="41" t="s">
        <v>2072</v>
      </c>
      <c r="H909" s="6"/>
      <c r="I909" s="6"/>
      <c r="J909" s="6"/>
      <c r="K909" s="81"/>
      <c r="L909" s="81"/>
      <c r="M909" s="6"/>
      <c r="N909" s="6"/>
      <c r="O909" s="81"/>
      <c r="P909" s="6"/>
      <c r="Q909" s="6"/>
      <c r="R909" s="81"/>
      <c r="S909" s="6"/>
      <c r="T909" s="6"/>
      <c r="U909" s="81"/>
      <c r="V909" s="6"/>
      <c r="W909" s="6"/>
      <c r="X909" s="81"/>
      <c r="Y909" s="6"/>
      <c r="Z909" s="6"/>
      <c r="AA909" s="81"/>
      <c r="AB909" s="6"/>
      <c r="AC909" s="6"/>
      <c r="AD909" s="81"/>
      <c r="AE909" s="32"/>
      <c r="AF909" s="6"/>
      <c r="AG909" s="81"/>
      <c r="AH909" s="32"/>
      <c r="AI909" s="6"/>
      <c r="AJ909" s="81"/>
      <c r="AK909" s="32"/>
      <c r="AL909" s="35"/>
      <c r="AM909" s="35"/>
    </row>
    <row r="910" spans="1:39" x14ac:dyDescent="0.2">
      <c r="A910" s="5">
        <f>A908+1</f>
        <v>866</v>
      </c>
      <c r="B910" s="5">
        <v>803</v>
      </c>
      <c r="C910" s="5">
        <v>799</v>
      </c>
      <c r="D910" s="5" t="s">
        <v>2073</v>
      </c>
      <c r="E910" s="15" t="s">
        <v>2073</v>
      </c>
      <c r="F910" s="15"/>
      <c r="G910" s="30" t="s">
        <v>2074</v>
      </c>
      <c r="H910" s="6">
        <v>33000</v>
      </c>
      <c r="I910" s="6">
        <v>4620</v>
      </c>
      <c r="J910" s="6"/>
      <c r="K910" s="81">
        <f t="shared" ref="K910:K948" si="241">H910+J910</f>
        <v>33000</v>
      </c>
      <c r="L910" s="81">
        <f t="shared" ref="L910:L948" si="242">ROUND((SUM(H910:J910)),-2)</f>
        <v>37600</v>
      </c>
      <c r="M910" s="6"/>
      <c r="N910" s="6"/>
      <c r="O910" s="81"/>
      <c r="P910" s="6"/>
      <c r="Q910" s="6"/>
      <c r="R910" s="81"/>
      <c r="S910" s="6"/>
      <c r="T910" s="6"/>
      <c r="U910" s="81"/>
      <c r="V910" s="6"/>
      <c r="W910" s="6"/>
      <c r="X910" s="81"/>
      <c r="Y910" s="6"/>
      <c r="Z910" s="6"/>
      <c r="AA910" s="81"/>
      <c r="AB910" s="6"/>
      <c r="AC910" s="6"/>
      <c r="AD910" s="81"/>
      <c r="AE910" s="32"/>
      <c r="AF910" s="6"/>
      <c r="AG910" s="81"/>
      <c r="AH910" s="32"/>
      <c r="AI910" s="6"/>
      <c r="AJ910" s="81"/>
      <c r="AK910" s="32"/>
      <c r="AL910" s="48"/>
      <c r="AM910" s="35"/>
    </row>
    <row r="911" spans="1:39" ht="47.25" x14ac:dyDescent="0.2">
      <c r="A911" s="5">
        <f t="shared" ref="A911:A948" si="243">A910+1</f>
        <v>867</v>
      </c>
      <c r="B911" s="5">
        <v>842</v>
      </c>
      <c r="C911" s="5">
        <v>838</v>
      </c>
      <c r="D911" s="5" t="s">
        <v>2075</v>
      </c>
      <c r="E911" s="15" t="s">
        <v>2075</v>
      </c>
      <c r="F911" s="15"/>
      <c r="G911" s="30" t="s">
        <v>2076</v>
      </c>
      <c r="H911" s="6">
        <v>30000</v>
      </c>
      <c r="I911" s="90">
        <v>4200</v>
      </c>
      <c r="J911" s="90"/>
      <c r="K911" s="81">
        <f t="shared" si="241"/>
        <v>30000</v>
      </c>
      <c r="L911" s="81">
        <f t="shared" si="242"/>
        <v>34200</v>
      </c>
      <c r="M911" s="6"/>
      <c r="N911" s="6"/>
      <c r="O911" s="81"/>
      <c r="P911" s="6"/>
      <c r="Q911" s="6"/>
      <c r="R911" s="81"/>
      <c r="S911" s="6"/>
      <c r="T911" s="6"/>
      <c r="U911" s="81"/>
      <c r="V911" s="6"/>
      <c r="W911" s="6"/>
      <c r="X911" s="81"/>
      <c r="Y911" s="6"/>
      <c r="Z911" s="6"/>
      <c r="AA911" s="81"/>
      <c r="AB911" s="6"/>
      <c r="AC911" s="6"/>
      <c r="AD911" s="81"/>
      <c r="AE911" s="34"/>
      <c r="AF911" s="6"/>
      <c r="AG911" s="81"/>
      <c r="AH911" s="34"/>
      <c r="AI911" s="6"/>
      <c r="AJ911" s="81"/>
      <c r="AK911" s="34"/>
      <c r="AL911" s="44"/>
      <c r="AM911" s="35"/>
    </row>
    <row r="912" spans="1:39" ht="31.5" x14ac:dyDescent="0.2">
      <c r="A912" s="5">
        <f t="shared" si="243"/>
        <v>868</v>
      </c>
      <c r="B912" s="5">
        <v>851</v>
      </c>
      <c r="C912" s="5">
        <v>847</v>
      </c>
      <c r="D912" s="5" t="s">
        <v>2077</v>
      </c>
      <c r="E912" s="15" t="s">
        <v>2077</v>
      </c>
      <c r="F912" s="15"/>
      <c r="G912" s="30" t="s">
        <v>2078</v>
      </c>
      <c r="H912" s="6">
        <v>625000</v>
      </c>
      <c r="I912" s="6">
        <v>87500</v>
      </c>
      <c r="J912" s="6"/>
      <c r="K912" s="81">
        <f t="shared" si="241"/>
        <v>625000</v>
      </c>
      <c r="L912" s="81">
        <f t="shared" si="242"/>
        <v>712500</v>
      </c>
      <c r="M912" s="6"/>
      <c r="N912" s="6"/>
      <c r="O912" s="81"/>
      <c r="P912" s="6"/>
      <c r="Q912" s="6"/>
      <c r="R912" s="81"/>
      <c r="S912" s="6"/>
      <c r="T912" s="6"/>
      <c r="U912" s="81"/>
      <c r="V912" s="6"/>
      <c r="W912" s="6"/>
      <c r="X912" s="81"/>
      <c r="Y912" s="6"/>
      <c r="Z912" s="6"/>
      <c r="AA912" s="81"/>
      <c r="AB912" s="6"/>
      <c r="AC912" s="6"/>
      <c r="AD912" s="81"/>
      <c r="AE912" s="34"/>
      <c r="AF912" s="6"/>
      <c r="AG912" s="81"/>
      <c r="AH912" s="34"/>
      <c r="AI912" s="6"/>
      <c r="AJ912" s="81"/>
      <c r="AK912" s="34"/>
      <c r="AL912" s="35" t="s">
        <v>2079</v>
      </c>
      <c r="AM912" s="35"/>
    </row>
    <row r="913" spans="1:39" ht="31.5" x14ac:dyDescent="0.2">
      <c r="A913" s="5">
        <f t="shared" si="243"/>
        <v>869</v>
      </c>
      <c r="B913" s="5">
        <v>979</v>
      </c>
      <c r="C913" s="5">
        <v>975</v>
      </c>
      <c r="D913" s="5" t="s">
        <v>2080</v>
      </c>
      <c r="E913" s="15"/>
      <c r="F913" s="15" t="s">
        <v>2080</v>
      </c>
      <c r="G913" s="30" t="s">
        <v>2081</v>
      </c>
      <c r="H913" s="6">
        <v>1000000</v>
      </c>
      <c r="I913" s="6">
        <v>140000</v>
      </c>
      <c r="J913" s="6"/>
      <c r="K913" s="81">
        <f t="shared" si="241"/>
        <v>1000000</v>
      </c>
      <c r="L913" s="81">
        <f t="shared" si="242"/>
        <v>1140000</v>
      </c>
      <c r="M913" s="6">
        <v>40000</v>
      </c>
      <c r="N913" s="6" t="e">
        <f>M913/1000*#REF!</f>
        <v>#REF!</v>
      </c>
      <c r="O913" s="81" t="e">
        <f t="shared" ref="O913:O950" si="244">SUM(M913:N913)</f>
        <v>#REF!</v>
      </c>
      <c r="P913" s="6">
        <v>40000</v>
      </c>
      <c r="Q913" s="6" t="e">
        <f>#REF!*P913/10</f>
        <v>#REF!</v>
      </c>
      <c r="R913" s="81" t="e">
        <f t="shared" ref="R913:R950" si="245">SUM(P913:Q913)</f>
        <v>#REF!</v>
      </c>
      <c r="S913" s="6">
        <v>40000</v>
      </c>
      <c r="T913" s="6" t="e">
        <f>S913/1000*#REF!</f>
        <v>#REF!</v>
      </c>
      <c r="U913" s="81" t="e">
        <f t="shared" ref="U913:U950" si="246">SUM(S913:T913)</f>
        <v>#REF!</v>
      </c>
      <c r="V913" s="6">
        <v>40000</v>
      </c>
      <c r="W913" s="6" t="e">
        <f>#REF!*V913/10</f>
        <v>#REF!</v>
      </c>
      <c r="X913" s="81" t="e">
        <f t="shared" ref="X913:X950" si="247">SUM(V913:W913)</f>
        <v>#REF!</v>
      </c>
      <c r="Y913" s="6">
        <v>40000</v>
      </c>
      <c r="Z913" s="6" t="e">
        <f>Y913/1000*#REF!</f>
        <v>#REF!</v>
      </c>
      <c r="AA913" s="81" t="e">
        <f t="shared" ref="AA913:AA950" si="248">SUM(Y913:Z913)</f>
        <v>#REF!</v>
      </c>
      <c r="AB913" s="6">
        <v>40000</v>
      </c>
      <c r="AC913" s="6" t="e">
        <f>#REF!*AB913/10</f>
        <v>#REF!</v>
      </c>
      <c r="AD913" s="81" t="e">
        <f t="shared" ref="AD913:AD950" si="249">SUM(AB913:AC913)</f>
        <v>#REF!</v>
      </c>
      <c r="AE913" s="32">
        <v>38000</v>
      </c>
      <c r="AF913" s="6" t="e">
        <f>AE913/1000*#REF!</f>
        <v>#REF!</v>
      </c>
      <c r="AG913" s="81" t="e">
        <f t="shared" ref="AG913:AG950" si="250">SUM(AE913:AF913)</f>
        <v>#REF!</v>
      </c>
      <c r="AH913" s="32">
        <v>38000</v>
      </c>
      <c r="AI913" s="6" t="e">
        <f>#REF!*AH913/10</f>
        <v>#REF!</v>
      </c>
      <c r="AJ913" s="81" t="e">
        <f t="shared" ref="AJ913:AJ950" si="251">SUM(AH913:AI913)</f>
        <v>#REF!</v>
      </c>
      <c r="AK913" s="32">
        <v>38000</v>
      </c>
      <c r="AL913" s="35"/>
      <c r="AM913" s="35"/>
    </row>
    <row r="914" spans="1:39" ht="31.5" x14ac:dyDescent="0.2">
      <c r="A914" s="5">
        <f t="shared" si="243"/>
        <v>870</v>
      </c>
      <c r="B914" s="5">
        <v>870</v>
      </c>
      <c r="C914" s="5">
        <v>866</v>
      </c>
      <c r="D914" s="5" t="s">
        <v>2082</v>
      </c>
      <c r="E914" s="15"/>
      <c r="F914" s="15" t="s">
        <v>2082</v>
      </c>
      <c r="G914" s="45" t="s">
        <v>2083</v>
      </c>
      <c r="H914" s="6">
        <v>250000</v>
      </c>
      <c r="I914" s="6">
        <v>35000</v>
      </c>
      <c r="J914" s="6"/>
      <c r="K914" s="81">
        <f t="shared" si="241"/>
        <v>250000</v>
      </c>
      <c r="L914" s="81">
        <f t="shared" si="242"/>
        <v>285000</v>
      </c>
      <c r="M914" s="6">
        <v>35000</v>
      </c>
      <c r="N914" s="6" t="e">
        <f>M914/1000*#REF!</f>
        <v>#REF!</v>
      </c>
      <c r="O914" s="81" t="e">
        <f t="shared" si="244"/>
        <v>#REF!</v>
      </c>
      <c r="P914" s="6">
        <v>35000</v>
      </c>
      <c r="Q914" s="6" t="e">
        <f>#REF!*P914/10</f>
        <v>#REF!</v>
      </c>
      <c r="R914" s="81" t="e">
        <f t="shared" si="245"/>
        <v>#REF!</v>
      </c>
      <c r="S914" s="6">
        <v>35000</v>
      </c>
      <c r="T914" s="6" t="e">
        <f>S914/1000*#REF!</f>
        <v>#REF!</v>
      </c>
      <c r="U914" s="81" t="e">
        <f t="shared" si="246"/>
        <v>#REF!</v>
      </c>
      <c r="V914" s="6">
        <v>35000</v>
      </c>
      <c r="W914" s="6" t="e">
        <f>#REF!*V914/10</f>
        <v>#REF!</v>
      </c>
      <c r="X914" s="81" t="e">
        <f t="shared" si="247"/>
        <v>#REF!</v>
      </c>
      <c r="Y914" s="6">
        <v>35000</v>
      </c>
      <c r="Z914" s="6" t="e">
        <f>Y914/1000*#REF!</f>
        <v>#REF!</v>
      </c>
      <c r="AA914" s="81" t="e">
        <f t="shared" si="248"/>
        <v>#REF!</v>
      </c>
      <c r="AB914" s="6">
        <v>35000</v>
      </c>
      <c r="AC914" s="6" t="e">
        <f>#REF!*AB914/10</f>
        <v>#REF!</v>
      </c>
      <c r="AD914" s="81" t="e">
        <f t="shared" si="249"/>
        <v>#REF!</v>
      </c>
      <c r="AE914" s="6">
        <v>35000</v>
      </c>
      <c r="AF914" s="6" t="e">
        <f>AE914/1000*#REF!</f>
        <v>#REF!</v>
      </c>
      <c r="AG914" s="81" t="e">
        <f t="shared" si="250"/>
        <v>#REF!</v>
      </c>
      <c r="AH914" s="6">
        <v>35000</v>
      </c>
      <c r="AI914" s="6" t="e">
        <f>#REF!*AH914/10</f>
        <v>#REF!</v>
      </c>
      <c r="AJ914" s="81" t="e">
        <f t="shared" si="251"/>
        <v>#REF!</v>
      </c>
      <c r="AK914" s="6">
        <v>35000</v>
      </c>
      <c r="AL914" s="35"/>
      <c r="AM914" s="35"/>
    </row>
    <row r="915" spans="1:39" x14ac:dyDescent="0.2">
      <c r="A915" s="5">
        <f t="shared" si="243"/>
        <v>871</v>
      </c>
      <c r="B915" s="5">
        <v>914</v>
      </c>
      <c r="C915" s="5">
        <v>910</v>
      </c>
      <c r="D915" s="5" t="s">
        <v>2084</v>
      </c>
      <c r="E915" s="15"/>
      <c r="F915" s="15" t="s">
        <v>2084</v>
      </c>
      <c r="G915" s="45" t="s">
        <v>2085</v>
      </c>
      <c r="H915" s="6">
        <v>60000</v>
      </c>
      <c r="I915" s="6">
        <v>8400</v>
      </c>
      <c r="J915" s="6"/>
      <c r="K915" s="81">
        <f t="shared" si="241"/>
        <v>60000</v>
      </c>
      <c r="L915" s="81">
        <f t="shared" si="242"/>
        <v>68400</v>
      </c>
      <c r="M915" s="6">
        <v>84000</v>
      </c>
      <c r="N915" s="6" t="e">
        <f>M915/1000*#REF!</f>
        <v>#REF!</v>
      </c>
      <c r="O915" s="81" t="e">
        <f t="shared" si="244"/>
        <v>#REF!</v>
      </c>
      <c r="P915" s="6">
        <v>84000</v>
      </c>
      <c r="Q915" s="6" t="e">
        <f>#REF!*P915/10</f>
        <v>#REF!</v>
      </c>
      <c r="R915" s="81" t="e">
        <f t="shared" si="245"/>
        <v>#REF!</v>
      </c>
      <c r="S915" s="6">
        <v>84000</v>
      </c>
      <c r="T915" s="6" t="e">
        <f>S915/1000*#REF!</f>
        <v>#REF!</v>
      </c>
      <c r="U915" s="81" t="e">
        <f t="shared" si="246"/>
        <v>#REF!</v>
      </c>
      <c r="V915" s="6">
        <v>84000</v>
      </c>
      <c r="W915" s="6" t="e">
        <f>#REF!*V915/10</f>
        <v>#REF!</v>
      </c>
      <c r="X915" s="81" t="e">
        <f t="shared" si="247"/>
        <v>#REF!</v>
      </c>
      <c r="Y915" s="6">
        <v>84000</v>
      </c>
      <c r="Z915" s="6" t="e">
        <f>Y915/1000*#REF!</f>
        <v>#REF!</v>
      </c>
      <c r="AA915" s="81" t="e">
        <f t="shared" si="248"/>
        <v>#REF!</v>
      </c>
      <c r="AB915" s="6">
        <v>84000</v>
      </c>
      <c r="AC915" s="6" t="e">
        <f>#REF!*AB915/10</f>
        <v>#REF!</v>
      </c>
      <c r="AD915" s="81" t="e">
        <f t="shared" si="249"/>
        <v>#REF!</v>
      </c>
      <c r="AE915" s="6">
        <v>84000</v>
      </c>
      <c r="AF915" s="6" t="e">
        <f>AE915/1000*#REF!</f>
        <v>#REF!</v>
      </c>
      <c r="AG915" s="81" t="e">
        <f t="shared" si="250"/>
        <v>#REF!</v>
      </c>
      <c r="AH915" s="6">
        <v>84000</v>
      </c>
      <c r="AI915" s="6" t="e">
        <f>#REF!*AH915/10</f>
        <v>#REF!</v>
      </c>
      <c r="AJ915" s="81" t="e">
        <f t="shared" si="251"/>
        <v>#REF!</v>
      </c>
      <c r="AK915" s="6">
        <v>84000</v>
      </c>
      <c r="AL915" s="35"/>
      <c r="AM915" s="35"/>
    </row>
    <row r="916" spans="1:39" x14ac:dyDescent="0.2">
      <c r="A916" s="5">
        <f t="shared" si="243"/>
        <v>872</v>
      </c>
      <c r="B916" s="5">
        <v>915</v>
      </c>
      <c r="C916" s="5">
        <v>911</v>
      </c>
      <c r="D916" s="5" t="s">
        <v>2086</v>
      </c>
      <c r="E916" s="15"/>
      <c r="F916" s="15" t="s">
        <v>2086</v>
      </c>
      <c r="G916" s="45" t="s">
        <v>2087</v>
      </c>
      <c r="H916" s="6">
        <v>350000</v>
      </c>
      <c r="I916" s="6">
        <v>48999.999999999993</v>
      </c>
      <c r="J916" s="6"/>
      <c r="K916" s="81">
        <f t="shared" si="241"/>
        <v>350000</v>
      </c>
      <c r="L916" s="81">
        <f t="shared" si="242"/>
        <v>399000</v>
      </c>
      <c r="M916" s="6">
        <v>32000</v>
      </c>
      <c r="N916" s="6" t="e">
        <f>M916/1000*#REF!</f>
        <v>#REF!</v>
      </c>
      <c r="O916" s="81" t="e">
        <f t="shared" si="244"/>
        <v>#REF!</v>
      </c>
      <c r="P916" s="6">
        <v>32000</v>
      </c>
      <c r="Q916" s="6" t="e">
        <f>#REF!*P916/10</f>
        <v>#REF!</v>
      </c>
      <c r="R916" s="81" t="e">
        <f t="shared" si="245"/>
        <v>#REF!</v>
      </c>
      <c r="S916" s="6">
        <v>32000</v>
      </c>
      <c r="T916" s="6" t="e">
        <f>S916/1000*#REF!</f>
        <v>#REF!</v>
      </c>
      <c r="U916" s="81" t="e">
        <f t="shared" si="246"/>
        <v>#REF!</v>
      </c>
      <c r="V916" s="6">
        <v>32000</v>
      </c>
      <c r="W916" s="6" t="e">
        <f>#REF!*V916/10</f>
        <v>#REF!</v>
      </c>
      <c r="X916" s="81" t="e">
        <f t="shared" si="247"/>
        <v>#REF!</v>
      </c>
      <c r="Y916" s="6">
        <v>32000</v>
      </c>
      <c r="Z916" s="6" t="e">
        <f>Y916/1000*#REF!</f>
        <v>#REF!</v>
      </c>
      <c r="AA916" s="81" t="e">
        <f t="shared" si="248"/>
        <v>#REF!</v>
      </c>
      <c r="AB916" s="6">
        <v>32000</v>
      </c>
      <c r="AC916" s="6" t="e">
        <f>#REF!*AB916/10</f>
        <v>#REF!</v>
      </c>
      <c r="AD916" s="81" t="e">
        <f t="shared" si="249"/>
        <v>#REF!</v>
      </c>
      <c r="AE916" s="6">
        <v>32000</v>
      </c>
      <c r="AF916" s="6" t="e">
        <f>AE916/1000*#REF!</f>
        <v>#REF!</v>
      </c>
      <c r="AG916" s="81" t="e">
        <f t="shared" si="250"/>
        <v>#REF!</v>
      </c>
      <c r="AH916" s="6">
        <v>32000</v>
      </c>
      <c r="AI916" s="6" t="e">
        <f>#REF!*AH916/10</f>
        <v>#REF!</v>
      </c>
      <c r="AJ916" s="81" t="e">
        <f t="shared" si="251"/>
        <v>#REF!</v>
      </c>
      <c r="AK916" s="6">
        <v>32000</v>
      </c>
      <c r="AL916" s="35"/>
      <c r="AM916" s="44"/>
    </row>
    <row r="917" spans="1:39" x14ac:dyDescent="0.2">
      <c r="A917" s="5">
        <f t="shared" si="243"/>
        <v>873</v>
      </c>
      <c r="B917" s="5">
        <v>916</v>
      </c>
      <c r="C917" s="5">
        <v>912</v>
      </c>
      <c r="D917" s="5" t="s">
        <v>2088</v>
      </c>
      <c r="E917" s="15"/>
      <c r="F917" s="15" t="s">
        <v>2088</v>
      </c>
      <c r="G917" s="45" t="s">
        <v>2089</v>
      </c>
      <c r="H917" s="6">
        <v>150000</v>
      </c>
      <c r="I917" s="6">
        <v>21000</v>
      </c>
      <c r="J917" s="6"/>
      <c r="K917" s="81">
        <f t="shared" si="241"/>
        <v>150000</v>
      </c>
      <c r="L917" s="81">
        <f t="shared" si="242"/>
        <v>171000</v>
      </c>
      <c r="M917" s="6">
        <v>57000</v>
      </c>
      <c r="N917" s="6" t="e">
        <f>M917/1000*#REF!</f>
        <v>#REF!</v>
      </c>
      <c r="O917" s="81" t="e">
        <f t="shared" si="244"/>
        <v>#REF!</v>
      </c>
      <c r="P917" s="6">
        <v>57000</v>
      </c>
      <c r="Q917" s="6" t="e">
        <f>#REF!*P917/10</f>
        <v>#REF!</v>
      </c>
      <c r="R917" s="81" t="e">
        <f t="shared" si="245"/>
        <v>#REF!</v>
      </c>
      <c r="S917" s="6">
        <v>57000</v>
      </c>
      <c r="T917" s="6" t="e">
        <f>S917/1000*#REF!</f>
        <v>#REF!</v>
      </c>
      <c r="U917" s="81" t="e">
        <f t="shared" si="246"/>
        <v>#REF!</v>
      </c>
      <c r="V917" s="6">
        <v>57000</v>
      </c>
      <c r="W917" s="6" t="e">
        <f>#REF!*V917/10</f>
        <v>#REF!</v>
      </c>
      <c r="X917" s="81" t="e">
        <f t="shared" si="247"/>
        <v>#REF!</v>
      </c>
      <c r="Y917" s="6">
        <v>57000</v>
      </c>
      <c r="Z917" s="6" t="e">
        <f>Y917/1000*#REF!</f>
        <v>#REF!</v>
      </c>
      <c r="AA917" s="81" t="e">
        <f t="shared" si="248"/>
        <v>#REF!</v>
      </c>
      <c r="AB917" s="6">
        <v>57000</v>
      </c>
      <c r="AC917" s="6" t="e">
        <f>#REF!*AB917/10</f>
        <v>#REF!</v>
      </c>
      <c r="AD917" s="81" t="e">
        <f t="shared" si="249"/>
        <v>#REF!</v>
      </c>
      <c r="AE917" s="6">
        <v>57000</v>
      </c>
      <c r="AF917" s="6" t="e">
        <f>AE917/1000*#REF!</f>
        <v>#REF!</v>
      </c>
      <c r="AG917" s="81" t="e">
        <f t="shared" si="250"/>
        <v>#REF!</v>
      </c>
      <c r="AH917" s="6">
        <v>57000</v>
      </c>
      <c r="AI917" s="6" t="e">
        <f>#REF!*AH917/10</f>
        <v>#REF!</v>
      </c>
      <c r="AJ917" s="81" t="e">
        <f t="shared" si="251"/>
        <v>#REF!</v>
      </c>
      <c r="AK917" s="6">
        <v>57000</v>
      </c>
      <c r="AL917" s="35"/>
      <c r="AM917" s="44"/>
    </row>
    <row r="918" spans="1:39" ht="31.5" x14ac:dyDescent="0.2">
      <c r="A918" s="5">
        <f t="shared" si="243"/>
        <v>874</v>
      </c>
      <c r="B918" s="5">
        <v>917</v>
      </c>
      <c r="C918" s="5">
        <v>913</v>
      </c>
      <c r="D918" s="5" t="s">
        <v>2090</v>
      </c>
      <c r="E918" s="15"/>
      <c r="F918" s="15" t="s">
        <v>2090</v>
      </c>
      <c r="G918" s="45" t="s">
        <v>2091</v>
      </c>
      <c r="H918" s="6">
        <v>60000</v>
      </c>
      <c r="I918" s="6">
        <v>8400</v>
      </c>
      <c r="J918" s="6"/>
      <c r="K918" s="81">
        <f t="shared" si="241"/>
        <v>60000</v>
      </c>
      <c r="L918" s="81">
        <f t="shared" si="242"/>
        <v>68400</v>
      </c>
      <c r="M918" s="6">
        <v>60000</v>
      </c>
      <c r="N918" s="6" t="e">
        <f>M918/1000*#REF!</f>
        <v>#REF!</v>
      </c>
      <c r="O918" s="81" t="e">
        <f t="shared" si="244"/>
        <v>#REF!</v>
      </c>
      <c r="P918" s="6">
        <v>60000</v>
      </c>
      <c r="Q918" s="6" t="e">
        <f>#REF!*P918/10</f>
        <v>#REF!</v>
      </c>
      <c r="R918" s="81" t="e">
        <f t="shared" si="245"/>
        <v>#REF!</v>
      </c>
      <c r="S918" s="6">
        <v>60000</v>
      </c>
      <c r="T918" s="6" t="e">
        <f>S918/1000*#REF!</f>
        <v>#REF!</v>
      </c>
      <c r="U918" s="81" t="e">
        <f t="shared" si="246"/>
        <v>#REF!</v>
      </c>
      <c r="V918" s="6">
        <v>60000</v>
      </c>
      <c r="W918" s="6" t="e">
        <f>#REF!*V918/10</f>
        <v>#REF!</v>
      </c>
      <c r="X918" s="81" t="e">
        <f t="shared" si="247"/>
        <v>#REF!</v>
      </c>
      <c r="Y918" s="6">
        <v>60000</v>
      </c>
      <c r="Z918" s="6" t="e">
        <f>Y918/1000*#REF!</f>
        <v>#REF!</v>
      </c>
      <c r="AA918" s="81" t="e">
        <f t="shared" si="248"/>
        <v>#REF!</v>
      </c>
      <c r="AB918" s="6">
        <v>60000</v>
      </c>
      <c r="AC918" s="6" t="e">
        <f>#REF!*AB918/10</f>
        <v>#REF!</v>
      </c>
      <c r="AD918" s="81" t="e">
        <f t="shared" si="249"/>
        <v>#REF!</v>
      </c>
      <c r="AE918" s="32">
        <v>57000</v>
      </c>
      <c r="AF918" s="6" t="e">
        <f>AE918/1000*#REF!</f>
        <v>#REF!</v>
      </c>
      <c r="AG918" s="81" t="e">
        <f t="shared" si="250"/>
        <v>#REF!</v>
      </c>
      <c r="AH918" s="32">
        <v>57000</v>
      </c>
      <c r="AI918" s="6" t="e">
        <f>#REF!*AH918/10</f>
        <v>#REF!</v>
      </c>
      <c r="AJ918" s="81" t="e">
        <f t="shared" si="251"/>
        <v>#REF!</v>
      </c>
      <c r="AK918" s="32">
        <v>57000</v>
      </c>
      <c r="AL918" s="35"/>
      <c r="AM918" s="35"/>
    </row>
    <row r="919" spans="1:39" x14ac:dyDescent="0.2">
      <c r="A919" s="5">
        <f t="shared" si="243"/>
        <v>875</v>
      </c>
      <c r="B919" s="5">
        <v>918</v>
      </c>
      <c r="C919" s="5">
        <v>914</v>
      </c>
      <c r="D919" s="5" t="s">
        <v>2092</v>
      </c>
      <c r="E919" s="15"/>
      <c r="F919" s="15" t="s">
        <v>2092</v>
      </c>
      <c r="G919" s="45" t="s">
        <v>2093</v>
      </c>
      <c r="H919" s="6">
        <v>65000</v>
      </c>
      <c r="I919" s="6">
        <v>9100</v>
      </c>
      <c r="J919" s="6"/>
      <c r="K919" s="81">
        <f t="shared" si="241"/>
        <v>65000</v>
      </c>
      <c r="L919" s="81">
        <f t="shared" si="242"/>
        <v>74100</v>
      </c>
      <c r="M919" s="6">
        <v>60000</v>
      </c>
      <c r="N919" s="6" t="e">
        <f>M919/1000*#REF!</f>
        <v>#REF!</v>
      </c>
      <c r="O919" s="81" t="e">
        <f t="shared" si="244"/>
        <v>#REF!</v>
      </c>
      <c r="P919" s="6">
        <v>60000</v>
      </c>
      <c r="Q919" s="6" t="e">
        <f>#REF!*P919/10</f>
        <v>#REF!</v>
      </c>
      <c r="R919" s="81" t="e">
        <f t="shared" si="245"/>
        <v>#REF!</v>
      </c>
      <c r="S919" s="6">
        <v>60000</v>
      </c>
      <c r="T919" s="6" t="e">
        <f>S919/1000*#REF!</f>
        <v>#REF!</v>
      </c>
      <c r="U919" s="81" t="e">
        <f t="shared" si="246"/>
        <v>#REF!</v>
      </c>
      <c r="V919" s="6">
        <v>60000</v>
      </c>
      <c r="W919" s="6" t="e">
        <f>#REF!*V919/10</f>
        <v>#REF!</v>
      </c>
      <c r="X919" s="81" t="e">
        <f t="shared" si="247"/>
        <v>#REF!</v>
      </c>
      <c r="Y919" s="6">
        <v>60000</v>
      </c>
      <c r="Z919" s="6" t="e">
        <f>Y919/1000*#REF!</f>
        <v>#REF!</v>
      </c>
      <c r="AA919" s="81" t="e">
        <f t="shared" si="248"/>
        <v>#REF!</v>
      </c>
      <c r="AB919" s="6">
        <v>60000</v>
      </c>
      <c r="AC919" s="6" t="e">
        <f>#REF!*AB919/10</f>
        <v>#REF!</v>
      </c>
      <c r="AD919" s="81" t="e">
        <f t="shared" si="249"/>
        <v>#REF!</v>
      </c>
      <c r="AE919" s="32">
        <v>57000</v>
      </c>
      <c r="AF919" s="6" t="e">
        <f>AE919/1000*#REF!</f>
        <v>#REF!</v>
      </c>
      <c r="AG919" s="81" t="e">
        <f t="shared" si="250"/>
        <v>#REF!</v>
      </c>
      <c r="AH919" s="32">
        <v>57000</v>
      </c>
      <c r="AI919" s="6" t="e">
        <f>#REF!*AH919/10</f>
        <v>#REF!</v>
      </c>
      <c r="AJ919" s="81" t="e">
        <f t="shared" si="251"/>
        <v>#REF!</v>
      </c>
      <c r="AK919" s="32">
        <v>57000</v>
      </c>
      <c r="AL919" s="35"/>
      <c r="AM919" s="35"/>
    </row>
    <row r="920" spans="1:39" x14ac:dyDescent="0.2">
      <c r="A920" s="5">
        <f t="shared" si="243"/>
        <v>876</v>
      </c>
      <c r="B920" s="5">
        <v>919</v>
      </c>
      <c r="C920" s="5">
        <v>915</v>
      </c>
      <c r="D920" s="5" t="s">
        <v>2094</v>
      </c>
      <c r="E920" s="15"/>
      <c r="F920" s="15" t="s">
        <v>2094</v>
      </c>
      <c r="G920" s="45" t="s">
        <v>2095</v>
      </c>
      <c r="H920" s="6">
        <v>70000</v>
      </c>
      <c r="I920" s="6">
        <v>9800</v>
      </c>
      <c r="J920" s="6"/>
      <c r="K920" s="81">
        <f t="shared" si="241"/>
        <v>70000</v>
      </c>
      <c r="L920" s="81">
        <f t="shared" si="242"/>
        <v>79800</v>
      </c>
      <c r="M920" s="6">
        <v>26000</v>
      </c>
      <c r="N920" s="6" t="e">
        <f>M920/1000*#REF!</f>
        <v>#REF!</v>
      </c>
      <c r="O920" s="81" t="e">
        <f t="shared" si="244"/>
        <v>#REF!</v>
      </c>
      <c r="P920" s="6">
        <v>26000</v>
      </c>
      <c r="Q920" s="6" t="e">
        <f>#REF!*P920/10</f>
        <v>#REF!</v>
      </c>
      <c r="R920" s="81" t="e">
        <f t="shared" si="245"/>
        <v>#REF!</v>
      </c>
      <c r="S920" s="6">
        <v>26000</v>
      </c>
      <c r="T920" s="6" t="e">
        <f>S920/1000*#REF!</f>
        <v>#REF!</v>
      </c>
      <c r="U920" s="81" t="e">
        <f t="shared" si="246"/>
        <v>#REF!</v>
      </c>
      <c r="V920" s="6">
        <v>26000</v>
      </c>
      <c r="W920" s="6" t="e">
        <f>#REF!*V920/10</f>
        <v>#REF!</v>
      </c>
      <c r="X920" s="81" t="e">
        <f t="shared" si="247"/>
        <v>#REF!</v>
      </c>
      <c r="Y920" s="6">
        <v>26000</v>
      </c>
      <c r="Z920" s="6" t="e">
        <f>Y920/1000*#REF!</f>
        <v>#REF!</v>
      </c>
      <c r="AA920" s="81" t="e">
        <f t="shared" si="248"/>
        <v>#REF!</v>
      </c>
      <c r="AB920" s="6">
        <v>26000</v>
      </c>
      <c r="AC920" s="6" t="e">
        <f>#REF!*AB920/10</f>
        <v>#REF!</v>
      </c>
      <c r="AD920" s="81" t="e">
        <f t="shared" si="249"/>
        <v>#REF!</v>
      </c>
      <c r="AE920" s="6">
        <v>26000</v>
      </c>
      <c r="AF920" s="6" t="e">
        <f>AE920/1000*#REF!</f>
        <v>#REF!</v>
      </c>
      <c r="AG920" s="81" t="e">
        <f t="shared" si="250"/>
        <v>#REF!</v>
      </c>
      <c r="AH920" s="6">
        <v>26000</v>
      </c>
      <c r="AI920" s="6" t="e">
        <f>#REF!*AH920/10</f>
        <v>#REF!</v>
      </c>
      <c r="AJ920" s="81" t="e">
        <f t="shared" si="251"/>
        <v>#REF!</v>
      </c>
      <c r="AK920" s="6">
        <v>26000</v>
      </c>
      <c r="AL920" s="35"/>
      <c r="AM920" s="44"/>
    </row>
    <row r="921" spans="1:39" x14ac:dyDescent="0.2">
      <c r="A921" s="5">
        <f t="shared" si="243"/>
        <v>877</v>
      </c>
      <c r="B921" s="5">
        <v>920</v>
      </c>
      <c r="C921" s="5">
        <v>916</v>
      </c>
      <c r="D921" s="5" t="s">
        <v>2096</v>
      </c>
      <c r="E921" s="15"/>
      <c r="F921" s="15" t="s">
        <v>2096</v>
      </c>
      <c r="G921" s="45" t="s">
        <v>2097</v>
      </c>
      <c r="H921" s="6">
        <v>150000</v>
      </c>
      <c r="I921" s="6">
        <v>21000</v>
      </c>
      <c r="J921" s="6"/>
      <c r="K921" s="81">
        <f t="shared" si="241"/>
        <v>150000</v>
      </c>
      <c r="L921" s="81">
        <f t="shared" si="242"/>
        <v>171000</v>
      </c>
      <c r="M921" s="6">
        <v>22000</v>
      </c>
      <c r="N921" s="6" t="e">
        <f>M921/1000*#REF!</f>
        <v>#REF!</v>
      </c>
      <c r="O921" s="81" t="e">
        <f t="shared" si="244"/>
        <v>#REF!</v>
      </c>
      <c r="P921" s="6">
        <v>22000</v>
      </c>
      <c r="Q921" s="6" t="e">
        <f>#REF!*P921/10</f>
        <v>#REF!</v>
      </c>
      <c r="R921" s="81" t="e">
        <f t="shared" si="245"/>
        <v>#REF!</v>
      </c>
      <c r="S921" s="6">
        <v>22000</v>
      </c>
      <c r="T921" s="6" t="e">
        <f>S921/1000*#REF!</f>
        <v>#REF!</v>
      </c>
      <c r="U921" s="81" t="e">
        <f t="shared" si="246"/>
        <v>#REF!</v>
      </c>
      <c r="V921" s="6">
        <v>22000</v>
      </c>
      <c r="W921" s="6" t="e">
        <f>#REF!*V921/10</f>
        <v>#REF!</v>
      </c>
      <c r="X921" s="81" t="e">
        <f t="shared" si="247"/>
        <v>#REF!</v>
      </c>
      <c r="Y921" s="6">
        <v>22000</v>
      </c>
      <c r="Z921" s="6" t="e">
        <f>Y921/1000*#REF!</f>
        <v>#REF!</v>
      </c>
      <c r="AA921" s="81" t="e">
        <f t="shared" si="248"/>
        <v>#REF!</v>
      </c>
      <c r="AB921" s="6">
        <v>22000</v>
      </c>
      <c r="AC921" s="6" t="e">
        <f>#REF!*AB921/10</f>
        <v>#REF!</v>
      </c>
      <c r="AD921" s="81" t="e">
        <f t="shared" si="249"/>
        <v>#REF!</v>
      </c>
      <c r="AE921" s="6">
        <v>22000</v>
      </c>
      <c r="AF921" s="6" t="e">
        <f>AE921/1000*#REF!</f>
        <v>#REF!</v>
      </c>
      <c r="AG921" s="81" t="e">
        <f t="shared" si="250"/>
        <v>#REF!</v>
      </c>
      <c r="AH921" s="6">
        <v>22000</v>
      </c>
      <c r="AI921" s="6" t="e">
        <f>#REF!*AH921/10</f>
        <v>#REF!</v>
      </c>
      <c r="AJ921" s="81" t="e">
        <f t="shared" si="251"/>
        <v>#REF!</v>
      </c>
      <c r="AK921" s="6">
        <v>22000</v>
      </c>
      <c r="AL921" s="35"/>
      <c r="AM921" s="44"/>
    </row>
    <row r="922" spans="1:39" ht="31.5" x14ac:dyDescent="0.2">
      <c r="A922" s="5">
        <f t="shared" si="243"/>
        <v>878</v>
      </c>
      <c r="B922" s="5">
        <v>913</v>
      </c>
      <c r="C922" s="5">
        <v>909</v>
      </c>
      <c r="D922" s="5" t="s">
        <v>2098</v>
      </c>
      <c r="E922" s="15"/>
      <c r="F922" s="15" t="s">
        <v>2098</v>
      </c>
      <c r="G922" s="30" t="s">
        <v>2099</v>
      </c>
      <c r="H922" s="6">
        <v>3500000</v>
      </c>
      <c r="I922" s="6">
        <v>490000</v>
      </c>
      <c r="J922" s="6"/>
      <c r="K922" s="81">
        <f t="shared" si="241"/>
        <v>3500000</v>
      </c>
      <c r="L922" s="81">
        <f t="shared" si="242"/>
        <v>3990000</v>
      </c>
      <c r="M922" s="6">
        <v>35000</v>
      </c>
      <c r="N922" s="6" t="e">
        <f>M922/1000*#REF!</f>
        <v>#REF!</v>
      </c>
      <c r="O922" s="81" t="e">
        <f t="shared" si="244"/>
        <v>#REF!</v>
      </c>
      <c r="P922" s="6">
        <v>35000</v>
      </c>
      <c r="Q922" s="6" t="e">
        <f>#REF!*P922/10</f>
        <v>#REF!</v>
      </c>
      <c r="R922" s="81" t="e">
        <f t="shared" si="245"/>
        <v>#REF!</v>
      </c>
      <c r="S922" s="6">
        <v>35000</v>
      </c>
      <c r="T922" s="6" t="e">
        <f>S922/1000*#REF!</f>
        <v>#REF!</v>
      </c>
      <c r="U922" s="81" t="e">
        <f t="shared" si="246"/>
        <v>#REF!</v>
      </c>
      <c r="V922" s="6">
        <v>35000</v>
      </c>
      <c r="W922" s="6" t="e">
        <f>#REF!*V922/10</f>
        <v>#REF!</v>
      </c>
      <c r="X922" s="81" t="e">
        <f t="shared" si="247"/>
        <v>#REF!</v>
      </c>
      <c r="Y922" s="6">
        <v>35000</v>
      </c>
      <c r="Z922" s="6" t="e">
        <f>Y922/1000*#REF!</f>
        <v>#REF!</v>
      </c>
      <c r="AA922" s="81" t="e">
        <f t="shared" si="248"/>
        <v>#REF!</v>
      </c>
      <c r="AB922" s="6">
        <v>35000</v>
      </c>
      <c r="AC922" s="6" t="e">
        <f>#REF!*AB922/10</f>
        <v>#REF!</v>
      </c>
      <c r="AD922" s="81" t="e">
        <f t="shared" si="249"/>
        <v>#REF!</v>
      </c>
      <c r="AE922" s="32">
        <v>33000</v>
      </c>
      <c r="AF922" s="6" t="e">
        <f>AE922/1000*#REF!</f>
        <v>#REF!</v>
      </c>
      <c r="AG922" s="81" t="e">
        <f t="shared" si="250"/>
        <v>#REF!</v>
      </c>
      <c r="AH922" s="32">
        <v>33000</v>
      </c>
      <c r="AI922" s="6" t="e">
        <f>#REF!*AH922/10</f>
        <v>#REF!</v>
      </c>
      <c r="AJ922" s="81" t="e">
        <f t="shared" si="251"/>
        <v>#REF!</v>
      </c>
      <c r="AK922" s="32">
        <v>33000</v>
      </c>
      <c r="AL922" s="44" t="s">
        <v>2100</v>
      </c>
      <c r="AM922" s="35"/>
    </row>
    <row r="923" spans="1:39" x14ac:dyDescent="0.2">
      <c r="A923" s="5">
        <f t="shared" si="243"/>
        <v>879</v>
      </c>
      <c r="B923" s="5">
        <v>884</v>
      </c>
      <c r="C923" s="5">
        <v>880</v>
      </c>
      <c r="D923" s="5" t="s">
        <v>2101</v>
      </c>
      <c r="E923" s="15"/>
      <c r="F923" s="15" t="s">
        <v>2101</v>
      </c>
      <c r="G923" s="30" t="s">
        <v>2102</v>
      </c>
      <c r="H923" s="6">
        <v>500000</v>
      </c>
      <c r="I923" s="6">
        <v>70000</v>
      </c>
      <c r="J923" s="6"/>
      <c r="K923" s="81">
        <f t="shared" si="241"/>
        <v>500000</v>
      </c>
      <c r="L923" s="81">
        <f t="shared" si="242"/>
        <v>570000</v>
      </c>
      <c r="M923" s="6">
        <v>15000</v>
      </c>
      <c r="N923" s="6" t="e">
        <f>M923/1000*#REF!</f>
        <v>#REF!</v>
      </c>
      <c r="O923" s="81" t="e">
        <f t="shared" si="244"/>
        <v>#REF!</v>
      </c>
      <c r="P923" s="6">
        <v>15000</v>
      </c>
      <c r="Q923" s="6" t="e">
        <f>#REF!*P923/10</f>
        <v>#REF!</v>
      </c>
      <c r="R923" s="81" t="e">
        <f t="shared" si="245"/>
        <v>#REF!</v>
      </c>
      <c r="S923" s="6">
        <v>15000</v>
      </c>
      <c r="T923" s="6" t="e">
        <f>S923/1000*#REF!</f>
        <v>#REF!</v>
      </c>
      <c r="U923" s="81" t="e">
        <f t="shared" si="246"/>
        <v>#REF!</v>
      </c>
      <c r="V923" s="6">
        <v>15000</v>
      </c>
      <c r="W923" s="6" t="e">
        <f>#REF!*V923/10</f>
        <v>#REF!</v>
      </c>
      <c r="X923" s="81" t="e">
        <f t="shared" si="247"/>
        <v>#REF!</v>
      </c>
      <c r="Y923" s="6">
        <v>15000</v>
      </c>
      <c r="Z923" s="6" t="e">
        <f>Y923/1000*#REF!</f>
        <v>#REF!</v>
      </c>
      <c r="AA923" s="81" t="e">
        <f t="shared" si="248"/>
        <v>#REF!</v>
      </c>
      <c r="AB923" s="6">
        <v>15000</v>
      </c>
      <c r="AC923" s="6" t="e">
        <f>#REF!*AB923/10</f>
        <v>#REF!</v>
      </c>
      <c r="AD923" s="81" t="e">
        <f t="shared" si="249"/>
        <v>#REF!</v>
      </c>
      <c r="AE923" s="6">
        <v>15000</v>
      </c>
      <c r="AF923" s="6" t="e">
        <f>AE923/1000*#REF!</f>
        <v>#REF!</v>
      </c>
      <c r="AG923" s="81" t="e">
        <f t="shared" si="250"/>
        <v>#REF!</v>
      </c>
      <c r="AH923" s="6">
        <v>15000</v>
      </c>
      <c r="AI923" s="6" t="e">
        <f>#REF!*AH923/10</f>
        <v>#REF!</v>
      </c>
      <c r="AJ923" s="81" t="e">
        <f t="shared" si="251"/>
        <v>#REF!</v>
      </c>
      <c r="AK923" s="6">
        <v>15000</v>
      </c>
      <c r="AL923" s="44"/>
      <c r="AM923" s="58"/>
    </row>
    <row r="924" spans="1:39" ht="30" x14ac:dyDescent="0.2">
      <c r="A924" s="5">
        <f t="shared" si="243"/>
        <v>880</v>
      </c>
      <c r="B924" s="5">
        <v>968</v>
      </c>
      <c r="C924" s="5">
        <v>964</v>
      </c>
      <c r="D924" s="5" t="s">
        <v>2103</v>
      </c>
      <c r="E924" s="15"/>
      <c r="F924" s="15" t="s">
        <v>2103</v>
      </c>
      <c r="G924" s="30" t="s">
        <v>2104</v>
      </c>
      <c r="H924" s="6">
        <v>800000</v>
      </c>
      <c r="I924" s="6">
        <v>112000</v>
      </c>
      <c r="J924" s="6"/>
      <c r="K924" s="81">
        <f t="shared" si="241"/>
        <v>800000</v>
      </c>
      <c r="L924" s="81">
        <f t="shared" si="242"/>
        <v>912000</v>
      </c>
      <c r="M924" s="6">
        <v>28000</v>
      </c>
      <c r="N924" s="6" t="e">
        <f>M924/1000*#REF!</f>
        <v>#REF!</v>
      </c>
      <c r="O924" s="81" t="e">
        <f t="shared" si="244"/>
        <v>#REF!</v>
      </c>
      <c r="P924" s="6">
        <v>28000</v>
      </c>
      <c r="Q924" s="6" t="e">
        <f>#REF!*P924/10</f>
        <v>#REF!</v>
      </c>
      <c r="R924" s="81" t="e">
        <f t="shared" si="245"/>
        <v>#REF!</v>
      </c>
      <c r="S924" s="6">
        <v>28000</v>
      </c>
      <c r="T924" s="6" t="e">
        <f>S924/1000*#REF!</f>
        <v>#REF!</v>
      </c>
      <c r="U924" s="81" t="e">
        <f t="shared" si="246"/>
        <v>#REF!</v>
      </c>
      <c r="V924" s="6">
        <v>28000</v>
      </c>
      <c r="W924" s="6" t="e">
        <f>#REF!*V924/10</f>
        <v>#REF!</v>
      </c>
      <c r="X924" s="81" t="e">
        <f t="shared" si="247"/>
        <v>#REF!</v>
      </c>
      <c r="Y924" s="6">
        <v>28000</v>
      </c>
      <c r="Z924" s="6" t="e">
        <f>Y924/1000*#REF!</f>
        <v>#REF!</v>
      </c>
      <c r="AA924" s="81" t="e">
        <f t="shared" si="248"/>
        <v>#REF!</v>
      </c>
      <c r="AB924" s="6">
        <v>28000</v>
      </c>
      <c r="AC924" s="6" t="e">
        <f>#REF!*AB924/10</f>
        <v>#REF!</v>
      </c>
      <c r="AD924" s="81" t="e">
        <f t="shared" si="249"/>
        <v>#REF!</v>
      </c>
      <c r="AE924" s="6">
        <v>28000</v>
      </c>
      <c r="AF924" s="6" t="e">
        <f>AE924/1000*#REF!</f>
        <v>#REF!</v>
      </c>
      <c r="AG924" s="81" t="e">
        <f t="shared" si="250"/>
        <v>#REF!</v>
      </c>
      <c r="AH924" s="6">
        <v>28000</v>
      </c>
      <c r="AI924" s="6" t="e">
        <f>#REF!*AH924/10</f>
        <v>#REF!</v>
      </c>
      <c r="AJ924" s="81" t="e">
        <f t="shared" si="251"/>
        <v>#REF!</v>
      </c>
      <c r="AK924" s="6">
        <v>28000</v>
      </c>
      <c r="AL924" s="44" t="s">
        <v>2105</v>
      </c>
      <c r="AM924" s="44"/>
    </row>
    <row r="925" spans="1:39" ht="31.5" x14ac:dyDescent="0.2">
      <c r="A925" s="5">
        <f t="shared" si="243"/>
        <v>881</v>
      </c>
      <c r="B925" s="5">
        <v>969</v>
      </c>
      <c r="C925" s="5">
        <v>965</v>
      </c>
      <c r="D925" s="5" t="s">
        <v>2106</v>
      </c>
      <c r="E925" s="15"/>
      <c r="F925" s="15" t="s">
        <v>2106</v>
      </c>
      <c r="G925" s="30" t="s">
        <v>2107</v>
      </c>
      <c r="H925" s="6">
        <v>2500000</v>
      </c>
      <c r="I925" s="6">
        <v>350000</v>
      </c>
      <c r="J925" s="6"/>
      <c r="K925" s="81">
        <f t="shared" si="241"/>
        <v>2500000</v>
      </c>
      <c r="L925" s="81">
        <f t="shared" si="242"/>
        <v>2850000</v>
      </c>
      <c r="M925" s="6">
        <v>17000</v>
      </c>
      <c r="N925" s="6" t="e">
        <f>M925/1000*#REF!</f>
        <v>#REF!</v>
      </c>
      <c r="O925" s="81" t="e">
        <f t="shared" si="244"/>
        <v>#REF!</v>
      </c>
      <c r="P925" s="6">
        <v>17000</v>
      </c>
      <c r="Q925" s="6" t="e">
        <f>#REF!*P925/10</f>
        <v>#REF!</v>
      </c>
      <c r="R925" s="81" t="e">
        <f t="shared" si="245"/>
        <v>#REF!</v>
      </c>
      <c r="S925" s="6">
        <v>17000</v>
      </c>
      <c r="T925" s="6" t="e">
        <f>S925/1000*#REF!</f>
        <v>#REF!</v>
      </c>
      <c r="U925" s="81" t="e">
        <f t="shared" si="246"/>
        <v>#REF!</v>
      </c>
      <c r="V925" s="6">
        <v>17000</v>
      </c>
      <c r="W925" s="6" t="e">
        <f>#REF!*V925/10</f>
        <v>#REF!</v>
      </c>
      <c r="X925" s="81" t="e">
        <f t="shared" si="247"/>
        <v>#REF!</v>
      </c>
      <c r="Y925" s="6">
        <v>17000</v>
      </c>
      <c r="Z925" s="6" t="e">
        <f>Y925/1000*#REF!</f>
        <v>#REF!</v>
      </c>
      <c r="AA925" s="81" t="e">
        <f t="shared" si="248"/>
        <v>#REF!</v>
      </c>
      <c r="AB925" s="6">
        <v>17000</v>
      </c>
      <c r="AC925" s="6" t="e">
        <f>#REF!*AB925/10</f>
        <v>#REF!</v>
      </c>
      <c r="AD925" s="81" t="e">
        <f t="shared" si="249"/>
        <v>#REF!</v>
      </c>
      <c r="AE925" s="6">
        <v>17000</v>
      </c>
      <c r="AF925" s="6" t="e">
        <f>AE925/1000*#REF!</f>
        <v>#REF!</v>
      </c>
      <c r="AG925" s="81" t="e">
        <f t="shared" si="250"/>
        <v>#REF!</v>
      </c>
      <c r="AH925" s="6">
        <v>17000</v>
      </c>
      <c r="AI925" s="6" t="e">
        <f>#REF!*AH925/10</f>
        <v>#REF!</v>
      </c>
      <c r="AJ925" s="81" t="e">
        <f t="shared" si="251"/>
        <v>#REF!</v>
      </c>
      <c r="AK925" s="6">
        <v>17000</v>
      </c>
      <c r="AL925" s="44" t="s">
        <v>2105</v>
      </c>
      <c r="AM925" s="44"/>
    </row>
    <row r="926" spans="1:39" ht="31.5" x14ac:dyDescent="0.2">
      <c r="A926" s="5">
        <f t="shared" si="243"/>
        <v>882</v>
      </c>
      <c r="B926" s="5">
        <v>970</v>
      </c>
      <c r="C926" s="5">
        <v>966</v>
      </c>
      <c r="D926" s="5" t="s">
        <v>2108</v>
      </c>
      <c r="E926" s="15"/>
      <c r="F926" s="15" t="s">
        <v>2108</v>
      </c>
      <c r="G926" s="30" t="s">
        <v>2109</v>
      </c>
      <c r="H926" s="6">
        <v>2500000</v>
      </c>
      <c r="I926" s="6">
        <v>350000</v>
      </c>
      <c r="J926" s="6"/>
      <c r="K926" s="81">
        <f t="shared" si="241"/>
        <v>2500000</v>
      </c>
      <c r="L926" s="81">
        <f t="shared" si="242"/>
        <v>2850000</v>
      </c>
      <c r="M926" s="6">
        <v>30000</v>
      </c>
      <c r="N926" s="6" t="e">
        <f>M926/1000*#REF!</f>
        <v>#REF!</v>
      </c>
      <c r="O926" s="81" t="e">
        <f t="shared" si="244"/>
        <v>#REF!</v>
      </c>
      <c r="P926" s="6">
        <v>30000</v>
      </c>
      <c r="Q926" s="6" t="e">
        <f>#REF!*P926/10</f>
        <v>#REF!</v>
      </c>
      <c r="R926" s="81" t="e">
        <f t="shared" si="245"/>
        <v>#REF!</v>
      </c>
      <c r="S926" s="6">
        <v>30000</v>
      </c>
      <c r="T926" s="6" t="e">
        <f>S926/1000*#REF!</f>
        <v>#REF!</v>
      </c>
      <c r="U926" s="81" t="e">
        <f t="shared" si="246"/>
        <v>#REF!</v>
      </c>
      <c r="V926" s="6">
        <v>30000</v>
      </c>
      <c r="W926" s="6" t="e">
        <f>#REF!*V926/10</f>
        <v>#REF!</v>
      </c>
      <c r="X926" s="81" t="e">
        <f t="shared" si="247"/>
        <v>#REF!</v>
      </c>
      <c r="Y926" s="6">
        <v>30000</v>
      </c>
      <c r="Z926" s="6" t="e">
        <f>Y926/1000*#REF!</f>
        <v>#REF!</v>
      </c>
      <c r="AA926" s="81" t="e">
        <f t="shared" si="248"/>
        <v>#REF!</v>
      </c>
      <c r="AB926" s="6">
        <v>30000</v>
      </c>
      <c r="AC926" s="6" t="e">
        <f>#REF!*AB926/10</f>
        <v>#REF!</v>
      </c>
      <c r="AD926" s="81" t="e">
        <f t="shared" si="249"/>
        <v>#REF!</v>
      </c>
      <c r="AE926" s="32">
        <v>28000</v>
      </c>
      <c r="AF926" s="6" t="e">
        <f>AE926/1000*#REF!</f>
        <v>#REF!</v>
      </c>
      <c r="AG926" s="81" t="e">
        <f t="shared" si="250"/>
        <v>#REF!</v>
      </c>
      <c r="AH926" s="32">
        <v>28000</v>
      </c>
      <c r="AI926" s="6" t="e">
        <f>#REF!*AH926/10</f>
        <v>#REF!</v>
      </c>
      <c r="AJ926" s="81" t="e">
        <f t="shared" si="251"/>
        <v>#REF!</v>
      </c>
      <c r="AK926" s="32">
        <v>28000</v>
      </c>
      <c r="AL926" s="44" t="s">
        <v>2105</v>
      </c>
      <c r="AM926" s="35"/>
    </row>
    <row r="927" spans="1:39" ht="31.5" x14ac:dyDescent="0.2">
      <c r="A927" s="5">
        <f t="shared" si="243"/>
        <v>883</v>
      </c>
      <c r="B927" s="5">
        <v>971</v>
      </c>
      <c r="C927" s="5">
        <v>967</v>
      </c>
      <c r="D927" s="5" t="s">
        <v>2110</v>
      </c>
      <c r="E927" s="15"/>
      <c r="F927" s="15" t="s">
        <v>2110</v>
      </c>
      <c r="G927" s="30" t="s">
        <v>2111</v>
      </c>
      <c r="H927" s="6">
        <v>3000000</v>
      </c>
      <c r="I927" s="6">
        <v>420000</v>
      </c>
      <c r="J927" s="6"/>
      <c r="K927" s="81">
        <f t="shared" si="241"/>
        <v>3000000</v>
      </c>
      <c r="L927" s="81">
        <f t="shared" si="242"/>
        <v>3420000</v>
      </c>
      <c r="M927" s="6">
        <v>48000</v>
      </c>
      <c r="N927" s="6" t="e">
        <f>M927/1000*#REF!</f>
        <v>#REF!</v>
      </c>
      <c r="O927" s="81" t="e">
        <f t="shared" si="244"/>
        <v>#REF!</v>
      </c>
      <c r="P927" s="6">
        <v>48000</v>
      </c>
      <c r="Q927" s="6" t="e">
        <f>#REF!*P927/10</f>
        <v>#REF!</v>
      </c>
      <c r="R927" s="81" t="e">
        <f t="shared" si="245"/>
        <v>#REF!</v>
      </c>
      <c r="S927" s="6">
        <v>48000</v>
      </c>
      <c r="T927" s="6" t="e">
        <f>S927/1000*#REF!</f>
        <v>#REF!</v>
      </c>
      <c r="U927" s="81" t="e">
        <f t="shared" si="246"/>
        <v>#REF!</v>
      </c>
      <c r="V927" s="6">
        <v>48000</v>
      </c>
      <c r="W927" s="6" t="e">
        <f>#REF!*V927/10</f>
        <v>#REF!</v>
      </c>
      <c r="X927" s="81" t="e">
        <f t="shared" si="247"/>
        <v>#REF!</v>
      </c>
      <c r="Y927" s="6">
        <v>48000</v>
      </c>
      <c r="Z927" s="6" t="e">
        <f>Y927/1000*#REF!</f>
        <v>#REF!</v>
      </c>
      <c r="AA927" s="81" t="e">
        <f t="shared" si="248"/>
        <v>#REF!</v>
      </c>
      <c r="AB927" s="6">
        <v>48000</v>
      </c>
      <c r="AC927" s="6" t="e">
        <f>#REF!*AB927/10</f>
        <v>#REF!</v>
      </c>
      <c r="AD927" s="81" t="e">
        <f t="shared" si="249"/>
        <v>#REF!</v>
      </c>
      <c r="AE927" s="6">
        <v>48000</v>
      </c>
      <c r="AF927" s="6" t="e">
        <f>AE927/1000*#REF!</f>
        <v>#REF!</v>
      </c>
      <c r="AG927" s="81" t="e">
        <f t="shared" si="250"/>
        <v>#REF!</v>
      </c>
      <c r="AH927" s="6">
        <v>48000</v>
      </c>
      <c r="AI927" s="6" t="e">
        <f>#REF!*AH927/10</f>
        <v>#REF!</v>
      </c>
      <c r="AJ927" s="81" t="e">
        <f t="shared" si="251"/>
        <v>#REF!</v>
      </c>
      <c r="AK927" s="6">
        <v>48000</v>
      </c>
      <c r="AL927" s="44" t="s">
        <v>2112</v>
      </c>
      <c r="AM927" s="48"/>
    </row>
    <row r="928" spans="1:39" ht="31.5" x14ac:dyDescent="0.2">
      <c r="A928" s="5">
        <f t="shared" si="243"/>
        <v>884</v>
      </c>
      <c r="B928" s="5">
        <v>972</v>
      </c>
      <c r="C928" s="5">
        <v>968</v>
      </c>
      <c r="D928" s="5" t="s">
        <v>2113</v>
      </c>
      <c r="E928" s="15"/>
      <c r="F928" s="15" t="s">
        <v>2113</v>
      </c>
      <c r="G928" s="30" t="s">
        <v>2114</v>
      </c>
      <c r="H928" s="6">
        <v>16000000</v>
      </c>
      <c r="I928" s="6">
        <v>2240000</v>
      </c>
      <c r="J928" s="6"/>
      <c r="K928" s="81">
        <f t="shared" si="241"/>
        <v>16000000</v>
      </c>
      <c r="L928" s="81">
        <f t="shared" si="242"/>
        <v>18240000</v>
      </c>
      <c r="M928" s="6">
        <v>15000</v>
      </c>
      <c r="N928" s="6" t="e">
        <f>M928/1000*#REF!</f>
        <v>#REF!</v>
      </c>
      <c r="O928" s="81" t="e">
        <f t="shared" si="244"/>
        <v>#REF!</v>
      </c>
      <c r="P928" s="6">
        <v>15000</v>
      </c>
      <c r="Q928" s="6" t="e">
        <f>#REF!*P928/10</f>
        <v>#REF!</v>
      </c>
      <c r="R928" s="81" t="e">
        <f t="shared" si="245"/>
        <v>#REF!</v>
      </c>
      <c r="S928" s="6">
        <v>15000</v>
      </c>
      <c r="T928" s="6" t="e">
        <f>S928/1000*#REF!</f>
        <v>#REF!</v>
      </c>
      <c r="U928" s="81" t="e">
        <f t="shared" si="246"/>
        <v>#REF!</v>
      </c>
      <c r="V928" s="6">
        <v>15000</v>
      </c>
      <c r="W928" s="6" t="e">
        <f>#REF!*V928/10</f>
        <v>#REF!</v>
      </c>
      <c r="X928" s="81" t="e">
        <f t="shared" si="247"/>
        <v>#REF!</v>
      </c>
      <c r="Y928" s="6">
        <v>15000</v>
      </c>
      <c r="Z928" s="6" t="e">
        <f>Y928/1000*#REF!</f>
        <v>#REF!</v>
      </c>
      <c r="AA928" s="81" t="e">
        <f t="shared" si="248"/>
        <v>#REF!</v>
      </c>
      <c r="AB928" s="6">
        <v>15000</v>
      </c>
      <c r="AC928" s="6" t="e">
        <f>#REF!*AB928/10</f>
        <v>#REF!</v>
      </c>
      <c r="AD928" s="81" t="e">
        <f t="shared" si="249"/>
        <v>#REF!</v>
      </c>
      <c r="AE928" s="32">
        <v>14000</v>
      </c>
      <c r="AF928" s="6" t="e">
        <f>AE928/1000*#REF!</f>
        <v>#REF!</v>
      </c>
      <c r="AG928" s="81" t="e">
        <f t="shared" si="250"/>
        <v>#REF!</v>
      </c>
      <c r="AH928" s="32">
        <v>14000</v>
      </c>
      <c r="AI928" s="6" t="e">
        <f>#REF!*AH928/10</f>
        <v>#REF!</v>
      </c>
      <c r="AJ928" s="81" t="e">
        <f t="shared" si="251"/>
        <v>#REF!</v>
      </c>
      <c r="AK928" s="32">
        <v>14000</v>
      </c>
      <c r="AL928" s="35"/>
      <c r="AM928" s="35"/>
    </row>
    <row r="929" spans="1:39" ht="31.5" x14ac:dyDescent="0.2">
      <c r="A929" s="5">
        <f t="shared" si="243"/>
        <v>885</v>
      </c>
      <c r="B929" s="5">
        <v>973</v>
      </c>
      <c r="C929" s="5">
        <v>969</v>
      </c>
      <c r="D929" s="5" t="s">
        <v>2115</v>
      </c>
      <c r="E929" s="15"/>
      <c r="F929" s="15" t="s">
        <v>2115</v>
      </c>
      <c r="G929" s="30" t="s">
        <v>2116</v>
      </c>
      <c r="H929" s="6">
        <v>16000000</v>
      </c>
      <c r="I929" s="6">
        <v>2240000</v>
      </c>
      <c r="J929" s="6"/>
      <c r="K929" s="81">
        <f t="shared" si="241"/>
        <v>16000000</v>
      </c>
      <c r="L929" s="81">
        <f t="shared" si="242"/>
        <v>18240000</v>
      </c>
      <c r="M929" s="6">
        <v>15000</v>
      </c>
      <c r="N929" s="6" t="e">
        <f>M929/1000*#REF!</f>
        <v>#REF!</v>
      </c>
      <c r="O929" s="81" t="e">
        <f t="shared" si="244"/>
        <v>#REF!</v>
      </c>
      <c r="P929" s="6">
        <v>15000</v>
      </c>
      <c r="Q929" s="6" t="e">
        <f>#REF!*P929/10</f>
        <v>#REF!</v>
      </c>
      <c r="R929" s="81" t="e">
        <f t="shared" si="245"/>
        <v>#REF!</v>
      </c>
      <c r="S929" s="6">
        <v>15000</v>
      </c>
      <c r="T929" s="6" t="e">
        <f>S929/1000*#REF!</f>
        <v>#REF!</v>
      </c>
      <c r="U929" s="81" t="e">
        <f t="shared" si="246"/>
        <v>#REF!</v>
      </c>
      <c r="V929" s="6">
        <v>15000</v>
      </c>
      <c r="W929" s="6" t="e">
        <f>#REF!*V929/10</f>
        <v>#REF!</v>
      </c>
      <c r="X929" s="81" t="e">
        <f t="shared" si="247"/>
        <v>#REF!</v>
      </c>
      <c r="Y929" s="6">
        <v>15000</v>
      </c>
      <c r="Z929" s="6" t="e">
        <f>Y929/1000*#REF!</f>
        <v>#REF!</v>
      </c>
      <c r="AA929" s="81" t="e">
        <f t="shared" si="248"/>
        <v>#REF!</v>
      </c>
      <c r="AB929" s="6">
        <v>15000</v>
      </c>
      <c r="AC929" s="6" t="e">
        <f>#REF!*AB929/10</f>
        <v>#REF!</v>
      </c>
      <c r="AD929" s="81" t="e">
        <f t="shared" si="249"/>
        <v>#REF!</v>
      </c>
      <c r="AE929" s="32">
        <v>14000</v>
      </c>
      <c r="AF929" s="6" t="e">
        <f>AE929/1000*#REF!</f>
        <v>#REF!</v>
      </c>
      <c r="AG929" s="81" t="e">
        <f t="shared" si="250"/>
        <v>#REF!</v>
      </c>
      <c r="AH929" s="32">
        <v>14000</v>
      </c>
      <c r="AI929" s="6" t="e">
        <f>#REF!*AH929/10</f>
        <v>#REF!</v>
      </c>
      <c r="AJ929" s="81" t="e">
        <f t="shared" si="251"/>
        <v>#REF!</v>
      </c>
      <c r="AK929" s="32">
        <v>14000</v>
      </c>
      <c r="AL929" s="35"/>
      <c r="AM929" s="35"/>
    </row>
    <row r="930" spans="1:39" x14ac:dyDescent="0.2">
      <c r="A930" s="5">
        <f t="shared" si="243"/>
        <v>886</v>
      </c>
      <c r="B930" s="5">
        <v>974</v>
      </c>
      <c r="C930" s="5">
        <v>970</v>
      </c>
      <c r="D930" s="5" t="s">
        <v>2117</v>
      </c>
      <c r="E930" s="15"/>
      <c r="F930" s="15" t="s">
        <v>2117</v>
      </c>
      <c r="G930" s="30" t="s">
        <v>2118</v>
      </c>
      <c r="H930" s="6">
        <v>3000000</v>
      </c>
      <c r="I930" s="6">
        <v>420000</v>
      </c>
      <c r="J930" s="6"/>
      <c r="K930" s="81">
        <f t="shared" si="241"/>
        <v>3000000</v>
      </c>
      <c r="L930" s="81">
        <f t="shared" si="242"/>
        <v>3420000</v>
      </c>
      <c r="M930" s="6">
        <v>30000</v>
      </c>
      <c r="N930" s="6" t="e">
        <f>M930/1000*#REF!</f>
        <v>#REF!</v>
      </c>
      <c r="O930" s="81" t="e">
        <f t="shared" si="244"/>
        <v>#REF!</v>
      </c>
      <c r="P930" s="6">
        <v>30000</v>
      </c>
      <c r="Q930" s="6" t="e">
        <f>#REF!*P930/10</f>
        <v>#REF!</v>
      </c>
      <c r="R930" s="81" t="e">
        <f t="shared" si="245"/>
        <v>#REF!</v>
      </c>
      <c r="S930" s="6">
        <v>30000</v>
      </c>
      <c r="T930" s="6" t="e">
        <f>S930/1000*#REF!</f>
        <v>#REF!</v>
      </c>
      <c r="U930" s="81" t="e">
        <f t="shared" si="246"/>
        <v>#REF!</v>
      </c>
      <c r="V930" s="6">
        <v>30000</v>
      </c>
      <c r="W930" s="6" t="e">
        <f>#REF!*V930/10</f>
        <v>#REF!</v>
      </c>
      <c r="X930" s="81" t="e">
        <f t="shared" si="247"/>
        <v>#REF!</v>
      </c>
      <c r="Y930" s="6">
        <v>30000</v>
      </c>
      <c r="Z930" s="6" t="e">
        <f>Y930/1000*#REF!</f>
        <v>#REF!</v>
      </c>
      <c r="AA930" s="81" t="e">
        <f t="shared" si="248"/>
        <v>#REF!</v>
      </c>
      <c r="AB930" s="6">
        <v>30000</v>
      </c>
      <c r="AC930" s="6" t="e">
        <f>#REF!*AB930/10</f>
        <v>#REF!</v>
      </c>
      <c r="AD930" s="81" t="e">
        <f t="shared" si="249"/>
        <v>#REF!</v>
      </c>
      <c r="AE930" s="32">
        <v>28000</v>
      </c>
      <c r="AF930" s="6" t="e">
        <f>AE930/1000*#REF!</f>
        <v>#REF!</v>
      </c>
      <c r="AG930" s="81" t="e">
        <f t="shared" si="250"/>
        <v>#REF!</v>
      </c>
      <c r="AH930" s="32">
        <v>28000</v>
      </c>
      <c r="AI930" s="6" t="e">
        <f>#REF!*AH930/10</f>
        <v>#REF!</v>
      </c>
      <c r="AJ930" s="81" t="e">
        <f t="shared" si="251"/>
        <v>#REF!</v>
      </c>
      <c r="AK930" s="32">
        <v>28000</v>
      </c>
      <c r="AL930" s="35"/>
      <c r="AM930" s="35"/>
    </row>
    <row r="931" spans="1:39" ht="31.5" x14ac:dyDescent="0.2">
      <c r="A931" s="5">
        <f t="shared" si="243"/>
        <v>887</v>
      </c>
      <c r="B931" s="5">
        <v>975</v>
      </c>
      <c r="C931" s="5">
        <v>971</v>
      </c>
      <c r="D931" s="5" t="s">
        <v>2119</v>
      </c>
      <c r="E931" s="15"/>
      <c r="F931" s="15" t="s">
        <v>2119</v>
      </c>
      <c r="G931" s="30" t="s">
        <v>2120</v>
      </c>
      <c r="H931" s="6">
        <v>400000</v>
      </c>
      <c r="I931" s="6">
        <v>56000</v>
      </c>
      <c r="J931" s="6"/>
      <c r="K931" s="81">
        <f t="shared" si="241"/>
        <v>400000</v>
      </c>
      <c r="L931" s="81">
        <f t="shared" si="242"/>
        <v>456000</v>
      </c>
      <c r="M931" s="6">
        <v>27000</v>
      </c>
      <c r="N931" s="6" t="e">
        <f>M931/1000*#REF!</f>
        <v>#REF!</v>
      </c>
      <c r="O931" s="81" t="e">
        <f t="shared" si="244"/>
        <v>#REF!</v>
      </c>
      <c r="P931" s="6">
        <v>27000</v>
      </c>
      <c r="Q931" s="6" t="e">
        <f>#REF!*P931/10</f>
        <v>#REF!</v>
      </c>
      <c r="R931" s="81" t="e">
        <f t="shared" si="245"/>
        <v>#REF!</v>
      </c>
      <c r="S931" s="6">
        <v>27000</v>
      </c>
      <c r="T931" s="6" t="e">
        <f>S931/1000*#REF!</f>
        <v>#REF!</v>
      </c>
      <c r="U931" s="81" t="e">
        <f t="shared" si="246"/>
        <v>#REF!</v>
      </c>
      <c r="V931" s="6">
        <v>27000</v>
      </c>
      <c r="W931" s="6" t="e">
        <f>#REF!*V931/10</f>
        <v>#REF!</v>
      </c>
      <c r="X931" s="81" t="e">
        <f t="shared" si="247"/>
        <v>#REF!</v>
      </c>
      <c r="Y931" s="6">
        <v>27000</v>
      </c>
      <c r="Z931" s="6" t="e">
        <f>Y931/1000*#REF!</f>
        <v>#REF!</v>
      </c>
      <c r="AA931" s="81" t="e">
        <f t="shared" si="248"/>
        <v>#REF!</v>
      </c>
      <c r="AB931" s="6">
        <v>27000</v>
      </c>
      <c r="AC931" s="6" t="e">
        <f>#REF!*AB931/10</f>
        <v>#REF!</v>
      </c>
      <c r="AD931" s="81" t="e">
        <f t="shared" si="249"/>
        <v>#REF!</v>
      </c>
      <c r="AE931" s="6">
        <v>27000</v>
      </c>
      <c r="AF931" s="6" t="e">
        <f>AE931/1000*#REF!</f>
        <v>#REF!</v>
      </c>
      <c r="AG931" s="81" t="e">
        <f t="shared" si="250"/>
        <v>#REF!</v>
      </c>
      <c r="AH931" s="6">
        <v>27000</v>
      </c>
      <c r="AI931" s="6" t="e">
        <f>#REF!*AH931/10</f>
        <v>#REF!</v>
      </c>
      <c r="AJ931" s="81" t="e">
        <f t="shared" si="251"/>
        <v>#REF!</v>
      </c>
      <c r="AK931" s="6">
        <v>27000</v>
      </c>
      <c r="AL931" s="35"/>
      <c r="AM931" s="44"/>
    </row>
    <row r="932" spans="1:39" x14ac:dyDescent="0.2">
      <c r="A932" s="5">
        <f t="shared" si="243"/>
        <v>888</v>
      </c>
      <c r="B932" s="5">
        <v>976</v>
      </c>
      <c r="C932" s="5">
        <v>972</v>
      </c>
      <c r="D932" s="5" t="s">
        <v>2121</v>
      </c>
      <c r="E932" s="15"/>
      <c r="F932" s="15" t="s">
        <v>2121</v>
      </c>
      <c r="G932" s="30" t="s">
        <v>2122</v>
      </c>
      <c r="H932" s="6">
        <v>400000</v>
      </c>
      <c r="I932" s="6">
        <v>56000</v>
      </c>
      <c r="J932" s="6"/>
      <c r="K932" s="81">
        <f t="shared" si="241"/>
        <v>400000</v>
      </c>
      <c r="L932" s="81">
        <f t="shared" si="242"/>
        <v>456000</v>
      </c>
      <c r="M932" s="6">
        <v>25000</v>
      </c>
      <c r="N932" s="6" t="e">
        <f>M932/1000*#REF!</f>
        <v>#REF!</v>
      </c>
      <c r="O932" s="81" t="e">
        <f t="shared" si="244"/>
        <v>#REF!</v>
      </c>
      <c r="P932" s="6">
        <v>25000</v>
      </c>
      <c r="Q932" s="6" t="e">
        <f>#REF!*P932/10</f>
        <v>#REF!</v>
      </c>
      <c r="R932" s="81" t="e">
        <f t="shared" si="245"/>
        <v>#REF!</v>
      </c>
      <c r="S932" s="6">
        <v>25000</v>
      </c>
      <c r="T932" s="6" t="e">
        <f>S932/1000*#REF!</f>
        <v>#REF!</v>
      </c>
      <c r="U932" s="81" t="e">
        <f t="shared" si="246"/>
        <v>#REF!</v>
      </c>
      <c r="V932" s="6">
        <v>25000</v>
      </c>
      <c r="W932" s="6" t="e">
        <f>#REF!*V932/10</f>
        <v>#REF!</v>
      </c>
      <c r="X932" s="81" t="e">
        <f t="shared" si="247"/>
        <v>#REF!</v>
      </c>
      <c r="Y932" s="6">
        <v>25000</v>
      </c>
      <c r="Z932" s="6" t="e">
        <f>Y932/1000*#REF!</f>
        <v>#REF!</v>
      </c>
      <c r="AA932" s="81" t="e">
        <f t="shared" si="248"/>
        <v>#REF!</v>
      </c>
      <c r="AB932" s="6">
        <v>25000</v>
      </c>
      <c r="AC932" s="6" t="e">
        <f>#REF!*AB932/10</f>
        <v>#REF!</v>
      </c>
      <c r="AD932" s="81" t="e">
        <f t="shared" si="249"/>
        <v>#REF!</v>
      </c>
      <c r="AE932" s="32">
        <v>23000</v>
      </c>
      <c r="AF932" s="6" t="e">
        <f>AE932/1000*#REF!</f>
        <v>#REF!</v>
      </c>
      <c r="AG932" s="81" t="e">
        <f t="shared" si="250"/>
        <v>#REF!</v>
      </c>
      <c r="AH932" s="32">
        <v>23000</v>
      </c>
      <c r="AI932" s="6" t="e">
        <f>#REF!*AH932/10</f>
        <v>#REF!</v>
      </c>
      <c r="AJ932" s="81" t="e">
        <f t="shared" si="251"/>
        <v>#REF!</v>
      </c>
      <c r="AK932" s="32">
        <v>23000</v>
      </c>
      <c r="AL932" s="35"/>
      <c r="AM932" s="35"/>
    </row>
    <row r="933" spans="1:39" x14ac:dyDescent="0.2">
      <c r="A933" s="5">
        <f t="shared" si="243"/>
        <v>889</v>
      </c>
      <c r="B933" s="5">
        <v>977</v>
      </c>
      <c r="C933" s="5">
        <v>973</v>
      </c>
      <c r="D933" s="5" t="s">
        <v>2123</v>
      </c>
      <c r="E933" s="15"/>
      <c r="F933" s="15" t="s">
        <v>2123</v>
      </c>
      <c r="G933" s="30" t="s">
        <v>2124</v>
      </c>
      <c r="H933" s="6">
        <v>1700000</v>
      </c>
      <c r="I933" s="6">
        <v>238000</v>
      </c>
      <c r="J933" s="6"/>
      <c r="K933" s="81">
        <f t="shared" si="241"/>
        <v>1700000</v>
      </c>
      <c r="L933" s="81">
        <f t="shared" si="242"/>
        <v>1938000</v>
      </c>
      <c r="M933" s="6">
        <v>56000</v>
      </c>
      <c r="N933" s="6" t="e">
        <f>M933/1000*#REF!</f>
        <v>#REF!</v>
      </c>
      <c r="O933" s="81" t="e">
        <f t="shared" si="244"/>
        <v>#REF!</v>
      </c>
      <c r="P933" s="6">
        <v>56000</v>
      </c>
      <c r="Q933" s="6" t="e">
        <f>#REF!*P933/10</f>
        <v>#REF!</v>
      </c>
      <c r="R933" s="81" t="e">
        <f t="shared" si="245"/>
        <v>#REF!</v>
      </c>
      <c r="S933" s="6">
        <v>56000</v>
      </c>
      <c r="T933" s="6" t="e">
        <f>S933/1000*#REF!</f>
        <v>#REF!</v>
      </c>
      <c r="U933" s="81" t="e">
        <f t="shared" si="246"/>
        <v>#REF!</v>
      </c>
      <c r="V933" s="6">
        <v>56000</v>
      </c>
      <c r="W933" s="6" t="e">
        <f>#REF!*V933/10</f>
        <v>#REF!</v>
      </c>
      <c r="X933" s="81" t="e">
        <f t="shared" si="247"/>
        <v>#REF!</v>
      </c>
      <c r="Y933" s="6">
        <v>56000</v>
      </c>
      <c r="Z933" s="6" t="e">
        <f>Y933/1000*#REF!</f>
        <v>#REF!</v>
      </c>
      <c r="AA933" s="81" t="e">
        <f t="shared" si="248"/>
        <v>#REF!</v>
      </c>
      <c r="AB933" s="6">
        <v>56000</v>
      </c>
      <c r="AC933" s="6" t="e">
        <f>#REF!*AB933/10</f>
        <v>#REF!</v>
      </c>
      <c r="AD933" s="81" t="e">
        <f t="shared" si="249"/>
        <v>#REF!</v>
      </c>
      <c r="AE933" s="6">
        <v>56000</v>
      </c>
      <c r="AF933" s="6" t="e">
        <f>AE933/1000*#REF!</f>
        <v>#REF!</v>
      </c>
      <c r="AG933" s="81" t="e">
        <f t="shared" si="250"/>
        <v>#REF!</v>
      </c>
      <c r="AH933" s="6">
        <v>56000</v>
      </c>
      <c r="AI933" s="6" t="e">
        <f>#REF!*AH933/10</f>
        <v>#REF!</v>
      </c>
      <c r="AJ933" s="81" t="e">
        <f t="shared" si="251"/>
        <v>#REF!</v>
      </c>
      <c r="AK933" s="6">
        <v>56000</v>
      </c>
      <c r="AL933" s="35"/>
      <c r="AM933" s="35"/>
    </row>
    <row r="934" spans="1:39" ht="31.5" x14ac:dyDescent="0.2">
      <c r="A934" s="5">
        <f t="shared" si="243"/>
        <v>890</v>
      </c>
      <c r="B934" s="5">
        <v>980</v>
      </c>
      <c r="C934" s="5">
        <v>976</v>
      </c>
      <c r="D934" s="5" t="s">
        <v>2125</v>
      </c>
      <c r="E934" s="15"/>
      <c r="F934" s="15" t="s">
        <v>2125</v>
      </c>
      <c r="G934" s="30" t="s">
        <v>2126</v>
      </c>
      <c r="H934" s="6">
        <v>5000000</v>
      </c>
      <c r="I934" s="6">
        <v>700000</v>
      </c>
      <c r="J934" s="6"/>
      <c r="K934" s="81">
        <f t="shared" si="241"/>
        <v>5000000</v>
      </c>
      <c r="L934" s="81">
        <f t="shared" si="242"/>
        <v>5700000</v>
      </c>
      <c r="M934" s="6">
        <v>78000</v>
      </c>
      <c r="N934" s="6" t="e">
        <f>M934/1000*#REF!</f>
        <v>#REF!</v>
      </c>
      <c r="O934" s="81" t="e">
        <f t="shared" si="244"/>
        <v>#REF!</v>
      </c>
      <c r="P934" s="6">
        <v>78000</v>
      </c>
      <c r="Q934" s="6" t="e">
        <f>#REF!*P934/10</f>
        <v>#REF!</v>
      </c>
      <c r="R934" s="81" t="e">
        <f t="shared" si="245"/>
        <v>#REF!</v>
      </c>
      <c r="S934" s="6">
        <v>78000</v>
      </c>
      <c r="T934" s="6" t="e">
        <f>S934/1000*#REF!</f>
        <v>#REF!</v>
      </c>
      <c r="U934" s="81" t="e">
        <f t="shared" si="246"/>
        <v>#REF!</v>
      </c>
      <c r="V934" s="6">
        <v>78000</v>
      </c>
      <c r="W934" s="6" t="e">
        <f>#REF!*V934/10</f>
        <v>#REF!</v>
      </c>
      <c r="X934" s="81" t="e">
        <f t="shared" si="247"/>
        <v>#REF!</v>
      </c>
      <c r="Y934" s="6">
        <v>78000</v>
      </c>
      <c r="Z934" s="6" t="e">
        <f>Y934/1000*#REF!</f>
        <v>#REF!</v>
      </c>
      <c r="AA934" s="81" t="e">
        <f t="shared" si="248"/>
        <v>#REF!</v>
      </c>
      <c r="AB934" s="6">
        <v>78000</v>
      </c>
      <c r="AC934" s="6" t="e">
        <f>#REF!*AB934/10</f>
        <v>#REF!</v>
      </c>
      <c r="AD934" s="81" t="e">
        <f t="shared" si="249"/>
        <v>#REF!</v>
      </c>
      <c r="AE934" s="6">
        <v>78000</v>
      </c>
      <c r="AF934" s="6" t="e">
        <f>AE934/1000*#REF!</f>
        <v>#REF!</v>
      </c>
      <c r="AG934" s="81" t="e">
        <f t="shared" si="250"/>
        <v>#REF!</v>
      </c>
      <c r="AH934" s="6">
        <v>78000</v>
      </c>
      <c r="AI934" s="6" t="e">
        <f>#REF!*AH934/10</f>
        <v>#REF!</v>
      </c>
      <c r="AJ934" s="81" t="e">
        <f t="shared" si="251"/>
        <v>#REF!</v>
      </c>
      <c r="AK934" s="6">
        <v>78000</v>
      </c>
      <c r="AL934" s="35"/>
      <c r="AM934" s="35"/>
    </row>
    <row r="935" spans="1:39" x14ac:dyDescent="0.2">
      <c r="A935" s="5">
        <f t="shared" si="243"/>
        <v>891</v>
      </c>
      <c r="B935" s="5">
        <v>981</v>
      </c>
      <c r="C935" s="5">
        <v>977</v>
      </c>
      <c r="D935" s="5" t="s">
        <v>2127</v>
      </c>
      <c r="E935" s="15"/>
      <c r="F935" s="15" t="s">
        <v>2127</v>
      </c>
      <c r="G935" s="30" t="s">
        <v>2128</v>
      </c>
      <c r="H935" s="6">
        <v>3200000</v>
      </c>
      <c r="I935" s="6">
        <v>448000</v>
      </c>
      <c r="J935" s="6"/>
      <c r="K935" s="81">
        <f t="shared" si="241"/>
        <v>3200000</v>
      </c>
      <c r="L935" s="81">
        <f t="shared" si="242"/>
        <v>3648000</v>
      </c>
      <c r="M935" s="6">
        <v>128000</v>
      </c>
      <c r="N935" s="6" t="e">
        <f>M935/1000*#REF!</f>
        <v>#REF!</v>
      </c>
      <c r="O935" s="81" t="e">
        <f t="shared" si="244"/>
        <v>#REF!</v>
      </c>
      <c r="P935" s="6">
        <v>128000</v>
      </c>
      <c r="Q935" s="6" t="e">
        <f>#REF!*P935/10</f>
        <v>#REF!</v>
      </c>
      <c r="R935" s="81" t="e">
        <f t="shared" si="245"/>
        <v>#REF!</v>
      </c>
      <c r="S935" s="6">
        <v>128000</v>
      </c>
      <c r="T935" s="6" t="e">
        <f>S935/1000*#REF!</f>
        <v>#REF!</v>
      </c>
      <c r="U935" s="81" t="e">
        <f t="shared" si="246"/>
        <v>#REF!</v>
      </c>
      <c r="V935" s="6">
        <v>128000</v>
      </c>
      <c r="W935" s="6" t="e">
        <f>#REF!*V935/10</f>
        <v>#REF!</v>
      </c>
      <c r="X935" s="81" t="e">
        <f t="shared" si="247"/>
        <v>#REF!</v>
      </c>
      <c r="Y935" s="6">
        <v>128000</v>
      </c>
      <c r="Z935" s="6" t="e">
        <f>Y935/1000*#REF!</f>
        <v>#REF!</v>
      </c>
      <c r="AA935" s="81" t="e">
        <f t="shared" si="248"/>
        <v>#REF!</v>
      </c>
      <c r="AB935" s="6">
        <v>128000</v>
      </c>
      <c r="AC935" s="6" t="e">
        <f>#REF!*AB935/10</f>
        <v>#REF!</v>
      </c>
      <c r="AD935" s="81" t="e">
        <f t="shared" si="249"/>
        <v>#REF!</v>
      </c>
      <c r="AE935" s="6">
        <v>128000</v>
      </c>
      <c r="AF935" s="6" t="e">
        <f>AE935/1000*#REF!</f>
        <v>#REF!</v>
      </c>
      <c r="AG935" s="81" t="e">
        <f t="shared" si="250"/>
        <v>#REF!</v>
      </c>
      <c r="AH935" s="6">
        <v>128000</v>
      </c>
      <c r="AI935" s="6" t="e">
        <f>#REF!*AH935/10</f>
        <v>#REF!</v>
      </c>
      <c r="AJ935" s="81" t="e">
        <f t="shared" si="251"/>
        <v>#REF!</v>
      </c>
      <c r="AK935" s="6">
        <v>128000</v>
      </c>
      <c r="AL935" s="35"/>
      <c r="AM935" s="35"/>
    </row>
    <row r="936" spans="1:39" ht="31.5" x14ac:dyDescent="0.2">
      <c r="A936" s="5">
        <f t="shared" si="243"/>
        <v>892</v>
      </c>
      <c r="B936" s="5">
        <v>994</v>
      </c>
      <c r="C936" s="5">
        <v>990</v>
      </c>
      <c r="D936" s="5" t="s">
        <v>1299</v>
      </c>
      <c r="E936" s="15"/>
      <c r="F936" s="15"/>
      <c r="G936" s="59" t="s">
        <v>2129</v>
      </c>
      <c r="H936" s="6">
        <v>4000000</v>
      </c>
      <c r="I936" s="6">
        <v>560000</v>
      </c>
      <c r="J936" s="6"/>
      <c r="K936" s="81">
        <f t="shared" si="241"/>
        <v>4000000</v>
      </c>
      <c r="L936" s="81">
        <f t="shared" si="242"/>
        <v>4560000</v>
      </c>
      <c r="M936" s="6">
        <v>300000</v>
      </c>
      <c r="N936" s="6" t="e">
        <f>M936/1000*#REF!</f>
        <v>#REF!</v>
      </c>
      <c r="O936" s="81" t="e">
        <f t="shared" si="244"/>
        <v>#REF!</v>
      </c>
      <c r="P936" s="6">
        <v>300000</v>
      </c>
      <c r="Q936" s="6" t="e">
        <f>#REF!*P936/10</f>
        <v>#REF!</v>
      </c>
      <c r="R936" s="81" t="e">
        <f t="shared" si="245"/>
        <v>#REF!</v>
      </c>
      <c r="S936" s="6">
        <v>270000</v>
      </c>
      <c r="T936" s="6" t="e">
        <f>S936/1000*#REF!</f>
        <v>#REF!</v>
      </c>
      <c r="U936" s="81" t="e">
        <f t="shared" si="246"/>
        <v>#REF!</v>
      </c>
      <c r="V936" s="6">
        <v>270000</v>
      </c>
      <c r="W936" s="6" t="e">
        <f>#REF!*V936/10</f>
        <v>#REF!</v>
      </c>
      <c r="X936" s="81" t="e">
        <f t="shared" si="247"/>
        <v>#REF!</v>
      </c>
      <c r="Y936" s="6">
        <v>255000</v>
      </c>
      <c r="Z936" s="6" t="e">
        <f>Y936/1000*#REF!</f>
        <v>#REF!</v>
      </c>
      <c r="AA936" s="81" t="e">
        <f t="shared" si="248"/>
        <v>#REF!</v>
      </c>
      <c r="AB936" s="6">
        <v>255000</v>
      </c>
      <c r="AC936" s="6" t="e">
        <f>#REF!*AB936/10</f>
        <v>#REF!</v>
      </c>
      <c r="AD936" s="81" t="e">
        <f t="shared" si="249"/>
        <v>#REF!</v>
      </c>
      <c r="AE936" s="6">
        <v>240000</v>
      </c>
      <c r="AF936" s="6" t="e">
        <f>AE936/1000*#REF!</f>
        <v>#REF!</v>
      </c>
      <c r="AG936" s="81" t="e">
        <f t="shared" si="250"/>
        <v>#REF!</v>
      </c>
      <c r="AH936" s="6">
        <v>240000</v>
      </c>
      <c r="AI936" s="6" t="e">
        <f>#REF!*AH936/10</f>
        <v>#REF!</v>
      </c>
      <c r="AJ936" s="81" t="e">
        <f t="shared" si="251"/>
        <v>#REF!</v>
      </c>
      <c r="AK936" s="6">
        <v>240000</v>
      </c>
      <c r="AL936" s="35"/>
      <c r="AM936" s="35"/>
    </row>
    <row r="937" spans="1:39" ht="31.5" x14ac:dyDescent="0.2">
      <c r="A937" s="5">
        <f t="shared" si="243"/>
        <v>893</v>
      </c>
      <c r="B937" s="5">
        <v>995</v>
      </c>
      <c r="C937" s="5">
        <v>991</v>
      </c>
      <c r="D937" s="5" t="s">
        <v>1299</v>
      </c>
      <c r="E937" s="15"/>
      <c r="F937" s="15"/>
      <c r="G937" s="59" t="s">
        <v>2130</v>
      </c>
      <c r="H937" s="6">
        <v>7800000</v>
      </c>
      <c r="I937" s="6">
        <v>1092000</v>
      </c>
      <c r="J937" s="6"/>
      <c r="K937" s="81">
        <f t="shared" si="241"/>
        <v>7800000</v>
      </c>
      <c r="L937" s="81">
        <f t="shared" si="242"/>
        <v>8892000</v>
      </c>
      <c r="M937" s="6">
        <v>33000</v>
      </c>
      <c r="N937" s="6" t="e">
        <f>M937/1000*#REF!</f>
        <v>#REF!</v>
      </c>
      <c r="O937" s="81" t="e">
        <f t="shared" si="244"/>
        <v>#REF!</v>
      </c>
      <c r="P937" s="6">
        <v>33000</v>
      </c>
      <c r="Q937" s="6" t="e">
        <f>#REF!*P937/10</f>
        <v>#REF!</v>
      </c>
      <c r="R937" s="81" t="e">
        <f t="shared" si="245"/>
        <v>#REF!</v>
      </c>
      <c r="S937" s="6">
        <v>33000</v>
      </c>
      <c r="T937" s="6" t="e">
        <f>S937/1000*#REF!</f>
        <v>#REF!</v>
      </c>
      <c r="U937" s="81" t="e">
        <f t="shared" si="246"/>
        <v>#REF!</v>
      </c>
      <c r="V937" s="6">
        <v>33000</v>
      </c>
      <c r="W937" s="6" t="e">
        <f>#REF!*V937/10</f>
        <v>#REF!</v>
      </c>
      <c r="X937" s="81" t="e">
        <f t="shared" si="247"/>
        <v>#REF!</v>
      </c>
      <c r="Y937" s="6">
        <v>33000</v>
      </c>
      <c r="Z937" s="6" t="e">
        <f>Y937/1000*#REF!</f>
        <v>#REF!</v>
      </c>
      <c r="AA937" s="81" t="e">
        <f t="shared" si="248"/>
        <v>#REF!</v>
      </c>
      <c r="AB937" s="6">
        <v>33000</v>
      </c>
      <c r="AC937" s="6" t="e">
        <f>#REF!*AB937/10</f>
        <v>#REF!</v>
      </c>
      <c r="AD937" s="81" t="e">
        <f t="shared" si="249"/>
        <v>#REF!</v>
      </c>
      <c r="AE937" s="6">
        <v>33000</v>
      </c>
      <c r="AF937" s="6" t="e">
        <f>AE937/1000*#REF!</f>
        <v>#REF!</v>
      </c>
      <c r="AG937" s="81" t="e">
        <f t="shared" si="250"/>
        <v>#REF!</v>
      </c>
      <c r="AH937" s="6">
        <v>33000</v>
      </c>
      <c r="AI937" s="6" t="e">
        <f>#REF!*AH937/10</f>
        <v>#REF!</v>
      </c>
      <c r="AJ937" s="81" t="e">
        <f t="shared" si="251"/>
        <v>#REF!</v>
      </c>
      <c r="AK937" s="6">
        <v>33000</v>
      </c>
      <c r="AL937" s="35"/>
      <c r="AM937" s="35"/>
    </row>
    <row r="938" spans="1:39" ht="47.25" x14ac:dyDescent="0.2">
      <c r="A938" s="5">
        <f t="shared" si="243"/>
        <v>894</v>
      </c>
      <c r="B938" s="5">
        <v>996</v>
      </c>
      <c r="C938" s="5">
        <v>992</v>
      </c>
      <c r="D938" s="5" t="s">
        <v>1299</v>
      </c>
      <c r="E938" s="15"/>
      <c r="F938" s="15"/>
      <c r="G938" s="59" t="s">
        <v>2131</v>
      </c>
      <c r="H938" s="6">
        <v>8192907</v>
      </c>
      <c r="I938" s="6">
        <v>1147006.98</v>
      </c>
      <c r="J938" s="6"/>
      <c r="K938" s="81">
        <f t="shared" si="241"/>
        <v>8192907</v>
      </c>
      <c r="L938" s="81">
        <f t="shared" si="242"/>
        <v>9339900</v>
      </c>
      <c r="M938" s="6">
        <v>50000</v>
      </c>
      <c r="N938" s="6" t="e">
        <f>M938/1000*#REF!</f>
        <v>#REF!</v>
      </c>
      <c r="O938" s="81" t="e">
        <f t="shared" si="244"/>
        <v>#REF!</v>
      </c>
      <c r="P938" s="6">
        <v>50000</v>
      </c>
      <c r="Q938" s="6" t="e">
        <f>#REF!*P938/10</f>
        <v>#REF!</v>
      </c>
      <c r="R938" s="81" t="e">
        <f t="shared" si="245"/>
        <v>#REF!</v>
      </c>
      <c r="S938" s="6">
        <v>50000</v>
      </c>
      <c r="T938" s="6" t="e">
        <f>S938/1000*#REF!</f>
        <v>#REF!</v>
      </c>
      <c r="U938" s="81" t="e">
        <f t="shared" si="246"/>
        <v>#REF!</v>
      </c>
      <c r="V938" s="6">
        <v>50000</v>
      </c>
      <c r="W938" s="6" t="e">
        <f>#REF!*V938/10</f>
        <v>#REF!</v>
      </c>
      <c r="X938" s="81" t="e">
        <f t="shared" si="247"/>
        <v>#REF!</v>
      </c>
      <c r="Y938" s="6">
        <v>50000</v>
      </c>
      <c r="Z938" s="6" t="e">
        <f>Y938/1000*#REF!</f>
        <v>#REF!</v>
      </c>
      <c r="AA938" s="81" t="e">
        <f t="shared" si="248"/>
        <v>#REF!</v>
      </c>
      <c r="AB938" s="6">
        <v>50000</v>
      </c>
      <c r="AC938" s="6" t="e">
        <f>#REF!*AB938/10</f>
        <v>#REF!</v>
      </c>
      <c r="AD938" s="81" t="e">
        <f t="shared" si="249"/>
        <v>#REF!</v>
      </c>
      <c r="AE938" s="32">
        <v>47000</v>
      </c>
      <c r="AF938" s="6" t="e">
        <f>AE938/1000*#REF!</f>
        <v>#REF!</v>
      </c>
      <c r="AG938" s="81" t="e">
        <f t="shared" si="250"/>
        <v>#REF!</v>
      </c>
      <c r="AH938" s="32">
        <v>47000</v>
      </c>
      <c r="AI938" s="6" t="e">
        <f>#REF!*AH938/10</f>
        <v>#REF!</v>
      </c>
      <c r="AJ938" s="81" t="e">
        <f t="shared" si="251"/>
        <v>#REF!</v>
      </c>
      <c r="AK938" s="32">
        <v>47000</v>
      </c>
      <c r="AL938" s="35"/>
      <c r="AM938" s="35"/>
    </row>
    <row r="939" spans="1:39" ht="31.5" x14ac:dyDescent="0.2">
      <c r="A939" s="5">
        <f t="shared" si="243"/>
        <v>895</v>
      </c>
      <c r="B939" s="5">
        <v>921</v>
      </c>
      <c r="C939" s="5">
        <v>917</v>
      </c>
      <c r="D939" s="5" t="s">
        <v>2132</v>
      </c>
      <c r="E939" s="15"/>
      <c r="F939" s="15" t="s">
        <v>2132</v>
      </c>
      <c r="G939" s="45" t="s">
        <v>2133</v>
      </c>
      <c r="H939" s="6">
        <v>450000</v>
      </c>
      <c r="I939" s="6">
        <v>63000</v>
      </c>
      <c r="J939" s="6"/>
      <c r="K939" s="81">
        <f t="shared" si="241"/>
        <v>450000</v>
      </c>
      <c r="L939" s="81">
        <f t="shared" si="242"/>
        <v>513000</v>
      </c>
      <c r="M939" s="6">
        <v>30000</v>
      </c>
      <c r="N939" s="6" t="e">
        <f>M939/1000*#REF!</f>
        <v>#REF!</v>
      </c>
      <c r="O939" s="81" t="e">
        <f t="shared" si="244"/>
        <v>#REF!</v>
      </c>
      <c r="P939" s="6">
        <v>30000</v>
      </c>
      <c r="Q939" s="6" t="e">
        <f>#REF!*P939/10</f>
        <v>#REF!</v>
      </c>
      <c r="R939" s="81" t="e">
        <f t="shared" si="245"/>
        <v>#REF!</v>
      </c>
      <c r="S939" s="6">
        <v>30000</v>
      </c>
      <c r="T939" s="6" t="e">
        <f>S939/1000*#REF!</f>
        <v>#REF!</v>
      </c>
      <c r="U939" s="81" t="e">
        <f t="shared" si="246"/>
        <v>#REF!</v>
      </c>
      <c r="V939" s="6">
        <v>30000</v>
      </c>
      <c r="W939" s="6" t="e">
        <f>#REF!*V939/10</f>
        <v>#REF!</v>
      </c>
      <c r="X939" s="81" t="e">
        <f t="shared" si="247"/>
        <v>#REF!</v>
      </c>
      <c r="Y939" s="6">
        <v>30000</v>
      </c>
      <c r="Z939" s="6" t="e">
        <f>Y939/1000*#REF!</f>
        <v>#REF!</v>
      </c>
      <c r="AA939" s="81" t="e">
        <f t="shared" si="248"/>
        <v>#REF!</v>
      </c>
      <c r="AB939" s="6">
        <v>30000</v>
      </c>
      <c r="AC939" s="6" t="e">
        <f>#REF!*AB939/10</f>
        <v>#REF!</v>
      </c>
      <c r="AD939" s="81" t="e">
        <f t="shared" si="249"/>
        <v>#REF!</v>
      </c>
      <c r="AE939" s="32">
        <v>28000</v>
      </c>
      <c r="AF939" s="6" t="e">
        <f>AE939/1000*#REF!</f>
        <v>#REF!</v>
      </c>
      <c r="AG939" s="81" t="e">
        <f t="shared" si="250"/>
        <v>#REF!</v>
      </c>
      <c r="AH939" s="32">
        <v>28000</v>
      </c>
      <c r="AI939" s="6" t="e">
        <f>#REF!*AH939/10</f>
        <v>#REF!</v>
      </c>
      <c r="AJ939" s="81" t="e">
        <f t="shared" si="251"/>
        <v>#REF!</v>
      </c>
      <c r="AK939" s="32">
        <v>28000</v>
      </c>
      <c r="AL939" s="35"/>
      <c r="AM939" s="35"/>
    </row>
    <row r="940" spans="1:39" ht="31.5" x14ac:dyDescent="0.2">
      <c r="A940" s="5">
        <f t="shared" si="243"/>
        <v>896</v>
      </c>
      <c r="B940" s="5">
        <v>922</v>
      </c>
      <c r="C940" s="5">
        <v>918</v>
      </c>
      <c r="D940" s="5" t="s">
        <v>2134</v>
      </c>
      <c r="E940" s="15"/>
      <c r="F940" s="15" t="s">
        <v>2134</v>
      </c>
      <c r="G940" s="45" t="s">
        <v>2135</v>
      </c>
      <c r="H940" s="6">
        <v>200000</v>
      </c>
      <c r="I940" s="6">
        <v>28000</v>
      </c>
      <c r="J940" s="6"/>
      <c r="K940" s="81">
        <f t="shared" si="241"/>
        <v>200000</v>
      </c>
      <c r="L940" s="81">
        <f t="shared" si="242"/>
        <v>228000</v>
      </c>
      <c r="M940" s="6">
        <v>60000</v>
      </c>
      <c r="N940" s="6" t="e">
        <f>M940/1000*#REF!</f>
        <v>#REF!</v>
      </c>
      <c r="O940" s="81" t="e">
        <f t="shared" si="244"/>
        <v>#REF!</v>
      </c>
      <c r="P940" s="6">
        <v>60000</v>
      </c>
      <c r="Q940" s="6" t="e">
        <f>#REF!*P940/10</f>
        <v>#REF!</v>
      </c>
      <c r="R940" s="81" t="e">
        <f t="shared" si="245"/>
        <v>#REF!</v>
      </c>
      <c r="S940" s="6">
        <v>60000</v>
      </c>
      <c r="T940" s="6" t="e">
        <f>S940/1000*#REF!</f>
        <v>#REF!</v>
      </c>
      <c r="U940" s="81" t="e">
        <f t="shared" si="246"/>
        <v>#REF!</v>
      </c>
      <c r="V940" s="6">
        <v>60000</v>
      </c>
      <c r="W940" s="6" t="e">
        <f>#REF!*V940/10</f>
        <v>#REF!</v>
      </c>
      <c r="X940" s="81" t="e">
        <f t="shared" si="247"/>
        <v>#REF!</v>
      </c>
      <c r="Y940" s="6">
        <v>60000</v>
      </c>
      <c r="Z940" s="6" t="e">
        <f>Y940/1000*#REF!</f>
        <v>#REF!</v>
      </c>
      <c r="AA940" s="81" t="e">
        <f t="shared" si="248"/>
        <v>#REF!</v>
      </c>
      <c r="AB940" s="6">
        <v>60000</v>
      </c>
      <c r="AC940" s="6" t="e">
        <f>#REF!*AB940/10</f>
        <v>#REF!</v>
      </c>
      <c r="AD940" s="81" t="e">
        <f t="shared" si="249"/>
        <v>#REF!</v>
      </c>
      <c r="AE940" s="32">
        <v>57000</v>
      </c>
      <c r="AF940" s="6" t="e">
        <f>AE940/1000*#REF!</f>
        <v>#REF!</v>
      </c>
      <c r="AG940" s="81" t="e">
        <f t="shared" si="250"/>
        <v>#REF!</v>
      </c>
      <c r="AH940" s="32">
        <v>57000</v>
      </c>
      <c r="AI940" s="6" t="e">
        <f>#REF!*AH940/10</f>
        <v>#REF!</v>
      </c>
      <c r="AJ940" s="81" t="e">
        <f t="shared" si="251"/>
        <v>#REF!</v>
      </c>
      <c r="AK940" s="32">
        <v>57000</v>
      </c>
      <c r="AL940" s="35"/>
      <c r="AM940" s="35"/>
    </row>
    <row r="941" spans="1:39" x14ac:dyDescent="0.2">
      <c r="A941" s="5">
        <f t="shared" si="243"/>
        <v>897</v>
      </c>
      <c r="B941" s="5">
        <v>923</v>
      </c>
      <c r="C941" s="5">
        <v>919</v>
      </c>
      <c r="D941" s="5" t="s">
        <v>2136</v>
      </c>
      <c r="E941" s="15"/>
      <c r="F941" s="15" t="s">
        <v>2136</v>
      </c>
      <c r="G941" s="45" t="s">
        <v>2137</v>
      </c>
      <c r="H941" s="6">
        <v>800000</v>
      </c>
      <c r="I941" s="6">
        <v>112000</v>
      </c>
      <c r="J941" s="6"/>
      <c r="K941" s="81">
        <f t="shared" si="241"/>
        <v>800000</v>
      </c>
      <c r="L941" s="81">
        <f t="shared" si="242"/>
        <v>912000</v>
      </c>
      <c r="M941" s="6">
        <v>65000</v>
      </c>
      <c r="N941" s="6" t="e">
        <f>M941/1000*#REF!</f>
        <v>#REF!</v>
      </c>
      <c r="O941" s="81" t="e">
        <f t="shared" si="244"/>
        <v>#REF!</v>
      </c>
      <c r="P941" s="6">
        <v>65000</v>
      </c>
      <c r="Q941" s="6" t="e">
        <f>#REF!*P941/10</f>
        <v>#REF!</v>
      </c>
      <c r="R941" s="81" t="e">
        <f t="shared" si="245"/>
        <v>#REF!</v>
      </c>
      <c r="S941" s="6">
        <v>65000</v>
      </c>
      <c r="T941" s="6" t="e">
        <f>S941/1000*#REF!</f>
        <v>#REF!</v>
      </c>
      <c r="U941" s="81" t="e">
        <f t="shared" si="246"/>
        <v>#REF!</v>
      </c>
      <c r="V941" s="6">
        <v>65000</v>
      </c>
      <c r="W941" s="6" t="e">
        <f>#REF!*V941/10</f>
        <v>#REF!</v>
      </c>
      <c r="X941" s="81" t="e">
        <f t="shared" si="247"/>
        <v>#REF!</v>
      </c>
      <c r="Y941" s="6">
        <v>65000</v>
      </c>
      <c r="Z941" s="6" t="e">
        <f>Y941/1000*#REF!</f>
        <v>#REF!</v>
      </c>
      <c r="AA941" s="81" t="e">
        <f t="shared" si="248"/>
        <v>#REF!</v>
      </c>
      <c r="AB941" s="6">
        <v>65000</v>
      </c>
      <c r="AC941" s="6" t="e">
        <f>#REF!*AB941/10</f>
        <v>#REF!</v>
      </c>
      <c r="AD941" s="81" t="e">
        <f t="shared" si="249"/>
        <v>#REF!</v>
      </c>
      <c r="AE941" s="32">
        <v>61000</v>
      </c>
      <c r="AF941" s="6" t="e">
        <f>AE941/1000*#REF!</f>
        <v>#REF!</v>
      </c>
      <c r="AG941" s="81" t="e">
        <f t="shared" si="250"/>
        <v>#REF!</v>
      </c>
      <c r="AH941" s="32">
        <v>61000</v>
      </c>
      <c r="AI941" s="6" t="e">
        <f>#REF!*AH941/10</f>
        <v>#REF!</v>
      </c>
      <c r="AJ941" s="81" t="e">
        <f t="shared" si="251"/>
        <v>#REF!</v>
      </c>
      <c r="AK941" s="32">
        <v>61000</v>
      </c>
      <c r="AL941" s="35"/>
      <c r="AM941" s="35"/>
    </row>
    <row r="942" spans="1:39" x14ac:dyDescent="0.2">
      <c r="A942" s="5">
        <f t="shared" si="243"/>
        <v>898</v>
      </c>
      <c r="B942" s="5">
        <v>924</v>
      </c>
      <c r="C942" s="5">
        <v>920</v>
      </c>
      <c r="D942" s="5" t="s">
        <v>2138</v>
      </c>
      <c r="E942" s="15"/>
      <c r="F942" s="15" t="s">
        <v>2138</v>
      </c>
      <c r="G942" s="45" t="s">
        <v>2139</v>
      </c>
      <c r="H942" s="6">
        <v>1000000</v>
      </c>
      <c r="I942" s="6">
        <v>140000</v>
      </c>
      <c r="J942" s="6"/>
      <c r="K942" s="81">
        <f t="shared" si="241"/>
        <v>1000000</v>
      </c>
      <c r="L942" s="81">
        <f t="shared" si="242"/>
        <v>1140000</v>
      </c>
      <c r="M942" s="6">
        <v>67000</v>
      </c>
      <c r="N942" s="6" t="e">
        <f>M942/1000*#REF!</f>
        <v>#REF!</v>
      </c>
      <c r="O942" s="81" t="e">
        <f t="shared" si="244"/>
        <v>#REF!</v>
      </c>
      <c r="P942" s="6">
        <v>67000</v>
      </c>
      <c r="Q942" s="6" t="e">
        <f>#REF!*P942/10</f>
        <v>#REF!</v>
      </c>
      <c r="R942" s="81" t="e">
        <f t="shared" si="245"/>
        <v>#REF!</v>
      </c>
      <c r="S942" s="6">
        <v>67000</v>
      </c>
      <c r="T942" s="6" t="e">
        <f>S942/1000*#REF!</f>
        <v>#REF!</v>
      </c>
      <c r="U942" s="81" t="e">
        <f t="shared" si="246"/>
        <v>#REF!</v>
      </c>
      <c r="V942" s="6">
        <v>67000</v>
      </c>
      <c r="W942" s="6" t="e">
        <f>#REF!*V942/10</f>
        <v>#REF!</v>
      </c>
      <c r="X942" s="81" t="e">
        <f t="shared" si="247"/>
        <v>#REF!</v>
      </c>
      <c r="Y942" s="6">
        <v>67000</v>
      </c>
      <c r="Z942" s="6" t="e">
        <f>Y942/1000*#REF!</f>
        <v>#REF!</v>
      </c>
      <c r="AA942" s="81" t="e">
        <f t="shared" si="248"/>
        <v>#REF!</v>
      </c>
      <c r="AB942" s="6">
        <v>67000</v>
      </c>
      <c r="AC942" s="6" t="e">
        <f>#REF!*AB942/10</f>
        <v>#REF!</v>
      </c>
      <c r="AD942" s="81" t="e">
        <f t="shared" si="249"/>
        <v>#REF!</v>
      </c>
      <c r="AE942" s="6">
        <v>67000</v>
      </c>
      <c r="AF942" s="6" t="e">
        <f>AE942/1000*#REF!</f>
        <v>#REF!</v>
      </c>
      <c r="AG942" s="81" t="e">
        <f t="shared" si="250"/>
        <v>#REF!</v>
      </c>
      <c r="AH942" s="6">
        <v>67000</v>
      </c>
      <c r="AI942" s="6" t="e">
        <f>#REF!*AH942/10</f>
        <v>#REF!</v>
      </c>
      <c r="AJ942" s="81" t="e">
        <f t="shared" si="251"/>
        <v>#REF!</v>
      </c>
      <c r="AK942" s="6">
        <v>67000</v>
      </c>
      <c r="AL942" s="35"/>
      <c r="AM942" s="47"/>
    </row>
    <row r="943" spans="1:39" ht="31.5" x14ac:dyDescent="0.2">
      <c r="A943" s="5">
        <f t="shared" si="243"/>
        <v>899</v>
      </c>
      <c r="B943" s="5">
        <v>925</v>
      </c>
      <c r="C943" s="5">
        <v>921</v>
      </c>
      <c r="D943" s="5" t="s">
        <v>2140</v>
      </c>
      <c r="E943" s="15"/>
      <c r="F943" s="15" t="s">
        <v>2140</v>
      </c>
      <c r="G943" s="45" t="s">
        <v>2141</v>
      </c>
      <c r="H943" s="6">
        <v>250000</v>
      </c>
      <c r="I943" s="6">
        <v>35000</v>
      </c>
      <c r="J943" s="6"/>
      <c r="K943" s="81">
        <f t="shared" si="241"/>
        <v>250000</v>
      </c>
      <c r="L943" s="81">
        <f t="shared" si="242"/>
        <v>285000</v>
      </c>
      <c r="M943" s="6">
        <v>67000</v>
      </c>
      <c r="N943" s="6" t="e">
        <f>M943/1000*#REF!</f>
        <v>#REF!</v>
      </c>
      <c r="O943" s="81" t="e">
        <f t="shared" si="244"/>
        <v>#REF!</v>
      </c>
      <c r="P943" s="6">
        <v>67000</v>
      </c>
      <c r="Q943" s="6" t="e">
        <f>#REF!*P943/10</f>
        <v>#REF!</v>
      </c>
      <c r="R943" s="81" t="e">
        <f t="shared" si="245"/>
        <v>#REF!</v>
      </c>
      <c r="S943" s="6">
        <v>67000</v>
      </c>
      <c r="T943" s="6" t="e">
        <f>S943/1000*#REF!</f>
        <v>#REF!</v>
      </c>
      <c r="U943" s="81" t="e">
        <f t="shared" si="246"/>
        <v>#REF!</v>
      </c>
      <c r="V943" s="6">
        <v>67000</v>
      </c>
      <c r="W943" s="6" t="e">
        <f>#REF!*V943/10</f>
        <v>#REF!</v>
      </c>
      <c r="X943" s="81" t="e">
        <f t="shared" si="247"/>
        <v>#REF!</v>
      </c>
      <c r="Y943" s="6">
        <v>67000</v>
      </c>
      <c r="Z943" s="6" t="e">
        <f>Y943/1000*#REF!</f>
        <v>#REF!</v>
      </c>
      <c r="AA943" s="81" t="e">
        <f t="shared" si="248"/>
        <v>#REF!</v>
      </c>
      <c r="AB943" s="6">
        <v>67000</v>
      </c>
      <c r="AC943" s="6" t="e">
        <f>#REF!*AB943/10</f>
        <v>#REF!</v>
      </c>
      <c r="AD943" s="81" t="e">
        <f t="shared" si="249"/>
        <v>#REF!</v>
      </c>
      <c r="AE943" s="6">
        <v>67000</v>
      </c>
      <c r="AF943" s="6" t="e">
        <f>AE943/1000*#REF!</f>
        <v>#REF!</v>
      </c>
      <c r="AG943" s="81" t="e">
        <f t="shared" si="250"/>
        <v>#REF!</v>
      </c>
      <c r="AH943" s="6">
        <v>67000</v>
      </c>
      <c r="AI943" s="6" t="e">
        <f>#REF!*AH943/10</f>
        <v>#REF!</v>
      </c>
      <c r="AJ943" s="81" t="e">
        <f t="shared" si="251"/>
        <v>#REF!</v>
      </c>
      <c r="AK943" s="6">
        <v>67000</v>
      </c>
      <c r="AL943" s="35"/>
      <c r="AM943" s="48"/>
    </row>
    <row r="944" spans="1:39" x14ac:dyDescent="0.2">
      <c r="A944" s="5">
        <f t="shared" si="243"/>
        <v>900</v>
      </c>
      <c r="B944" s="5">
        <v>1171</v>
      </c>
      <c r="C944" s="5">
        <v>1167</v>
      </c>
      <c r="D944" s="5" t="s">
        <v>2142</v>
      </c>
      <c r="E944" s="15" t="s">
        <v>2142</v>
      </c>
      <c r="F944" s="15"/>
      <c r="G944" s="30" t="s">
        <v>2143</v>
      </c>
      <c r="H944" s="6">
        <v>480000</v>
      </c>
      <c r="I944" s="6">
        <v>67200</v>
      </c>
      <c r="J944" s="6"/>
      <c r="K944" s="81">
        <f t="shared" si="241"/>
        <v>480000</v>
      </c>
      <c r="L944" s="81">
        <f t="shared" si="242"/>
        <v>547200</v>
      </c>
      <c r="M944" s="6">
        <v>80000</v>
      </c>
      <c r="N944" s="6" t="e">
        <f>M944/1000*#REF!</f>
        <v>#REF!</v>
      </c>
      <c r="O944" s="81" t="e">
        <f t="shared" si="244"/>
        <v>#REF!</v>
      </c>
      <c r="P944" s="6">
        <v>80000</v>
      </c>
      <c r="Q944" s="6" t="e">
        <f>#REF!*P944/10</f>
        <v>#REF!</v>
      </c>
      <c r="R944" s="81" t="e">
        <f t="shared" si="245"/>
        <v>#REF!</v>
      </c>
      <c r="S944" s="6">
        <v>80000</v>
      </c>
      <c r="T944" s="6" t="e">
        <f>S944/1000*#REF!</f>
        <v>#REF!</v>
      </c>
      <c r="U944" s="81" t="e">
        <f t="shared" si="246"/>
        <v>#REF!</v>
      </c>
      <c r="V944" s="6">
        <v>80000</v>
      </c>
      <c r="W944" s="6" t="e">
        <f>#REF!*V944/10</f>
        <v>#REF!</v>
      </c>
      <c r="X944" s="81" t="e">
        <f t="shared" si="247"/>
        <v>#REF!</v>
      </c>
      <c r="Y944" s="6">
        <v>80000</v>
      </c>
      <c r="Z944" s="6" t="e">
        <f>Y944/1000*#REF!</f>
        <v>#REF!</v>
      </c>
      <c r="AA944" s="81" t="e">
        <f t="shared" si="248"/>
        <v>#REF!</v>
      </c>
      <c r="AB944" s="6">
        <v>80000</v>
      </c>
      <c r="AC944" s="6" t="e">
        <f>#REF!*AB944/10</f>
        <v>#REF!</v>
      </c>
      <c r="AD944" s="81" t="e">
        <f t="shared" si="249"/>
        <v>#REF!</v>
      </c>
      <c r="AE944" s="6">
        <v>80000</v>
      </c>
      <c r="AF944" s="6" t="e">
        <f>AE944/1000*#REF!</f>
        <v>#REF!</v>
      </c>
      <c r="AG944" s="81" t="e">
        <f t="shared" si="250"/>
        <v>#REF!</v>
      </c>
      <c r="AH944" s="6">
        <v>80000</v>
      </c>
      <c r="AI944" s="6" t="e">
        <f>#REF!*AH944/10</f>
        <v>#REF!</v>
      </c>
      <c r="AJ944" s="81" t="e">
        <f t="shared" si="251"/>
        <v>#REF!</v>
      </c>
      <c r="AK944" s="6">
        <v>80000</v>
      </c>
      <c r="AL944" s="35"/>
      <c r="AM944" s="48"/>
    </row>
    <row r="945" spans="1:39" x14ac:dyDescent="0.25">
      <c r="A945" s="5">
        <f t="shared" si="243"/>
        <v>901</v>
      </c>
      <c r="B945" s="182"/>
      <c r="C945" s="5">
        <v>997</v>
      </c>
      <c r="D945" s="5" t="s">
        <v>2144</v>
      </c>
      <c r="E945" s="183" t="s">
        <v>2144</v>
      </c>
      <c r="F945" s="184"/>
      <c r="G945" s="30" t="s">
        <v>2145</v>
      </c>
      <c r="H945" s="6">
        <v>965700.00000000012</v>
      </c>
      <c r="I945" s="6">
        <v>135198</v>
      </c>
      <c r="J945" s="6"/>
      <c r="K945" s="81">
        <f t="shared" si="241"/>
        <v>965700.00000000012</v>
      </c>
      <c r="L945" s="81">
        <f t="shared" si="242"/>
        <v>1100900</v>
      </c>
      <c r="M945" s="6">
        <v>89000</v>
      </c>
      <c r="N945" s="6" t="e">
        <f>M945/1000*#REF!</f>
        <v>#REF!</v>
      </c>
      <c r="O945" s="81" t="e">
        <f t="shared" si="244"/>
        <v>#REF!</v>
      </c>
      <c r="P945" s="6">
        <v>89000</v>
      </c>
      <c r="Q945" s="6" t="e">
        <f>#REF!*P945/10</f>
        <v>#REF!</v>
      </c>
      <c r="R945" s="81" t="e">
        <f t="shared" si="245"/>
        <v>#REF!</v>
      </c>
      <c r="S945" s="6">
        <v>89000</v>
      </c>
      <c r="T945" s="6" t="e">
        <f>S945/1000*#REF!</f>
        <v>#REF!</v>
      </c>
      <c r="U945" s="81" t="e">
        <f t="shared" si="246"/>
        <v>#REF!</v>
      </c>
      <c r="V945" s="6">
        <v>89000</v>
      </c>
      <c r="W945" s="6" t="e">
        <f>#REF!*V945/10</f>
        <v>#REF!</v>
      </c>
      <c r="X945" s="81" t="e">
        <f t="shared" si="247"/>
        <v>#REF!</v>
      </c>
      <c r="Y945" s="6">
        <v>89000</v>
      </c>
      <c r="Z945" s="6" t="e">
        <f>Y945/1000*#REF!</f>
        <v>#REF!</v>
      </c>
      <c r="AA945" s="81" t="e">
        <f t="shared" si="248"/>
        <v>#REF!</v>
      </c>
      <c r="AB945" s="6">
        <v>89000</v>
      </c>
      <c r="AC945" s="6" t="e">
        <f>#REF!*AB945/10</f>
        <v>#REF!</v>
      </c>
      <c r="AD945" s="81" t="e">
        <f t="shared" si="249"/>
        <v>#REF!</v>
      </c>
      <c r="AE945" s="6">
        <v>89000</v>
      </c>
      <c r="AF945" s="6" t="e">
        <f>AE945/1000*#REF!</f>
        <v>#REF!</v>
      </c>
      <c r="AG945" s="81" t="e">
        <f t="shared" si="250"/>
        <v>#REF!</v>
      </c>
      <c r="AH945" s="6">
        <v>89000</v>
      </c>
      <c r="AI945" s="6" t="e">
        <f>#REF!*AH945/10</f>
        <v>#REF!</v>
      </c>
      <c r="AJ945" s="81" t="e">
        <f t="shared" si="251"/>
        <v>#REF!</v>
      </c>
      <c r="AK945" s="6">
        <v>89000</v>
      </c>
      <c r="AL945" s="28"/>
      <c r="AM945" s="48"/>
    </row>
    <row r="946" spans="1:39" x14ac:dyDescent="0.25">
      <c r="A946" s="5">
        <f t="shared" si="243"/>
        <v>902</v>
      </c>
      <c r="B946" s="182"/>
      <c r="C946" s="5">
        <v>998</v>
      </c>
      <c r="D946" s="5" t="s">
        <v>2146</v>
      </c>
      <c r="E946" s="183" t="s">
        <v>2146</v>
      </c>
      <c r="F946" s="184"/>
      <c r="G946" s="30" t="s">
        <v>2147</v>
      </c>
      <c r="H946" s="6">
        <v>321900</v>
      </c>
      <c r="I946" s="6">
        <v>45066</v>
      </c>
      <c r="J946" s="6"/>
      <c r="K946" s="81">
        <f t="shared" si="241"/>
        <v>321900</v>
      </c>
      <c r="L946" s="81">
        <f t="shared" si="242"/>
        <v>367000</v>
      </c>
      <c r="M946" s="6">
        <v>80000</v>
      </c>
      <c r="N946" s="6" t="e">
        <f>M946/1000*#REF!</f>
        <v>#REF!</v>
      </c>
      <c r="O946" s="81" t="e">
        <f t="shared" si="244"/>
        <v>#REF!</v>
      </c>
      <c r="P946" s="6">
        <v>80000</v>
      </c>
      <c r="Q946" s="6" t="e">
        <f>#REF!*P946/10</f>
        <v>#REF!</v>
      </c>
      <c r="R946" s="81" t="e">
        <f t="shared" si="245"/>
        <v>#REF!</v>
      </c>
      <c r="S946" s="6">
        <v>80000</v>
      </c>
      <c r="T946" s="6" t="e">
        <f>S946/1000*#REF!</f>
        <v>#REF!</v>
      </c>
      <c r="U946" s="81" t="e">
        <f t="shared" si="246"/>
        <v>#REF!</v>
      </c>
      <c r="V946" s="6">
        <v>80000</v>
      </c>
      <c r="W946" s="6" t="e">
        <f>#REF!*V946/10</f>
        <v>#REF!</v>
      </c>
      <c r="X946" s="81" t="e">
        <f t="shared" si="247"/>
        <v>#REF!</v>
      </c>
      <c r="Y946" s="6">
        <v>80000</v>
      </c>
      <c r="Z946" s="6" t="e">
        <f>Y946/1000*#REF!</f>
        <v>#REF!</v>
      </c>
      <c r="AA946" s="81" t="e">
        <f t="shared" si="248"/>
        <v>#REF!</v>
      </c>
      <c r="AB946" s="6">
        <v>80000</v>
      </c>
      <c r="AC946" s="6" t="e">
        <f>#REF!*AB946/10</f>
        <v>#REF!</v>
      </c>
      <c r="AD946" s="81" t="e">
        <f t="shared" si="249"/>
        <v>#REF!</v>
      </c>
      <c r="AE946" s="6">
        <v>80000</v>
      </c>
      <c r="AF946" s="6" t="e">
        <f>AE946/1000*#REF!</f>
        <v>#REF!</v>
      </c>
      <c r="AG946" s="81" t="e">
        <f t="shared" si="250"/>
        <v>#REF!</v>
      </c>
      <c r="AH946" s="6">
        <v>80000</v>
      </c>
      <c r="AI946" s="6" t="e">
        <f>#REF!*AH946/10</f>
        <v>#REF!</v>
      </c>
      <c r="AJ946" s="81" t="e">
        <f t="shared" si="251"/>
        <v>#REF!</v>
      </c>
      <c r="AK946" s="6">
        <v>80000</v>
      </c>
      <c r="AL946" s="28"/>
      <c r="AM946" s="48"/>
    </row>
    <row r="947" spans="1:39" ht="31.5" x14ac:dyDescent="0.25">
      <c r="A947" s="5">
        <f t="shared" si="243"/>
        <v>903</v>
      </c>
      <c r="B947" s="182"/>
      <c r="C947" s="5">
        <v>999</v>
      </c>
      <c r="D947" s="5" t="s">
        <v>2148</v>
      </c>
      <c r="E947" s="183" t="s">
        <v>2148</v>
      </c>
      <c r="F947" s="184"/>
      <c r="G947" s="45" t="s">
        <v>2149</v>
      </c>
      <c r="H947" s="6">
        <v>164000</v>
      </c>
      <c r="I947" s="6">
        <v>22959.999999999996</v>
      </c>
      <c r="J947" s="6"/>
      <c r="K947" s="81">
        <f t="shared" si="241"/>
        <v>164000</v>
      </c>
      <c r="L947" s="81">
        <f t="shared" si="242"/>
        <v>187000</v>
      </c>
      <c r="M947" s="6">
        <v>70000</v>
      </c>
      <c r="N947" s="6" t="e">
        <f>M947/1000*#REF!</f>
        <v>#REF!</v>
      </c>
      <c r="O947" s="81" t="e">
        <f t="shared" si="244"/>
        <v>#REF!</v>
      </c>
      <c r="P947" s="6">
        <v>70000</v>
      </c>
      <c r="Q947" s="6" t="e">
        <f>#REF!*P947/10</f>
        <v>#REF!</v>
      </c>
      <c r="R947" s="81" t="e">
        <f t="shared" si="245"/>
        <v>#REF!</v>
      </c>
      <c r="S947" s="6">
        <v>70000</v>
      </c>
      <c r="T947" s="6" t="e">
        <f>S947/1000*#REF!</f>
        <v>#REF!</v>
      </c>
      <c r="U947" s="81" t="e">
        <f t="shared" si="246"/>
        <v>#REF!</v>
      </c>
      <c r="V947" s="6">
        <v>70000</v>
      </c>
      <c r="W947" s="6" t="e">
        <f>#REF!*V947/10</f>
        <v>#REF!</v>
      </c>
      <c r="X947" s="81" t="e">
        <f t="shared" si="247"/>
        <v>#REF!</v>
      </c>
      <c r="Y947" s="6">
        <v>70000</v>
      </c>
      <c r="Z947" s="6" t="e">
        <f>Y947/1000*#REF!</f>
        <v>#REF!</v>
      </c>
      <c r="AA947" s="81" t="e">
        <f t="shared" si="248"/>
        <v>#REF!</v>
      </c>
      <c r="AB947" s="6">
        <v>70000</v>
      </c>
      <c r="AC947" s="6" t="e">
        <f>#REF!*AB947/10</f>
        <v>#REF!</v>
      </c>
      <c r="AD947" s="81" t="e">
        <f t="shared" si="249"/>
        <v>#REF!</v>
      </c>
      <c r="AE947" s="32">
        <v>66000</v>
      </c>
      <c r="AF947" s="6" t="e">
        <f>AE947/1000*#REF!</f>
        <v>#REF!</v>
      </c>
      <c r="AG947" s="81" t="e">
        <f t="shared" si="250"/>
        <v>#REF!</v>
      </c>
      <c r="AH947" s="32">
        <v>66000</v>
      </c>
      <c r="AI947" s="6" t="e">
        <f>#REF!*AH947/10</f>
        <v>#REF!</v>
      </c>
      <c r="AJ947" s="81" t="e">
        <f t="shared" si="251"/>
        <v>#REF!</v>
      </c>
      <c r="AK947" s="32">
        <v>66000</v>
      </c>
      <c r="AL947" s="182"/>
      <c r="AM947" s="35"/>
    </row>
    <row r="948" spans="1:39" x14ac:dyDescent="0.25">
      <c r="A948" s="5">
        <f t="shared" si="243"/>
        <v>904</v>
      </c>
      <c r="B948" s="182"/>
      <c r="C948" s="5">
        <v>1000</v>
      </c>
      <c r="D948" s="5" t="s">
        <v>2150</v>
      </c>
      <c r="E948" s="183" t="s">
        <v>2150</v>
      </c>
      <c r="F948" s="184"/>
      <c r="G948" s="30" t="s">
        <v>2151</v>
      </c>
      <c r="H948" s="6">
        <v>355200.00000000006</v>
      </c>
      <c r="I948" s="6">
        <v>49728.000000000007</v>
      </c>
      <c r="J948" s="6"/>
      <c r="K948" s="81">
        <f t="shared" si="241"/>
        <v>355200.00000000006</v>
      </c>
      <c r="L948" s="81">
        <f t="shared" si="242"/>
        <v>404900</v>
      </c>
      <c r="M948" s="6">
        <v>70000</v>
      </c>
      <c r="N948" s="6" t="e">
        <f>M948/1000*#REF!</f>
        <v>#REF!</v>
      </c>
      <c r="O948" s="81" t="e">
        <f t="shared" si="244"/>
        <v>#REF!</v>
      </c>
      <c r="P948" s="6">
        <v>70000</v>
      </c>
      <c r="Q948" s="6" t="e">
        <f>#REF!*P948/10</f>
        <v>#REF!</v>
      </c>
      <c r="R948" s="81" t="e">
        <f t="shared" si="245"/>
        <v>#REF!</v>
      </c>
      <c r="S948" s="6">
        <v>70000</v>
      </c>
      <c r="T948" s="6" t="e">
        <f>S948/1000*#REF!</f>
        <v>#REF!</v>
      </c>
      <c r="U948" s="81" t="e">
        <f t="shared" si="246"/>
        <v>#REF!</v>
      </c>
      <c r="V948" s="6">
        <v>70000</v>
      </c>
      <c r="W948" s="6" t="e">
        <f>#REF!*V948/10</f>
        <v>#REF!</v>
      </c>
      <c r="X948" s="81" t="e">
        <f t="shared" si="247"/>
        <v>#REF!</v>
      </c>
      <c r="Y948" s="6">
        <v>70000</v>
      </c>
      <c r="Z948" s="6" t="e">
        <f>Y948/1000*#REF!</f>
        <v>#REF!</v>
      </c>
      <c r="AA948" s="81" t="e">
        <f t="shared" si="248"/>
        <v>#REF!</v>
      </c>
      <c r="AB948" s="6">
        <v>70000</v>
      </c>
      <c r="AC948" s="6" t="e">
        <f>#REF!*AB948/10</f>
        <v>#REF!</v>
      </c>
      <c r="AD948" s="81" t="e">
        <f t="shared" si="249"/>
        <v>#REF!</v>
      </c>
      <c r="AE948" s="32">
        <v>66000</v>
      </c>
      <c r="AF948" s="6" t="e">
        <f>AE948/1000*#REF!</f>
        <v>#REF!</v>
      </c>
      <c r="AG948" s="81" t="e">
        <f t="shared" si="250"/>
        <v>#REF!</v>
      </c>
      <c r="AH948" s="32">
        <v>66000</v>
      </c>
      <c r="AI948" s="6" t="e">
        <f>#REF!*AH948/10</f>
        <v>#REF!</v>
      </c>
      <c r="AJ948" s="81" t="e">
        <f t="shared" si="251"/>
        <v>#REF!</v>
      </c>
      <c r="AK948" s="32">
        <v>66000</v>
      </c>
      <c r="AL948" s="182"/>
      <c r="AM948" s="35"/>
    </row>
    <row r="949" spans="1:39" x14ac:dyDescent="0.25">
      <c r="A949" s="16" t="s">
        <v>2152</v>
      </c>
      <c r="B949" s="182"/>
      <c r="C949" s="5"/>
      <c r="D949" s="5" t="s">
        <v>1299</v>
      </c>
      <c r="E949" s="183"/>
      <c r="F949" s="184"/>
      <c r="G949" s="46" t="s">
        <v>2153</v>
      </c>
      <c r="H949" s="6"/>
      <c r="I949" s="6"/>
      <c r="J949" s="6"/>
      <c r="K949" s="81"/>
      <c r="L949" s="81"/>
      <c r="M949" s="6">
        <v>160000</v>
      </c>
      <c r="N949" s="6" t="e">
        <f>M949/1000*#REF!</f>
        <v>#REF!</v>
      </c>
      <c r="O949" s="81" t="e">
        <f t="shared" si="244"/>
        <v>#REF!</v>
      </c>
      <c r="P949" s="6">
        <v>160000</v>
      </c>
      <c r="Q949" s="6" t="e">
        <f>#REF!*P949/10</f>
        <v>#REF!</v>
      </c>
      <c r="R949" s="81" t="e">
        <f t="shared" si="245"/>
        <v>#REF!</v>
      </c>
      <c r="S949" s="6">
        <v>160000</v>
      </c>
      <c r="T949" s="6" t="e">
        <f>S949/1000*#REF!</f>
        <v>#REF!</v>
      </c>
      <c r="U949" s="81" t="e">
        <f t="shared" si="246"/>
        <v>#REF!</v>
      </c>
      <c r="V949" s="6">
        <v>160000</v>
      </c>
      <c r="W949" s="6" t="e">
        <f>#REF!*V949/10</f>
        <v>#REF!</v>
      </c>
      <c r="X949" s="81" t="e">
        <f t="shared" si="247"/>
        <v>#REF!</v>
      </c>
      <c r="Y949" s="6">
        <v>160000</v>
      </c>
      <c r="Z949" s="6" t="e">
        <f>Y949/1000*#REF!</f>
        <v>#REF!</v>
      </c>
      <c r="AA949" s="81" t="e">
        <f t="shared" si="248"/>
        <v>#REF!</v>
      </c>
      <c r="AB949" s="6">
        <v>160000</v>
      </c>
      <c r="AC949" s="6" t="e">
        <f>#REF!*AB949/10</f>
        <v>#REF!</v>
      </c>
      <c r="AD949" s="81" t="e">
        <f t="shared" si="249"/>
        <v>#REF!</v>
      </c>
      <c r="AE949" s="32">
        <v>152000</v>
      </c>
      <c r="AF949" s="6" t="e">
        <f>AE949/1000*#REF!</f>
        <v>#REF!</v>
      </c>
      <c r="AG949" s="81" t="e">
        <f t="shared" si="250"/>
        <v>#REF!</v>
      </c>
      <c r="AH949" s="32">
        <v>152000</v>
      </c>
      <c r="AI949" s="6" t="e">
        <f>#REF!*AH949/10</f>
        <v>#REF!</v>
      </c>
      <c r="AJ949" s="81" t="e">
        <f t="shared" si="251"/>
        <v>#REF!</v>
      </c>
      <c r="AK949" s="32">
        <v>152000</v>
      </c>
      <c r="AL949" s="182"/>
      <c r="AM949" s="35"/>
    </row>
    <row r="950" spans="1:39" x14ac:dyDescent="0.25">
      <c r="A950" s="5"/>
      <c r="B950" s="182"/>
      <c r="C950" s="5"/>
      <c r="D950" s="5" t="s">
        <v>1299</v>
      </c>
      <c r="E950" s="183"/>
      <c r="F950" s="184"/>
      <c r="G950" s="46" t="s">
        <v>2154</v>
      </c>
      <c r="H950" s="6"/>
      <c r="I950" s="6"/>
      <c r="J950" s="6"/>
      <c r="K950" s="81"/>
      <c r="L950" s="81"/>
      <c r="M950" s="9">
        <v>50000</v>
      </c>
      <c r="N950" s="6" t="e">
        <f>M950/1000*#REF!</f>
        <v>#REF!</v>
      </c>
      <c r="O950" s="81" t="e">
        <f t="shared" si="244"/>
        <v>#REF!</v>
      </c>
      <c r="P950" s="9">
        <v>50000</v>
      </c>
      <c r="Q950" s="6" t="e">
        <f>#REF!*P950/10</f>
        <v>#REF!</v>
      </c>
      <c r="R950" s="81" t="e">
        <f t="shared" si="245"/>
        <v>#REF!</v>
      </c>
      <c r="S950" s="9">
        <v>50000</v>
      </c>
      <c r="T950" s="6" t="e">
        <f>S950/1000*#REF!</f>
        <v>#REF!</v>
      </c>
      <c r="U950" s="81" t="e">
        <f t="shared" si="246"/>
        <v>#REF!</v>
      </c>
      <c r="V950" s="9">
        <v>50000</v>
      </c>
      <c r="W950" s="6" t="e">
        <f>#REF!*V950/10</f>
        <v>#REF!</v>
      </c>
      <c r="X950" s="81" t="e">
        <f t="shared" si="247"/>
        <v>#REF!</v>
      </c>
      <c r="Y950" s="9">
        <v>50000</v>
      </c>
      <c r="Z950" s="6" t="e">
        <f>Y950/1000*#REF!</f>
        <v>#REF!</v>
      </c>
      <c r="AA950" s="81" t="e">
        <f t="shared" si="248"/>
        <v>#REF!</v>
      </c>
      <c r="AB950" s="9">
        <v>50000</v>
      </c>
      <c r="AC950" s="6" t="e">
        <f>#REF!*AB950/10</f>
        <v>#REF!</v>
      </c>
      <c r="AD950" s="81" t="e">
        <f t="shared" si="249"/>
        <v>#REF!</v>
      </c>
      <c r="AE950" s="9">
        <v>50000</v>
      </c>
      <c r="AF950" s="6" t="e">
        <f>AE950/1000*#REF!</f>
        <v>#REF!</v>
      </c>
      <c r="AG950" s="81" t="e">
        <f t="shared" si="250"/>
        <v>#REF!</v>
      </c>
      <c r="AH950" s="9">
        <v>50000</v>
      </c>
      <c r="AI950" s="6" t="e">
        <f>#REF!*AH950/10</f>
        <v>#REF!</v>
      </c>
      <c r="AJ950" s="81" t="e">
        <f t="shared" si="251"/>
        <v>#REF!</v>
      </c>
      <c r="AK950" s="9">
        <v>50000</v>
      </c>
      <c r="AL950" s="182"/>
      <c r="AM950" s="35"/>
    </row>
    <row r="951" spans="1:39" x14ac:dyDescent="0.2">
      <c r="A951" s="5">
        <f>A948+1</f>
        <v>905</v>
      </c>
      <c r="B951" s="5">
        <v>826</v>
      </c>
      <c r="C951" s="5">
        <v>826</v>
      </c>
      <c r="D951" s="5" t="s">
        <v>2155</v>
      </c>
      <c r="E951" s="15" t="s">
        <v>2155</v>
      </c>
      <c r="F951" s="15"/>
      <c r="G951" s="30" t="s">
        <v>2156</v>
      </c>
      <c r="H951" s="6">
        <v>190000</v>
      </c>
      <c r="I951" s="6">
        <v>13300</v>
      </c>
      <c r="J951" s="6"/>
      <c r="K951" s="81">
        <f t="shared" ref="K951:K982" si="252">H951+J951</f>
        <v>190000</v>
      </c>
      <c r="L951" s="81">
        <f t="shared" ref="L951:L982" si="253">ROUND((SUM(H951:J951)),-2)</f>
        <v>203300</v>
      </c>
      <c r="M951" s="6"/>
      <c r="N951" s="6"/>
      <c r="O951" s="81"/>
      <c r="P951" s="6"/>
      <c r="Q951" s="6" t="e">
        <f>#REF!*P951/10</f>
        <v>#REF!</v>
      </c>
      <c r="R951" s="81"/>
      <c r="S951" s="6"/>
      <c r="T951" s="6"/>
      <c r="U951" s="81"/>
      <c r="V951" s="6"/>
      <c r="W951" s="6"/>
      <c r="X951" s="81"/>
      <c r="Y951" s="6"/>
      <c r="Z951" s="6"/>
      <c r="AA951" s="81"/>
      <c r="AB951" s="6"/>
      <c r="AC951" s="6"/>
      <c r="AD951" s="81"/>
      <c r="AE951" s="34"/>
      <c r="AF951" s="6"/>
      <c r="AG951" s="81"/>
      <c r="AH951" s="34"/>
      <c r="AI951" s="6" t="e">
        <f>#REF!*AH951/10</f>
        <v>#REF!</v>
      </c>
      <c r="AJ951" s="81"/>
      <c r="AK951" s="34"/>
      <c r="AL951" s="44"/>
      <c r="AM951" s="35"/>
    </row>
    <row r="952" spans="1:39" x14ac:dyDescent="0.2">
      <c r="A952" s="5">
        <f t="shared" ref="A952:A1015" si="254">A951+1</f>
        <v>906</v>
      </c>
      <c r="B952" s="5">
        <v>827</v>
      </c>
      <c r="C952" s="5">
        <v>827</v>
      </c>
      <c r="D952" s="5" t="s">
        <v>2157</v>
      </c>
      <c r="E952" s="15" t="s">
        <v>2157</v>
      </c>
      <c r="F952" s="15"/>
      <c r="G952" s="30" t="s">
        <v>2158</v>
      </c>
      <c r="H952" s="6">
        <v>38000</v>
      </c>
      <c r="I952" s="6">
        <v>2660</v>
      </c>
      <c r="J952" s="6"/>
      <c r="K952" s="81">
        <f t="shared" si="252"/>
        <v>38000</v>
      </c>
      <c r="L952" s="81">
        <f t="shared" si="253"/>
        <v>40700</v>
      </c>
      <c r="M952" s="6">
        <v>9000</v>
      </c>
      <c r="N952" s="6" t="e">
        <f>M952/1000*#REF!</f>
        <v>#REF!</v>
      </c>
      <c r="O952" s="81" t="e">
        <f t="shared" ref="O952:O995" si="255">SUM(M952:N952)</f>
        <v>#REF!</v>
      </c>
      <c r="P952" s="6">
        <v>9000</v>
      </c>
      <c r="Q952" s="6" t="e">
        <f>#REF!*P952/10</f>
        <v>#REF!</v>
      </c>
      <c r="R952" s="81" t="e">
        <f t="shared" ref="R952:R995" si="256">SUM(P952:Q952)</f>
        <v>#REF!</v>
      </c>
      <c r="S952" s="6">
        <v>9000</v>
      </c>
      <c r="T952" s="6" t="e">
        <f>S952/1000*#REF!</f>
        <v>#REF!</v>
      </c>
      <c r="U952" s="81" t="e">
        <f t="shared" ref="U952:U995" si="257">SUM(S952:T952)</f>
        <v>#REF!</v>
      </c>
      <c r="V952" s="6">
        <v>9000</v>
      </c>
      <c r="W952" s="6" t="e">
        <f>#REF!*V952/10</f>
        <v>#REF!</v>
      </c>
      <c r="X952" s="81" t="e">
        <f t="shared" ref="X952:X995" si="258">SUM(V952:W952)</f>
        <v>#REF!</v>
      </c>
      <c r="Y952" s="6">
        <v>9000</v>
      </c>
      <c r="Z952" s="6" t="e">
        <f>Y952/1000*#REF!</f>
        <v>#REF!</v>
      </c>
      <c r="AA952" s="81" t="e">
        <f t="shared" ref="AA952:AA995" si="259">SUM(Y952:Z952)</f>
        <v>#REF!</v>
      </c>
      <c r="AB952" s="6">
        <v>9000</v>
      </c>
      <c r="AC952" s="6" t="e">
        <f>#REF!*AB952/10</f>
        <v>#REF!</v>
      </c>
      <c r="AD952" s="81" t="e">
        <f t="shared" ref="AD952:AD995" si="260">SUM(AB952:AC952)</f>
        <v>#REF!</v>
      </c>
      <c r="AE952" s="6">
        <v>9000</v>
      </c>
      <c r="AF952" s="6" t="e">
        <f>AE952/1000*#REF!</f>
        <v>#REF!</v>
      </c>
      <c r="AG952" s="81" t="e">
        <f t="shared" ref="AG952:AG995" si="261">SUM(AE952:AF952)</f>
        <v>#REF!</v>
      </c>
      <c r="AH952" s="6">
        <v>9000</v>
      </c>
      <c r="AI952" s="6" t="e">
        <f>#REF!*AH952/10</f>
        <v>#REF!</v>
      </c>
      <c r="AJ952" s="81" t="e">
        <f t="shared" ref="AJ952:AJ995" si="262">SUM(AH952:AI952)</f>
        <v>#REF!</v>
      </c>
      <c r="AK952" s="6">
        <v>9000</v>
      </c>
      <c r="AL952" s="44"/>
      <c r="AM952" s="44"/>
    </row>
    <row r="953" spans="1:39" ht="31.5" x14ac:dyDescent="0.2">
      <c r="A953" s="5">
        <f t="shared" si="254"/>
        <v>907</v>
      </c>
      <c r="B953" s="5">
        <v>828</v>
      </c>
      <c r="C953" s="5">
        <v>828</v>
      </c>
      <c r="D953" s="5" t="s">
        <v>2159</v>
      </c>
      <c r="E953" s="15" t="s">
        <v>2159</v>
      </c>
      <c r="F953" s="15"/>
      <c r="G953" s="30" t="s">
        <v>2160</v>
      </c>
      <c r="H953" s="6">
        <v>19000</v>
      </c>
      <c r="I953" s="6">
        <v>1330</v>
      </c>
      <c r="J953" s="6"/>
      <c r="K953" s="81">
        <f t="shared" si="252"/>
        <v>19000</v>
      </c>
      <c r="L953" s="81">
        <f t="shared" si="253"/>
        <v>20300</v>
      </c>
      <c r="M953" s="6">
        <v>36000</v>
      </c>
      <c r="N953" s="6" t="e">
        <f>M953/1000*#REF!</f>
        <v>#REF!</v>
      </c>
      <c r="O953" s="81" t="e">
        <f t="shared" si="255"/>
        <v>#REF!</v>
      </c>
      <c r="P953" s="6">
        <v>36000</v>
      </c>
      <c r="Q953" s="6" t="e">
        <f>#REF!*P953/10</f>
        <v>#REF!</v>
      </c>
      <c r="R953" s="81" t="e">
        <f t="shared" si="256"/>
        <v>#REF!</v>
      </c>
      <c r="S953" s="6">
        <v>36000</v>
      </c>
      <c r="T953" s="6" t="e">
        <f>S953/1000*#REF!</f>
        <v>#REF!</v>
      </c>
      <c r="U953" s="81" t="e">
        <f t="shared" si="257"/>
        <v>#REF!</v>
      </c>
      <c r="V953" s="6">
        <v>36000</v>
      </c>
      <c r="W953" s="6" t="e">
        <f>#REF!*V953/10</f>
        <v>#REF!</v>
      </c>
      <c r="X953" s="81" t="e">
        <f t="shared" si="258"/>
        <v>#REF!</v>
      </c>
      <c r="Y953" s="6">
        <v>36000</v>
      </c>
      <c r="Z953" s="6" t="e">
        <f>Y953/1000*#REF!</f>
        <v>#REF!</v>
      </c>
      <c r="AA953" s="81" t="e">
        <f t="shared" si="259"/>
        <v>#REF!</v>
      </c>
      <c r="AB953" s="6">
        <v>36000</v>
      </c>
      <c r="AC953" s="6" t="e">
        <f>#REF!*AB953/10</f>
        <v>#REF!</v>
      </c>
      <c r="AD953" s="81" t="e">
        <f t="shared" si="260"/>
        <v>#REF!</v>
      </c>
      <c r="AE953" s="6">
        <v>36000</v>
      </c>
      <c r="AF953" s="6" t="e">
        <f>AE953/1000*#REF!</f>
        <v>#REF!</v>
      </c>
      <c r="AG953" s="81" t="e">
        <f t="shared" si="261"/>
        <v>#REF!</v>
      </c>
      <c r="AH953" s="6">
        <v>36000</v>
      </c>
      <c r="AI953" s="6" t="e">
        <f>#REF!*AH953/10</f>
        <v>#REF!</v>
      </c>
      <c r="AJ953" s="81" t="e">
        <f t="shared" si="262"/>
        <v>#REF!</v>
      </c>
      <c r="AK953" s="6">
        <v>36000</v>
      </c>
      <c r="AL953" s="30" t="s">
        <v>2161</v>
      </c>
      <c r="AM953" s="44"/>
    </row>
    <row r="954" spans="1:39" ht="63" x14ac:dyDescent="0.2">
      <c r="A954" s="5">
        <f t="shared" si="254"/>
        <v>908</v>
      </c>
      <c r="B954" s="5">
        <v>829</v>
      </c>
      <c r="C954" s="5">
        <v>829</v>
      </c>
      <c r="D954" s="5" t="s">
        <v>2162</v>
      </c>
      <c r="E954" s="15" t="s">
        <v>2162</v>
      </c>
      <c r="F954" s="15"/>
      <c r="G954" s="30" t="s">
        <v>2163</v>
      </c>
      <c r="H954" s="6">
        <v>26000</v>
      </c>
      <c r="I954" s="6">
        <v>1820</v>
      </c>
      <c r="J954" s="6"/>
      <c r="K954" s="81">
        <f t="shared" si="252"/>
        <v>26000</v>
      </c>
      <c r="L954" s="81">
        <f t="shared" si="253"/>
        <v>27800</v>
      </c>
      <c r="M954" s="6">
        <v>11000</v>
      </c>
      <c r="N954" s="6" t="e">
        <f>M954/1000*#REF!</f>
        <v>#REF!</v>
      </c>
      <c r="O954" s="81" t="e">
        <f t="shared" si="255"/>
        <v>#REF!</v>
      </c>
      <c r="P954" s="6">
        <v>11000</v>
      </c>
      <c r="Q954" s="6" t="e">
        <f>#REF!*P954/10</f>
        <v>#REF!</v>
      </c>
      <c r="R954" s="81" t="e">
        <f t="shared" si="256"/>
        <v>#REF!</v>
      </c>
      <c r="S954" s="6">
        <v>11000</v>
      </c>
      <c r="T954" s="6" t="e">
        <f>S954/1000*#REF!</f>
        <v>#REF!</v>
      </c>
      <c r="U954" s="81" t="e">
        <f t="shared" si="257"/>
        <v>#REF!</v>
      </c>
      <c r="V954" s="6">
        <v>11000</v>
      </c>
      <c r="W954" s="6" t="e">
        <f>#REF!*V954/10</f>
        <v>#REF!</v>
      </c>
      <c r="X954" s="81" t="e">
        <f t="shared" si="258"/>
        <v>#REF!</v>
      </c>
      <c r="Y954" s="6">
        <v>11000</v>
      </c>
      <c r="Z954" s="6" t="e">
        <f>Y954/1000*#REF!</f>
        <v>#REF!</v>
      </c>
      <c r="AA954" s="81" t="e">
        <f t="shared" si="259"/>
        <v>#REF!</v>
      </c>
      <c r="AB954" s="6">
        <v>11000</v>
      </c>
      <c r="AC954" s="6" t="e">
        <f>#REF!*AB954/10</f>
        <v>#REF!</v>
      </c>
      <c r="AD954" s="81" t="e">
        <f t="shared" si="260"/>
        <v>#REF!</v>
      </c>
      <c r="AE954" s="6">
        <v>11000</v>
      </c>
      <c r="AF954" s="6" t="e">
        <f>AE954/1000*#REF!</f>
        <v>#REF!</v>
      </c>
      <c r="AG954" s="81" t="e">
        <f t="shared" si="261"/>
        <v>#REF!</v>
      </c>
      <c r="AH954" s="6">
        <v>11000</v>
      </c>
      <c r="AI954" s="6" t="e">
        <f>#REF!*AH954/10</f>
        <v>#REF!</v>
      </c>
      <c r="AJ954" s="81" t="e">
        <f t="shared" si="262"/>
        <v>#REF!</v>
      </c>
      <c r="AK954" s="6">
        <v>11000</v>
      </c>
      <c r="AL954" s="44"/>
      <c r="AM954" s="44"/>
    </row>
    <row r="955" spans="1:39" ht="31.5" x14ac:dyDescent="0.2">
      <c r="A955" s="5">
        <f t="shared" si="254"/>
        <v>909</v>
      </c>
      <c r="B955" s="5">
        <v>830</v>
      </c>
      <c r="C955" s="5">
        <v>830</v>
      </c>
      <c r="D955" s="5" t="s">
        <v>2164</v>
      </c>
      <c r="E955" s="15" t="s">
        <v>2164</v>
      </c>
      <c r="F955" s="15"/>
      <c r="G955" s="30" t="s">
        <v>2165</v>
      </c>
      <c r="H955" s="6">
        <v>42000</v>
      </c>
      <c r="I955" s="6">
        <v>2939.9999999999995</v>
      </c>
      <c r="J955" s="6"/>
      <c r="K955" s="81">
        <f t="shared" si="252"/>
        <v>42000</v>
      </c>
      <c r="L955" s="81">
        <f t="shared" si="253"/>
        <v>44900</v>
      </c>
      <c r="M955" s="6">
        <v>11000</v>
      </c>
      <c r="N955" s="6" t="e">
        <f>M955/1000*#REF!</f>
        <v>#REF!</v>
      </c>
      <c r="O955" s="81" t="e">
        <f t="shared" si="255"/>
        <v>#REF!</v>
      </c>
      <c r="P955" s="6">
        <v>11000</v>
      </c>
      <c r="Q955" s="6" t="e">
        <f>#REF!*P955/10</f>
        <v>#REF!</v>
      </c>
      <c r="R955" s="81" t="e">
        <f t="shared" si="256"/>
        <v>#REF!</v>
      </c>
      <c r="S955" s="6">
        <v>11000</v>
      </c>
      <c r="T955" s="6" t="e">
        <f>S955/1000*#REF!</f>
        <v>#REF!</v>
      </c>
      <c r="U955" s="81" t="e">
        <f t="shared" si="257"/>
        <v>#REF!</v>
      </c>
      <c r="V955" s="6">
        <v>11000</v>
      </c>
      <c r="W955" s="6" t="e">
        <f>#REF!*V955/10</f>
        <v>#REF!</v>
      </c>
      <c r="X955" s="81" t="e">
        <f t="shared" si="258"/>
        <v>#REF!</v>
      </c>
      <c r="Y955" s="6">
        <v>11000</v>
      </c>
      <c r="Z955" s="6" t="e">
        <f>Y955/1000*#REF!</f>
        <v>#REF!</v>
      </c>
      <c r="AA955" s="81" t="e">
        <f t="shared" si="259"/>
        <v>#REF!</v>
      </c>
      <c r="AB955" s="6">
        <v>11000</v>
      </c>
      <c r="AC955" s="6" t="e">
        <f>#REF!*AB955/10</f>
        <v>#REF!</v>
      </c>
      <c r="AD955" s="81" t="e">
        <f t="shared" si="260"/>
        <v>#REF!</v>
      </c>
      <c r="AE955" s="6">
        <v>11000</v>
      </c>
      <c r="AF955" s="6" t="e">
        <f>AE955/1000*#REF!</f>
        <v>#REF!</v>
      </c>
      <c r="AG955" s="81" t="e">
        <f t="shared" si="261"/>
        <v>#REF!</v>
      </c>
      <c r="AH955" s="6">
        <v>11000</v>
      </c>
      <c r="AI955" s="6" t="e">
        <f>#REF!*AH955/10</f>
        <v>#REF!</v>
      </c>
      <c r="AJ955" s="81" t="e">
        <f t="shared" si="262"/>
        <v>#REF!</v>
      </c>
      <c r="AK955" s="6">
        <v>11000</v>
      </c>
      <c r="AL955" s="44"/>
      <c r="AM955" s="44"/>
    </row>
    <row r="956" spans="1:39" ht="78.75" x14ac:dyDescent="0.2">
      <c r="A956" s="5">
        <f t="shared" si="254"/>
        <v>910</v>
      </c>
      <c r="B956" s="5">
        <v>831</v>
      </c>
      <c r="C956" s="5">
        <v>831</v>
      </c>
      <c r="D956" s="5" t="s">
        <v>2166</v>
      </c>
      <c r="E956" s="15" t="s">
        <v>2166</v>
      </c>
      <c r="F956" s="15"/>
      <c r="G956" s="43" t="s">
        <v>1300</v>
      </c>
      <c r="H956" s="6">
        <v>25000</v>
      </c>
      <c r="I956" s="6">
        <v>1750</v>
      </c>
      <c r="J956" s="6"/>
      <c r="K956" s="81">
        <f t="shared" si="252"/>
        <v>25000</v>
      </c>
      <c r="L956" s="81">
        <f t="shared" si="253"/>
        <v>26800</v>
      </c>
      <c r="M956" s="6">
        <v>27000</v>
      </c>
      <c r="N956" s="6" t="e">
        <f>M956/1000*#REF!</f>
        <v>#REF!</v>
      </c>
      <c r="O956" s="81" t="e">
        <f t="shared" si="255"/>
        <v>#REF!</v>
      </c>
      <c r="P956" s="6">
        <v>27000</v>
      </c>
      <c r="Q956" s="6" t="e">
        <f>#REF!*P956/10</f>
        <v>#REF!</v>
      </c>
      <c r="R956" s="81" t="e">
        <f t="shared" si="256"/>
        <v>#REF!</v>
      </c>
      <c r="S956" s="6">
        <v>27000</v>
      </c>
      <c r="T956" s="6" t="e">
        <f>S956/1000*#REF!</f>
        <v>#REF!</v>
      </c>
      <c r="U956" s="81" t="e">
        <f t="shared" si="257"/>
        <v>#REF!</v>
      </c>
      <c r="V956" s="6">
        <v>27000</v>
      </c>
      <c r="W956" s="6" t="e">
        <f>#REF!*V956/10</f>
        <v>#REF!</v>
      </c>
      <c r="X956" s="81" t="e">
        <f t="shared" si="258"/>
        <v>#REF!</v>
      </c>
      <c r="Y956" s="6">
        <v>27000</v>
      </c>
      <c r="Z956" s="6" t="e">
        <f>Y956/1000*#REF!</f>
        <v>#REF!</v>
      </c>
      <c r="AA956" s="81" t="e">
        <f t="shared" si="259"/>
        <v>#REF!</v>
      </c>
      <c r="AB956" s="6">
        <v>27000</v>
      </c>
      <c r="AC956" s="6" t="e">
        <f>#REF!*AB956/10</f>
        <v>#REF!</v>
      </c>
      <c r="AD956" s="81" t="e">
        <f t="shared" si="260"/>
        <v>#REF!</v>
      </c>
      <c r="AE956" s="6">
        <v>27000</v>
      </c>
      <c r="AF956" s="6" t="e">
        <f>AE956/1000*#REF!</f>
        <v>#REF!</v>
      </c>
      <c r="AG956" s="81" t="e">
        <f t="shared" si="261"/>
        <v>#REF!</v>
      </c>
      <c r="AH956" s="6">
        <v>27000</v>
      </c>
      <c r="AI956" s="6" t="e">
        <f>#REF!*AH956/10</f>
        <v>#REF!</v>
      </c>
      <c r="AJ956" s="81" t="e">
        <f t="shared" si="262"/>
        <v>#REF!</v>
      </c>
      <c r="AK956" s="6">
        <v>27000</v>
      </c>
      <c r="AL956" s="43" t="s">
        <v>2167</v>
      </c>
      <c r="AM956" s="44"/>
    </row>
    <row r="957" spans="1:39" ht="78.75" x14ac:dyDescent="0.2">
      <c r="A957" s="5">
        <f t="shared" si="254"/>
        <v>911</v>
      </c>
      <c r="B957" s="5">
        <v>832</v>
      </c>
      <c r="C957" s="5">
        <v>832</v>
      </c>
      <c r="D957" s="5" t="s">
        <v>2168</v>
      </c>
      <c r="E957" s="15" t="s">
        <v>2168</v>
      </c>
      <c r="F957" s="15"/>
      <c r="G957" s="30" t="s">
        <v>2169</v>
      </c>
      <c r="H957" s="6">
        <v>29000</v>
      </c>
      <c r="I957" s="6">
        <v>2030</v>
      </c>
      <c r="J957" s="6"/>
      <c r="K957" s="81">
        <f t="shared" si="252"/>
        <v>29000</v>
      </c>
      <c r="L957" s="81">
        <f t="shared" si="253"/>
        <v>31000</v>
      </c>
      <c r="M957" s="6">
        <v>80000</v>
      </c>
      <c r="N957" s="6" t="e">
        <f>M957/1000*#REF!</f>
        <v>#REF!</v>
      </c>
      <c r="O957" s="81" t="e">
        <f t="shared" si="255"/>
        <v>#REF!</v>
      </c>
      <c r="P957" s="6">
        <v>80000</v>
      </c>
      <c r="Q957" s="6" t="e">
        <f>#REF!*P957/10</f>
        <v>#REF!</v>
      </c>
      <c r="R957" s="81" t="e">
        <f t="shared" si="256"/>
        <v>#REF!</v>
      </c>
      <c r="S957" s="6">
        <v>80000</v>
      </c>
      <c r="T957" s="6" t="e">
        <f>S957/1000*#REF!</f>
        <v>#REF!</v>
      </c>
      <c r="U957" s="81" t="e">
        <f t="shared" si="257"/>
        <v>#REF!</v>
      </c>
      <c r="V957" s="6">
        <v>80000</v>
      </c>
      <c r="W957" s="6" t="e">
        <f>#REF!*V957/10</f>
        <v>#REF!</v>
      </c>
      <c r="X957" s="81" t="e">
        <f t="shared" si="258"/>
        <v>#REF!</v>
      </c>
      <c r="Y957" s="6">
        <v>80000</v>
      </c>
      <c r="Z957" s="6" t="e">
        <f>Y957/1000*#REF!</f>
        <v>#REF!</v>
      </c>
      <c r="AA957" s="81" t="e">
        <f t="shared" si="259"/>
        <v>#REF!</v>
      </c>
      <c r="AB957" s="6">
        <v>80000</v>
      </c>
      <c r="AC957" s="6" t="e">
        <f>#REF!*AB957/10</f>
        <v>#REF!</v>
      </c>
      <c r="AD957" s="81" t="e">
        <f t="shared" si="260"/>
        <v>#REF!</v>
      </c>
      <c r="AE957" s="6">
        <v>80000</v>
      </c>
      <c r="AF957" s="6" t="e">
        <f>AE957/1000*#REF!</f>
        <v>#REF!</v>
      </c>
      <c r="AG957" s="81" t="e">
        <f t="shared" si="261"/>
        <v>#REF!</v>
      </c>
      <c r="AH957" s="6">
        <v>80000</v>
      </c>
      <c r="AI957" s="6" t="e">
        <f>#REF!*AH957/10</f>
        <v>#REF!</v>
      </c>
      <c r="AJ957" s="81" t="e">
        <f t="shared" si="262"/>
        <v>#REF!</v>
      </c>
      <c r="AK957" s="6">
        <v>80000</v>
      </c>
      <c r="AL957" s="44"/>
      <c r="AM957" s="44"/>
    </row>
    <row r="958" spans="1:39" ht="31.5" x14ac:dyDescent="0.2">
      <c r="A958" s="5">
        <f t="shared" si="254"/>
        <v>912</v>
      </c>
      <c r="B958" s="5">
        <v>833</v>
      </c>
      <c r="C958" s="5">
        <v>833</v>
      </c>
      <c r="D958" s="5" t="s">
        <v>2170</v>
      </c>
      <c r="E958" s="15" t="s">
        <v>2170</v>
      </c>
      <c r="F958" s="15"/>
      <c r="G958" s="30" t="s">
        <v>2171</v>
      </c>
      <c r="H958" s="6">
        <v>24000</v>
      </c>
      <c r="I958" s="6">
        <v>1680</v>
      </c>
      <c r="J958" s="6"/>
      <c r="K958" s="81">
        <f t="shared" si="252"/>
        <v>24000</v>
      </c>
      <c r="L958" s="81">
        <f t="shared" si="253"/>
        <v>25700</v>
      </c>
      <c r="M958" s="6">
        <v>47000</v>
      </c>
      <c r="N958" s="6" t="e">
        <f>M958/1000*#REF!</f>
        <v>#REF!</v>
      </c>
      <c r="O958" s="81" t="e">
        <f t="shared" si="255"/>
        <v>#REF!</v>
      </c>
      <c r="P958" s="6">
        <v>47000</v>
      </c>
      <c r="Q958" s="6" t="e">
        <f>#REF!*P958/10</f>
        <v>#REF!</v>
      </c>
      <c r="R958" s="81" t="e">
        <f t="shared" si="256"/>
        <v>#REF!</v>
      </c>
      <c r="S958" s="6">
        <v>47000</v>
      </c>
      <c r="T958" s="6" t="e">
        <f>S958/1000*#REF!</f>
        <v>#REF!</v>
      </c>
      <c r="U958" s="81" t="e">
        <f t="shared" si="257"/>
        <v>#REF!</v>
      </c>
      <c r="V958" s="6">
        <v>47000</v>
      </c>
      <c r="W958" s="6" t="e">
        <f>#REF!*V958/10</f>
        <v>#REF!</v>
      </c>
      <c r="X958" s="81" t="e">
        <f t="shared" si="258"/>
        <v>#REF!</v>
      </c>
      <c r="Y958" s="6">
        <v>47000</v>
      </c>
      <c r="Z958" s="6" t="e">
        <f>Y958/1000*#REF!</f>
        <v>#REF!</v>
      </c>
      <c r="AA958" s="81" t="e">
        <f t="shared" si="259"/>
        <v>#REF!</v>
      </c>
      <c r="AB958" s="6">
        <v>47000</v>
      </c>
      <c r="AC958" s="6" t="e">
        <f>#REF!*AB958/10</f>
        <v>#REF!</v>
      </c>
      <c r="AD958" s="81" t="e">
        <f t="shared" si="260"/>
        <v>#REF!</v>
      </c>
      <c r="AE958" s="6">
        <v>47000</v>
      </c>
      <c r="AF958" s="6" t="e">
        <f>AE958/1000*#REF!</f>
        <v>#REF!</v>
      </c>
      <c r="AG958" s="81" t="e">
        <f t="shared" si="261"/>
        <v>#REF!</v>
      </c>
      <c r="AH958" s="6">
        <v>47000</v>
      </c>
      <c r="AI958" s="6" t="e">
        <f>#REF!*AH958/10</f>
        <v>#REF!</v>
      </c>
      <c r="AJ958" s="81" t="e">
        <f t="shared" si="262"/>
        <v>#REF!</v>
      </c>
      <c r="AK958" s="6">
        <v>47000</v>
      </c>
      <c r="AL958" s="44"/>
      <c r="AM958" s="44"/>
    </row>
    <row r="959" spans="1:39" ht="31.5" x14ac:dyDescent="0.2">
      <c r="A959" s="5">
        <f t="shared" si="254"/>
        <v>913</v>
      </c>
      <c r="B959" s="5">
        <v>834</v>
      </c>
      <c r="C959" s="5">
        <v>834</v>
      </c>
      <c r="D959" s="5" t="s">
        <v>2172</v>
      </c>
      <c r="E959" s="15" t="s">
        <v>2172</v>
      </c>
      <c r="F959" s="15"/>
      <c r="G959" s="30" t="s">
        <v>2173</v>
      </c>
      <c r="H959" s="6">
        <v>24000</v>
      </c>
      <c r="I959" s="6">
        <v>1680</v>
      </c>
      <c r="J959" s="6"/>
      <c r="K959" s="81">
        <f t="shared" si="252"/>
        <v>24000</v>
      </c>
      <c r="L959" s="81">
        <f t="shared" si="253"/>
        <v>25700</v>
      </c>
      <c r="M959" s="6">
        <v>51000</v>
      </c>
      <c r="N959" s="6" t="e">
        <f>M959/1000*#REF!</f>
        <v>#REF!</v>
      </c>
      <c r="O959" s="81" t="e">
        <f t="shared" si="255"/>
        <v>#REF!</v>
      </c>
      <c r="P959" s="6">
        <v>51000</v>
      </c>
      <c r="Q959" s="6" t="e">
        <f>#REF!*P959/10</f>
        <v>#REF!</v>
      </c>
      <c r="R959" s="81" t="e">
        <f t="shared" si="256"/>
        <v>#REF!</v>
      </c>
      <c r="S959" s="6">
        <v>51000</v>
      </c>
      <c r="T959" s="6" t="e">
        <f>S959/1000*#REF!</f>
        <v>#REF!</v>
      </c>
      <c r="U959" s="81" t="e">
        <f t="shared" si="257"/>
        <v>#REF!</v>
      </c>
      <c r="V959" s="6">
        <v>51000</v>
      </c>
      <c r="W959" s="6" t="e">
        <f>#REF!*V959/10</f>
        <v>#REF!</v>
      </c>
      <c r="X959" s="81" t="e">
        <f t="shared" si="258"/>
        <v>#REF!</v>
      </c>
      <c r="Y959" s="6">
        <v>51000</v>
      </c>
      <c r="Z959" s="6" t="e">
        <f>Y959/1000*#REF!</f>
        <v>#REF!</v>
      </c>
      <c r="AA959" s="81" t="e">
        <f t="shared" si="259"/>
        <v>#REF!</v>
      </c>
      <c r="AB959" s="6">
        <v>51000</v>
      </c>
      <c r="AC959" s="6" t="e">
        <f>#REF!*AB959/10</f>
        <v>#REF!</v>
      </c>
      <c r="AD959" s="81" t="e">
        <f t="shared" si="260"/>
        <v>#REF!</v>
      </c>
      <c r="AE959" s="6">
        <v>51000</v>
      </c>
      <c r="AF959" s="6" t="e">
        <f>AE959/1000*#REF!</f>
        <v>#REF!</v>
      </c>
      <c r="AG959" s="81" t="e">
        <f t="shared" si="261"/>
        <v>#REF!</v>
      </c>
      <c r="AH959" s="6">
        <v>51000</v>
      </c>
      <c r="AI959" s="6" t="e">
        <f>#REF!*AH959/10</f>
        <v>#REF!</v>
      </c>
      <c r="AJ959" s="81" t="e">
        <f t="shared" si="262"/>
        <v>#REF!</v>
      </c>
      <c r="AK959" s="6">
        <v>51000</v>
      </c>
      <c r="AL959" s="44"/>
      <c r="AM959" s="44"/>
    </row>
    <row r="960" spans="1:39" x14ac:dyDescent="0.2">
      <c r="A960" s="5">
        <f t="shared" si="254"/>
        <v>914</v>
      </c>
      <c r="B960" s="5">
        <v>836</v>
      </c>
      <c r="C960" s="5">
        <v>836</v>
      </c>
      <c r="D960" s="5" t="s">
        <v>2174</v>
      </c>
      <c r="E960" s="15" t="s">
        <v>2174</v>
      </c>
      <c r="F960" s="15"/>
      <c r="G960" s="30" t="s">
        <v>2175</v>
      </c>
      <c r="H960" s="6">
        <v>30000</v>
      </c>
      <c r="I960" s="6">
        <v>2100</v>
      </c>
      <c r="J960" s="6"/>
      <c r="K960" s="81">
        <f t="shared" si="252"/>
        <v>30000</v>
      </c>
      <c r="L960" s="81">
        <f t="shared" si="253"/>
        <v>32100</v>
      </c>
      <c r="M960" s="6">
        <v>35000</v>
      </c>
      <c r="N960" s="6" t="e">
        <f>M960/1000*#REF!</f>
        <v>#REF!</v>
      </c>
      <c r="O960" s="81" t="e">
        <f t="shared" si="255"/>
        <v>#REF!</v>
      </c>
      <c r="P960" s="6">
        <v>35000</v>
      </c>
      <c r="Q960" s="6" t="e">
        <f>#REF!*P960/10</f>
        <v>#REF!</v>
      </c>
      <c r="R960" s="81" t="e">
        <f t="shared" si="256"/>
        <v>#REF!</v>
      </c>
      <c r="S960" s="6">
        <v>35000</v>
      </c>
      <c r="T960" s="6" t="e">
        <f>S960/1000*#REF!</f>
        <v>#REF!</v>
      </c>
      <c r="U960" s="81" t="e">
        <f t="shared" si="257"/>
        <v>#REF!</v>
      </c>
      <c r="V960" s="6">
        <v>35000</v>
      </c>
      <c r="W960" s="6" t="e">
        <f>#REF!*V960/10</f>
        <v>#REF!</v>
      </c>
      <c r="X960" s="81" t="e">
        <f t="shared" si="258"/>
        <v>#REF!</v>
      </c>
      <c r="Y960" s="6">
        <v>35000</v>
      </c>
      <c r="Z960" s="6" t="e">
        <f>Y960/1000*#REF!</f>
        <v>#REF!</v>
      </c>
      <c r="AA960" s="81" t="e">
        <f t="shared" si="259"/>
        <v>#REF!</v>
      </c>
      <c r="AB960" s="6">
        <v>35000</v>
      </c>
      <c r="AC960" s="6" t="e">
        <f>#REF!*AB960/10</f>
        <v>#REF!</v>
      </c>
      <c r="AD960" s="81" t="e">
        <f t="shared" si="260"/>
        <v>#REF!</v>
      </c>
      <c r="AE960" s="6">
        <v>35000</v>
      </c>
      <c r="AF960" s="6" t="e">
        <f>AE960/1000*#REF!</f>
        <v>#REF!</v>
      </c>
      <c r="AG960" s="81" t="e">
        <f t="shared" si="261"/>
        <v>#REF!</v>
      </c>
      <c r="AH960" s="6">
        <v>35000</v>
      </c>
      <c r="AI960" s="6" t="e">
        <f>#REF!*AH960/10</f>
        <v>#REF!</v>
      </c>
      <c r="AJ960" s="81" t="e">
        <f t="shared" si="262"/>
        <v>#REF!</v>
      </c>
      <c r="AK960" s="6">
        <v>35000</v>
      </c>
      <c r="AL960" s="44"/>
      <c r="AM960" s="35"/>
    </row>
    <row r="961" spans="1:39" x14ac:dyDescent="0.2">
      <c r="A961" s="5">
        <f t="shared" si="254"/>
        <v>915</v>
      </c>
      <c r="B961" s="5">
        <v>837</v>
      </c>
      <c r="C961" s="5">
        <v>837</v>
      </c>
      <c r="D961" s="5" t="s">
        <v>2176</v>
      </c>
      <c r="E961" s="15" t="s">
        <v>2176</v>
      </c>
      <c r="F961" s="15"/>
      <c r="G961" s="30" t="s">
        <v>2177</v>
      </c>
      <c r="H961" s="6">
        <v>30000</v>
      </c>
      <c r="I961" s="6">
        <v>2100</v>
      </c>
      <c r="J961" s="6"/>
      <c r="K961" s="81">
        <f t="shared" si="252"/>
        <v>30000</v>
      </c>
      <c r="L961" s="81">
        <f t="shared" si="253"/>
        <v>32100</v>
      </c>
      <c r="M961" s="6">
        <v>40000</v>
      </c>
      <c r="N961" s="6" t="e">
        <f>M961/1000*#REF!</f>
        <v>#REF!</v>
      </c>
      <c r="O961" s="81" t="e">
        <f t="shared" si="255"/>
        <v>#REF!</v>
      </c>
      <c r="P961" s="6">
        <v>40000</v>
      </c>
      <c r="Q961" s="6" t="e">
        <f>#REF!*P961/10</f>
        <v>#REF!</v>
      </c>
      <c r="R961" s="81" t="e">
        <f t="shared" si="256"/>
        <v>#REF!</v>
      </c>
      <c r="S961" s="6">
        <v>40000</v>
      </c>
      <c r="T961" s="6" t="e">
        <f>S961/1000*#REF!</f>
        <v>#REF!</v>
      </c>
      <c r="U961" s="81" t="e">
        <f t="shared" si="257"/>
        <v>#REF!</v>
      </c>
      <c r="V961" s="6">
        <v>40000</v>
      </c>
      <c r="W961" s="6" t="e">
        <f>#REF!*V961/10</f>
        <v>#REF!</v>
      </c>
      <c r="X961" s="81" t="e">
        <f t="shared" si="258"/>
        <v>#REF!</v>
      </c>
      <c r="Y961" s="6">
        <v>40000</v>
      </c>
      <c r="Z961" s="6" t="e">
        <f>Y961/1000*#REF!</f>
        <v>#REF!</v>
      </c>
      <c r="AA961" s="81" t="e">
        <f t="shared" si="259"/>
        <v>#REF!</v>
      </c>
      <c r="AB961" s="6">
        <v>40000</v>
      </c>
      <c r="AC961" s="6" t="e">
        <f>#REF!*AB961/10</f>
        <v>#REF!</v>
      </c>
      <c r="AD961" s="81" t="e">
        <f t="shared" si="260"/>
        <v>#REF!</v>
      </c>
      <c r="AE961" s="6">
        <v>40000</v>
      </c>
      <c r="AF961" s="6" t="e">
        <f>AE961/1000*#REF!</f>
        <v>#REF!</v>
      </c>
      <c r="AG961" s="81" t="e">
        <f t="shared" si="261"/>
        <v>#REF!</v>
      </c>
      <c r="AH961" s="6">
        <v>40000</v>
      </c>
      <c r="AI961" s="6" t="e">
        <f>#REF!*AH961/10</f>
        <v>#REF!</v>
      </c>
      <c r="AJ961" s="81" t="e">
        <f t="shared" si="262"/>
        <v>#REF!</v>
      </c>
      <c r="AK961" s="6">
        <v>40000</v>
      </c>
      <c r="AL961" s="44"/>
      <c r="AM961" s="44"/>
    </row>
    <row r="962" spans="1:39" x14ac:dyDescent="0.2">
      <c r="A962" s="5">
        <f t="shared" si="254"/>
        <v>916</v>
      </c>
      <c r="B962" s="5">
        <v>854</v>
      </c>
      <c r="C962" s="5">
        <v>854</v>
      </c>
      <c r="D962" s="5" t="s">
        <v>2178</v>
      </c>
      <c r="E962" s="15" t="s">
        <v>2178</v>
      </c>
      <c r="F962" s="15"/>
      <c r="G962" s="30" t="s">
        <v>2179</v>
      </c>
      <c r="H962" s="6">
        <v>300000</v>
      </c>
      <c r="I962" s="6">
        <v>21000</v>
      </c>
      <c r="J962" s="6"/>
      <c r="K962" s="81">
        <f t="shared" si="252"/>
        <v>300000</v>
      </c>
      <c r="L962" s="81">
        <f t="shared" si="253"/>
        <v>321000</v>
      </c>
      <c r="M962" s="6">
        <v>35000</v>
      </c>
      <c r="N962" s="6" t="e">
        <f>M962/1000*#REF!</f>
        <v>#REF!</v>
      </c>
      <c r="O962" s="81" t="e">
        <f t="shared" si="255"/>
        <v>#REF!</v>
      </c>
      <c r="P962" s="6">
        <v>35000</v>
      </c>
      <c r="Q962" s="6" t="e">
        <f>#REF!*P962/10</f>
        <v>#REF!</v>
      </c>
      <c r="R962" s="81" t="e">
        <f t="shared" si="256"/>
        <v>#REF!</v>
      </c>
      <c r="S962" s="6">
        <v>35000</v>
      </c>
      <c r="T962" s="6" t="e">
        <f>S962/1000*#REF!</f>
        <v>#REF!</v>
      </c>
      <c r="U962" s="81" t="e">
        <f t="shared" si="257"/>
        <v>#REF!</v>
      </c>
      <c r="V962" s="6">
        <v>35000</v>
      </c>
      <c r="W962" s="6" t="e">
        <f>#REF!*V962/10</f>
        <v>#REF!</v>
      </c>
      <c r="X962" s="81" t="e">
        <f t="shared" si="258"/>
        <v>#REF!</v>
      </c>
      <c r="Y962" s="6">
        <v>35000</v>
      </c>
      <c r="Z962" s="6" t="e">
        <f>Y962/1000*#REF!</f>
        <v>#REF!</v>
      </c>
      <c r="AA962" s="81" t="e">
        <f t="shared" si="259"/>
        <v>#REF!</v>
      </c>
      <c r="AB962" s="6">
        <v>35000</v>
      </c>
      <c r="AC962" s="6" t="e">
        <f>#REF!*AB962/10</f>
        <v>#REF!</v>
      </c>
      <c r="AD962" s="81" t="e">
        <f t="shared" si="260"/>
        <v>#REF!</v>
      </c>
      <c r="AE962" s="32">
        <v>33000</v>
      </c>
      <c r="AF962" s="6" t="e">
        <f>AE962/1000*#REF!</f>
        <v>#REF!</v>
      </c>
      <c r="AG962" s="81" t="e">
        <f t="shared" si="261"/>
        <v>#REF!</v>
      </c>
      <c r="AH962" s="32">
        <v>33000</v>
      </c>
      <c r="AI962" s="6" t="e">
        <f>#REF!*AH962/10</f>
        <v>#REF!</v>
      </c>
      <c r="AJ962" s="81" t="e">
        <f t="shared" si="262"/>
        <v>#REF!</v>
      </c>
      <c r="AK962" s="32">
        <v>33000</v>
      </c>
      <c r="AL962" s="35"/>
      <c r="AM962" s="35"/>
    </row>
    <row r="963" spans="1:39" ht="31.5" x14ac:dyDescent="0.2">
      <c r="A963" s="5">
        <f t="shared" si="254"/>
        <v>917</v>
      </c>
      <c r="B963" s="5">
        <v>855</v>
      </c>
      <c r="C963" s="5">
        <v>855</v>
      </c>
      <c r="D963" s="5" t="s">
        <v>2180</v>
      </c>
      <c r="E963" s="15" t="s">
        <v>2180</v>
      </c>
      <c r="F963" s="15"/>
      <c r="G963" s="30" t="s">
        <v>2181</v>
      </c>
      <c r="H963" s="6">
        <v>380000</v>
      </c>
      <c r="I963" s="6">
        <v>26600</v>
      </c>
      <c r="J963" s="6"/>
      <c r="K963" s="81">
        <f t="shared" si="252"/>
        <v>380000</v>
      </c>
      <c r="L963" s="81">
        <f t="shared" si="253"/>
        <v>406600</v>
      </c>
      <c r="M963" s="6">
        <v>35000</v>
      </c>
      <c r="N963" s="6" t="e">
        <f>M963/1000*#REF!</f>
        <v>#REF!</v>
      </c>
      <c r="O963" s="81" t="e">
        <f t="shared" si="255"/>
        <v>#REF!</v>
      </c>
      <c r="P963" s="6">
        <v>35000</v>
      </c>
      <c r="Q963" s="6" t="e">
        <f>#REF!*P963/10</f>
        <v>#REF!</v>
      </c>
      <c r="R963" s="81" t="e">
        <f t="shared" si="256"/>
        <v>#REF!</v>
      </c>
      <c r="S963" s="6">
        <v>35000</v>
      </c>
      <c r="T963" s="6" t="e">
        <f>S963/1000*#REF!</f>
        <v>#REF!</v>
      </c>
      <c r="U963" s="81" t="e">
        <f t="shared" si="257"/>
        <v>#REF!</v>
      </c>
      <c r="V963" s="6">
        <v>35000</v>
      </c>
      <c r="W963" s="6" t="e">
        <f>#REF!*V963/10</f>
        <v>#REF!</v>
      </c>
      <c r="X963" s="81" t="e">
        <f t="shared" si="258"/>
        <v>#REF!</v>
      </c>
      <c r="Y963" s="6">
        <v>35000</v>
      </c>
      <c r="Z963" s="6" t="e">
        <f>Y963/1000*#REF!</f>
        <v>#REF!</v>
      </c>
      <c r="AA963" s="81" t="e">
        <f t="shared" si="259"/>
        <v>#REF!</v>
      </c>
      <c r="AB963" s="6">
        <v>35000</v>
      </c>
      <c r="AC963" s="6" t="e">
        <f>#REF!*AB963/10</f>
        <v>#REF!</v>
      </c>
      <c r="AD963" s="81" t="e">
        <f t="shared" si="260"/>
        <v>#REF!</v>
      </c>
      <c r="AE963" s="32">
        <v>33000</v>
      </c>
      <c r="AF963" s="6" t="e">
        <f>AE963/1000*#REF!</f>
        <v>#REF!</v>
      </c>
      <c r="AG963" s="81" t="e">
        <f t="shared" si="261"/>
        <v>#REF!</v>
      </c>
      <c r="AH963" s="32">
        <v>33000</v>
      </c>
      <c r="AI963" s="6" t="e">
        <f>#REF!*AH963/10</f>
        <v>#REF!</v>
      </c>
      <c r="AJ963" s="81" t="e">
        <f t="shared" si="262"/>
        <v>#REF!</v>
      </c>
      <c r="AK963" s="32">
        <v>33000</v>
      </c>
      <c r="AL963" s="35"/>
      <c r="AM963" s="35"/>
    </row>
    <row r="964" spans="1:39" x14ac:dyDescent="0.2">
      <c r="A964" s="5">
        <f t="shared" si="254"/>
        <v>918</v>
      </c>
      <c r="B964" s="5">
        <v>856</v>
      </c>
      <c r="C964" s="5">
        <v>856</v>
      </c>
      <c r="D964" s="5" t="s">
        <v>2182</v>
      </c>
      <c r="E964" s="15" t="s">
        <v>2182</v>
      </c>
      <c r="F964" s="15"/>
      <c r="G964" s="30" t="s">
        <v>2183</v>
      </c>
      <c r="H964" s="6">
        <v>540000</v>
      </c>
      <c r="I964" s="6">
        <v>37800</v>
      </c>
      <c r="J964" s="6"/>
      <c r="K964" s="81">
        <f t="shared" si="252"/>
        <v>540000</v>
      </c>
      <c r="L964" s="81">
        <f t="shared" si="253"/>
        <v>577800</v>
      </c>
      <c r="M964" s="6">
        <v>25000</v>
      </c>
      <c r="N964" s="6" t="e">
        <f>M964/1000*#REF!</f>
        <v>#REF!</v>
      </c>
      <c r="O964" s="81" t="e">
        <f t="shared" si="255"/>
        <v>#REF!</v>
      </c>
      <c r="P964" s="6">
        <v>25000</v>
      </c>
      <c r="Q964" s="6" t="e">
        <f>#REF!*P964/10</f>
        <v>#REF!</v>
      </c>
      <c r="R964" s="81" t="e">
        <f t="shared" si="256"/>
        <v>#REF!</v>
      </c>
      <c r="S964" s="6">
        <v>25000</v>
      </c>
      <c r="T964" s="6" t="e">
        <f>S964/1000*#REF!</f>
        <v>#REF!</v>
      </c>
      <c r="U964" s="81" t="e">
        <f t="shared" si="257"/>
        <v>#REF!</v>
      </c>
      <c r="V964" s="6">
        <v>25000</v>
      </c>
      <c r="W964" s="6" t="e">
        <f>#REF!*V964/10</f>
        <v>#REF!</v>
      </c>
      <c r="X964" s="81" t="e">
        <f t="shared" si="258"/>
        <v>#REF!</v>
      </c>
      <c r="Y964" s="6">
        <v>25000</v>
      </c>
      <c r="Z964" s="6" t="e">
        <f>Y964/1000*#REF!</f>
        <v>#REF!</v>
      </c>
      <c r="AA964" s="81" t="e">
        <f t="shared" si="259"/>
        <v>#REF!</v>
      </c>
      <c r="AB964" s="6">
        <v>25000</v>
      </c>
      <c r="AC964" s="6" t="e">
        <f>#REF!*AB964/10</f>
        <v>#REF!</v>
      </c>
      <c r="AD964" s="81" t="e">
        <f t="shared" si="260"/>
        <v>#REF!</v>
      </c>
      <c r="AE964" s="32">
        <v>23000</v>
      </c>
      <c r="AF964" s="6" t="e">
        <f>AE964/1000*#REF!</f>
        <v>#REF!</v>
      </c>
      <c r="AG964" s="81" t="e">
        <f t="shared" si="261"/>
        <v>#REF!</v>
      </c>
      <c r="AH964" s="32">
        <v>23000</v>
      </c>
      <c r="AI964" s="6" t="e">
        <f>#REF!*AH964/10</f>
        <v>#REF!</v>
      </c>
      <c r="AJ964" s="81" t="e">
        <f t="shared" si="262"/>
        <v>#REF!</v>
      </c>
      <c r="AK964" s="32">
        <v>23000</v>
      </c>
      <c r="AL964" s="35"/>
      <c r="AM964" s="35"/>
    </row>
    <row r="965" spans="1:39" x14ac:dyDescent="0.2">
      <c r="A965" s="5">
        <f t="shared" si="254"/>
        <v>919</v>
      </c>
      <c r="B965" s="5">
        <v>857</v>
      </c>
      <c r="C965" s="5">
        <v>857</v>
      </c>
      <c r="D965" s="5" t="s">
        <v>2184</v>
      </c>
      <c r="E965" s="15" t="s">
        <v>2184</v>
      </c>
      <c r="F965" s="15"/>
      <c r="G965" s="30" t="s">
        <v>2185</v>
      </c>
      <c r="H965" s="6">
        <v>190000</v>
      </c>
      <c r="I965" s="6">
        <v>13300</v>
      </c>
      <c r="J965" s="6"/>
      <c r="K965" s="81">
        <f t="shared" si="252"/>
        <v>190000</v>
      </c>
      <c r="L965" s="81">
        <f t="shared" si="253"/>
        <v>203300</v>
      </c>
      <c r="M965" s="6">
        <v>45000</v>
      </c>
      <c r="N965" s="6" t="e">
        <f>M965/1000*#REF!</f>
        <v>#REF!</v>
      </c>
      <c r="O965" s="81" t="e">
        <f t="shared" si="255"/>
        <v>#REF!</v>
      </c>
      <c r="P965" s="6">
        <v>45000</v>
      </c>
      <c r="Q965" s="6" t="e">
        <f>#REF!*P965/10</f>
        <v>#REF!</v>
      </c>
      <c r="R965" s="81" t="e">
        <f t="shared" si="256"/>
        <v>#REF!</v>
      </c>
      <c r="S965" s="6">
        <v>45000</v>
      </c>
      <c r="T965" s="6" t="e">
        <f>S965/1000*#REF!</f>
        <v>#REF!</v>
      </c>
      <c r="U965" s="81" t="e">
        <f t="shared" si="257"/>
        <v>#REF!</v>
      </c>
      <c r="V965" s="6">
        <v>45000</v>
      </c>
      <c r="W965" s="6" t="e">
        <f>#REF!*V965/10</f>
        <v>#REF!</v>
      </c>
      <c r="X965" s="81" t="e">
        <f t="shared" si="258"/>
        <v>#REF!</v>
      </c>
      <c r="Y965" s="6">
        <v>45000</v>
      </c>
      <c r="Z965" s="6" t="e">
        <f>Y965/1000*#REF!</f>
        <v>#REF!</v>
      </c>
      <c r="AA965" s="81" t="e">
        <f t="shared" si="259"/>
        <v>#REF!</v>
      </c>
      <c r="AB965" s="6">
        <v>45000</v>
      </c>
      <c r="AC965" s="6" t="e">
        <f>#REF!*AB965/10</f>
        <v>#REF!</v>
      </c>
      <c r="AD965" s="81" t="e">
        <f t="shared" si="260"/>
        <v>#REF!</v>
      </c>
      <c r="AE965" s="32">
        <v>42000</v>
      </c>
      <c r="AF965" s="6" t="e">
        <f>AE965/1000*#REF!</f>
        <v>#REF!</v>
      </c>
      <c r="AG965" s="81" t="e">
        <f t="shared" si="261"/>
        <v>#REF!</v>
      </c>
      <c r="AH965" s="32">
        <v>42000</v>
      </c>
      <c r="AI965" s="6" t="e">
        <f>#REF!*AH965/10</f>
        <v>#REF!</v>
      </c>
      <c r="AJ965" s="81" t="e">
        <f t="shared" si="262"/>
        <v>#REF!</v>
      </c>
      <c r="AK965" s="32">
        <v>42000</v>
      </c>
      <c r="AL965" s="44"/>
      <c r="AM965" s="35"/>
    </row>
    <row r="966" spans="1:39" x14ac:dyDescent="0.2">
      <c r="A966" s="5">
        <f t="shared" si="254"/>
        <v>920</v>
      </c>
      <c r="B966" s="5">
        <v>858</v>
      </c>
      <c r="C966" s="5">
        <v>858</v>
      </c>
      <c r="D966" s="5" t="s">
        <v>2186</v>
      </c>
      <c r="E966" s="15" t="s">
        <v>2186</v>
      </c>
      <c r="F966" s="15"/>
      <c r="G966" s="30" t="s">
        <v>2187</v>
      </c>
      <c r="H966" s="6">
        <v>325000</v>
      </c>
      <c r="I966" s="6">
        <v>22750</v>
      </c>
      <c r="J966" s="6"/>
      <c r="K966" s="81">
        <f t="shared" si="252"/>
        <v>325000</v>
      </c>
      <c r="L966" s="81">
        <f t="shared" si="253"/>
        <v>347800</v>
      </c>
      <c r="M966" s="6">
        <v>200000</v>
      </c>
      <c r="N966" s="6" t="e">
        <f>M966/1000*#REF!</f>
        <v>#REF!</v>
      </c>
      <c r="O966" s="81" t="e">
        <f t="shared" si="255"/>
        <v>#REF!</v>
      </c>
      <c r="P966" s="6">
        <v>200000</v>
      </c>
      <c r="Q966" s="6" t="e">
        <f>#REF!*P966/10</f>
        <v>#REF!</v>
      </c>
      <c r="R966" s="81" t="e">
        <f t="shared" si="256"/>
        <v>#REF!</v>
      </c>
      <c r="S966" s="6">
        <v>200000</v>
      </c>
      <c r="T966" s="6" t="e">
        <f>S966/1000*#REF!</f>
        <v>#REF!</v>
      </c>
      <c r="U966" s="81" t="e">
        <f t="shared" si="257"/>
        <v>#REF!</v>
      </c>
      <c r="V966" s="6">
        <v>200000</v>
      </c>
      <c r="W966" s="6" t="e">
        <f>#REF!*V966/10</f>
        <v>#REF!</v>
      </c>
      <c r="X966" s="81" t="e">
        <f t="shared" si="258"/>
        <v>#REF!</v>
      </c>
      <c r="Y966" s="6">
        <v>200000</v>
      </c>
      <c r="Z966" s="6" t="e">
        <f>Y966/1000*#REF!</f>
        <v>#REF!</v>
      </c>
      <c r="AA966" s="81" t="e">
        <f t="shared" si="259"/>
        <v>#REF!</v>
      </c>
      <c r="AB966" s="6">
        <v>200000</v>
      </c>
      <c r="AC966" s="6" t="e">
        <f>#REF!*AB966/10</f>
        <v>#REF!</v>
      </c>
      <c r="AD966" s="81" t="e">
        <f t="shared" si="260"/>
        <v>#REF!</v>
      </c>
      <c r="AE966" s="6">
        <v>200000</v>
      </c>
      <c r="AF966" s="6" t="e">
        <f>AE966/1000*#REF!</f>
        <v>#REF!</v>
      </c>
      <c r="AG966" s="81" t="e">
        <f t="shared" si="261"/>
        <v>#REF!</v>
      </c>
      <c r="AH966" s="6">
        <v>200000</v>
      </c>
      <c r="AI966" s="6" t="e">
        <f>#REF!*AH966/10</f>
        <v>#REF!</v>
      </c>
      <c r="AJ966" s="81" t="e">
        <f t="shared" si="262"/>
        <v>#REF!</v>
      </c>
      <c r="AK966" s="6">
        <v>180000</v>
      </c>
      <c r="AL966" s="44"/>
      <c r="AM966" s="35"/>
    </row>
    <row r="967" spans="1:39" x14ac:dyDescent="0.2">
      <c r="A967" s="5">
        <f t="shared" si="254"/>
        <v>921</v>
      </c>
      <c r="B967" s="5">
        <v>859</v>
      </c>
      <c r="C967" s="5">
        <v>859</v>
      </c>
      <c r="D967" s="5" t="s">
        <v>2188</v>
      </c>
      <c r="E967" s="15" t="s">
        <v>2188</v>
      </c>
      <c r="F967" s="15"/>
      <c r="G967" s="30" t="s">
        <v>2189</v>
      </c>
      <c r="H967" s="6">
        <v>673000</v>
      </c>
      <c r="I967" s="6">
        <v>47109.999999999993</v>
      </c>
      <c r="J967" s="6"/>
      <c r="K967" s="81">
        <f t="shared" si="252"/>
        <v>673000</v>
      </c>
      <c r="L967" s="81">
        <f t="shared" si="253"/>
        <v>720100</v>
      </c>
      <c r="M967" s="9">
        <v>450000</v>
      </c>
      <c r="N967" s="6" t="e">
        <f>M967/1000*#REF!</f>
        <v>#REF!</v>
      </c>
      <c r="O967" s="81" t="e">
        <f t="shared" si="255"/>
        <v>#REF!</v>
      </c>
      <c r="P967" s="9">
        <v>450000</v>
      </c>
      <c r="Q967" s="6" t="e">
        <f>#REF!*P967/10</f>
        <v>#REF!</v>
      </c>
      <c r="R967" s="81" t="e">
        <f t="shared" si="256"/>
        <v>#REF!</v>
      </c>
      <c r="S967" s="9">
        <v>450000</v>
      </c>
      <c r="T967" s="6" t="e">
        <f>S967/1000*#REF!</f>
        <v>#REF!</v>
      </c>
      <c r="U967" s="81" t="e">
        <f t="shared" si="257"/>
        <v>#REF!</v>
      </c>
      <c r="V967" s="9">
        <v>450000</v>
      </c>
      <c r="W967" s="6" t="e">
        <f>#REF!*V967/10</f>
        <v>#REF!</v>
      </c>
      <c r="X967" s="81" t="e">
        <f t="shared" si="258"/>
        <v>#REF!</v>
      </c>
      <c r="Y967" s="9">
        <v>450000</v>
      </c>
      <c r="Z967" s="6" t="e">
        <f>Y967/1000*#REF!</f>
        <v>#REF!</v>
      </c>
      <c r="AA967" s="81" t="e">
        <f t="shared" si="259"/>
        <v>#REF!</v>
      </c>
      <c r="AB967" s="9">
        <v>450000</v>
      </c>
      <c r="AC967" s="6" t="e">
        <f>#REF!*AB967/10</f>
        <v>#REF!</v>
      </c>
      <c r="AD967" s="81" t="e">
        <f t="shared" si="260"/>
        <v>#REF!</v>
      </c>
      <c r="AE967" s="9">
        <v>450000</v>
      </c>
      <c r="AF967" s="6" t="e">
        <f>AE967/1000*#REF!</f>
        <v>#REF!</v>
      </c>
      <c r="AG967" s="81" t="e">
        <f t="shared" si="261"/>
        <v>#REF!</v>
      </c>
      <c r="AH967" s="9">
        <v>450000</v>
      </c>
      <c r="AI967" s="6" t="e">
        <f>#REF!*AH967/10</f>
        <v>#REF!</v>
      </c>
      <c r="AJ967" s="81" t="e">
        <f t="shared" si="262"/>
        <v>#REF!</v>
      </c>
      <c r="AK967" s="9">
        <v>450000</v>
      </c>
      <c r="AL967" s="44"/>
      <c r="AM967" s="35"/>
    </row>
    <row r="968" spans="1:39" x14ac:dyDescent="0.2">
      <c r="A968" s="5">
        <f t="shared" si="254"/>
        <v>922</v>
      </c>
      <c r="B968" s="5">
        <v>860</v>
      </c>
      <c r="C968" s="5">
        <v>860</v>
      </c>
      <c r="D968" s="5" t="s">
        <v>2190</v>
      </c>
      <c r="E968" s="15" t="s">
        <v>2190</v>
      </c>
      <c r="F968" s="15"/>
      <c r="G968" s="30" t="s">
        <v>2191</v>
      </c>
      <c r="H968" s="6">
        <v>680000</v>
      </c>
      <c r="I968" s="6">
        <v>47599.999999999993</v>
      </c>
      <c r="J968" s="6"/>
      <c r="K968" s="81">
        <f t="shared" si="252"/>
        <v>680000</v>
      </c>
      <c r="L968" s="81">
        <f t="shared" si="253"/>
        <v>727600</v>
      </c>
      <c r="M968" s="6">
        <v>120000</v>
      </c>
      <c r="N968" s="6" t="e">
        <f>M968/1000*#REF!</f>
        <v>#REF!</v>
      </c>
      <c r="O968" s="81" t="e">
        <f t="shared" si="255"/>
        <v>#REF!</v>
      </c>
      <c r="P968" s="6">
        <v>120000</v>
      </c>
      <c r="Q968" s="6" t="e">
        <f>#REF!*P968/10</f>
        <v>#REF!</v>
      </c>
      <c r="R968" s="81" t="e">
        <f t="shared" si="256"/>
        <v>#REF!</v>
      </c>
      <c r="S968" s="6">
        <v>120000</v>
      </c>
      <c r="T968" s="6" t="e">
        <f>S968/1000*#REF!</f>
        <v>#REF!</v>
      </c>
      <c r="U968" s="81" t="e">
        <f t="shared" si="257"/>
        <v>#REF!</v>
      </c>
      <c r="V968" s="6">
        <v>120000</v>
      </c>
      <c r="W968" s="6" t="e">
        <f>#REF!*V968/10</f>
        <v>#REF!</v>
      </c>
      <c r="X968" s="81" t="e">
        <f t="shared" si="258"/>
        <v>#REF!</v>
      </c>
      <c r="Y968" s="6">
        <v>120000</v>
      </c>
      <c r="Z968" s="6" t="e">
        <f>Y968/1000*#REF!</f>
        <v>#REF!</v>
      </c>
      <c r="AA968" s="81" t="e">
        <f t="shared" si="259"/>
        <v>#REF!</v>
      </c>
      <c r="AB968" s="6">
        <v>120000</v>
      </c>
      <c r="AC968" s="6" t="e">
        <f>#REF!*AB968/10</f>
        <v>#REF!</v>
      </c>
      <c r="AD968" s="81" t="e">
        <f t="shared" si="260"/>
        <v>#REF!</v>
      </c>
      <c r="AE968" s="32">
        <v>114000</v>
      </c>
      <c r="AF968" s="6" t="e">
        <f>AE968/1000*#REF!</f>
        <v>#REF!</v>
      </c>
      <c r="AG968" s="81" t="e">
        <f t="shared" si="261"/>
        <v>#REF!</v>
      </c>
      <c r="AH968" s="32">
        <v>114000</v>
      </c>
      <c r="AI968" s="6" t="e">
        <f>#REF!*AH968/10</f>
        <v>#REF!</v>
      </c>
      <c r="AJ968" s="81" t="e">
        <f t="shared" si="262"/>
        <v>#REF!</v>
      </c>
      <c r="AK968" s="32">
        <v>114000</v>
      </c>
      <c r="AL968" s="44"/>
      <c r="AM968" s="35"/>
    </row>
    <row r="969" spans="1:39" x14ac:dyDescent="0.2">
      <c r="A969" s="5">
        <f t="shared" si="254"/>
        <v>923</v>
      </c>
      <c r="B969" s="5">
        <v>861</v>
      </c>
      <c r="C969" s="5">
        <v>861</v>
      </c>
      <c r="D969" s="5" t="s">
        <v>2192</v>
      </c>
      <c r="E969" s="15" t="s">
        <v>2192</v>
      </c>
      <c r="F969" s="15"/>
      <c r="G969" s="30" t="s">
        <v>2193</v>
      </c>
      <c r="H969" s="6">
        <v>680000</v>
      </c>
      <c r="I969" s="6">
        <v>47599.999999999993</v>
      </c>
      <c r="J969" s="6"/>
      <c r="K969" s="81">
        <f t="shared" si="252"/>
        <v>680000</v>
      </c>
      <c r="L969" s="81">
        <f t="shared" si="253"/>
        <v>727600</v>
      </c>
      <c r="M969" s="6">
        <v>180000</v>
      </c>
      <c r="N969" s="6" t="e">
        <f>M969/1000*#REF!</f>
        <v>#REF!</v>
      </c>
      <c r="O969" s="81" t="e">
        <f t="shared" si="255"/>
        <v>#REF!</v>
      </c>
      <c r="P969" s="6">
        <v>180000</v>
      </c>
      <c r="Q969" s="6" t="e">
        <f>#REF!*P969/10</f>
        <v>#REF!</v>
      </c>
      <c r="R969" s="81" t="e">
        <f t="shared" si="256"/>
        <v>#REF!</v>
      </c>
      <c r="S969" s="6">
        <v>180000</v>
      </c>
      <c r="T969" s="6" t="e">
        <f>S969/1000*#REF!</f>
        <v>#REF!</v>
      </c>
      <c r="U969" s="81" t="e">
        <f t="shared" si="257"/>
        <v>#REF!</v>
      </c>
      <c r="V969" s="6">
        <v>180000</v>
      </c>
      <c r="W969" s="6" t="e">
        <f>#REF!*V969/10</f>
        <v>#REF!</v>
      </c>
      <c r="X969" s="81" t="e">
        <f t="shared" si="258"/>
        <v>#REF!</v>
      </c>
      <c r="Y969" s="6">
        <v>180000</v>
      </c>
      <c r="Z969" s="6" t="e">
        <f>Y969/1000*#REF!</f>
        <v>#REF!</v>
      </c>
      <c r="AA969" s="81" t="e">
        <f t="shared" si="259"/>
        <v>#REF!</v>
      </c>
      <c r="AB969" s="6">
        <v>180000</v>
      </c>
      <c r="AC969" s="6" t="e">
        <f>#REF!*AB969/10</f>
        <v>#REF!</v>
      </c>
      <c r="AD969" s="81" t="e">
        <f t="shared" si="260"/>
        <v>#REF!</v>
      </c>
      <c r="AE969" s="32">
        <v>171000</v>
      </c>
      <c r="AF969" s="6" t="e">
        <f>AE969/1000*#REF!</f>
        <v>#REF!</v>
      </c>
      <c r="AG969" s="81" t="e">
        <f t="shared" si="261"/>
        <v>#REF!</v>
      </c>
      <c r="AH969" s="32">
        <v>171000</v>
      </c>
      <c r="AI969" s="6" t="e">
        <f>#REF!*AH969/10</f>
        <v>#REF!</v>
      </c>
      <c r="AJ969" s="81" t="e">
        <f t="shared" si="262"/>
        <v>#REF!</v>
      </c>
      <c r="AK969" s="32">
        <v>171000</v>
      </c>
      <c r="AL969" s="44"/>
      <c r="AM969" s="35"/>
    </row>
    <row r="970" spans="1:39" x14ac:dyDescent="0.2">
      <c r="A970" s="5">
        <f t="shared" si="254"/>
        <v>924</v>
      </c>
      <c r="B970" s="5">
        <v>862</v>
      </c>
      <c r="C970" s="5">
        <v>862</v>
      </c>
      <c r="D970" s="5" t="s">
        <v>2194</v>
      </c>
      <c r="E970" s="15" t="s">
        <v>2194</v>
      </c>
      <c r="F970" s="15"/>
      <c r="G970" s="30" t="s">
        <v>2195</v>
      </c>
      <c r="H970" s="6">
        <v>22000</v>
      </c>
      <c r="I970" s="6">
        <v>1539.9999999999998</v>
      </c>
      <c r="J970" s="6"/>
      <c r="K970" s="81">
        <f t="shared" si="252"/>
        <v>22000</v>
      </c>
      <c r="L970" s="81">
        <f t="shared" si="253"/>
        <v>23500</v>
      </c>
      <c r="M970" s="6">
        <v>200000</v>
      </c>
      <c r="N970" s="6" t="e">
        <f>M970/1000*#REF!</f>
        <v>#REF!</v>
      </c>
      <c r="O970" s="81" t="e">
        <f t="shared" si="255"/>
        <v>#REF!</v>
      </c>
      <c r="P970" s="6">
        <v>200000</v>
      </c>
      <c r="Q970" s="6" t="e">
        <f>#REF!*P970/10</f>
        <v>#REF!</v>
      </c>
      <c r="R970" s="81" t="e">
        <f t="shared" si="256"/>
        <v>#REF!</v>
      </c>
      <c r="S970" s="6">
        <v>200000</v>
      </c>
      <c r="T970" s="6" t="e">
        <f>S970/1000*#REF!</f>
        <v>#REF!</v>
      </c>
      <c r="U970" s="81" t="e">
        <f t="shared" si="257"/>
        <v>#REF!</v>
      </c>
      <c r="V970" s="6">
        <v>200000</v>
      </c>
      <c r="W970" s="6" t="e">
        <f>#REF!*V970/10</f>
        <v>#REF!</v>
      </c>
      <c r="X970" s="81" t="e">
        <f t="shared" si="258"/>
        <v>#REF!</v>
      </c>
      <c r="Y970" s="6">
        <v>200000</v>
      </c>
      <c r="Z970" s="6" t="e">
        <f>Y970/1000*#REF!</f>
        <v>#REF!</v>
      </c>
      <c r="AA970" s="81" t="e">
        <f t="shared" si="259"/>
        <v>#REF!</v>
      </c>
      <c r="AB970" s="6">
        <v>200000</v>
      </c>
      <c r="AC970" s="6" t="e">
        <f>#REF!*AB970/10</f>
        <v>#REF!</v>
      </c>
      <c r="AD970" s="81" t="e">
        <f t="shared" si="260"/>
        <v>#REF!</v>
      </c>
      <c r="AE970" s="6">
        <v>200000</v>
      </c>
      <c r="AF970" s="6" t="e">
        <f>AE970/1000*#REF!</f>
        <v>#REF!</v>
      </c>
      <c r="AG970" s="81" t="e">
        <f t="shared" si="261"/>
        <v>#REF!</v>
      </c>
      <c r="AH970" s="6">
        <v>200000</v>
      </c>
      <c r="AI970" s="6" t="e">
        <f>#REF!*AH970/10</f>
        <v>#REF!</v>
      </c>
      <c r="AJ970" s="81" t="e">
        <f t="shared" si="262"/>
        <v>#REF!</v>
      </c>
      <c r="AK970" s="6">
        <v>180000</v>
      </c>
      <c r="AL970" s="44"/>
      <c r="AM970" s="35"/>
    </row>
    <row r="971" spans="1:39" x14ac:dyDescent="0.2">
      <c r="A971" s="5">
        <f t="shared" si="254"/>
        <v>925</v>
      </c>
      <c r="B971" s="5">
        <v>995</v>
      </c>
      <c r="C971" s="5">
        <v>995</v>
      </c>
      <c r="D971" s="5" t="s">
        <v>2196</v>
      </c>
      <c r="E971" s="15" t="s">
        <v>2196</v>
      </c>
      <c r="F971" s="15"/>
      <c r="G971" s="30" t="s">
        <v>2197</v>
      </c>
      <c r="H971" s="6">
        <v>87000</v>
      </c>
      <c r="I971" s="6">
        <v>6089.9999999999991</v>
      </c>
      <c r="J971" s="6"/>
      <c r="K971" s="81">
        <f t="shared" si="252"/>
        <v>87000</v>
      </c>
      <c r="L971" s="81">
        <f t="shared" si="253"/>
        <v>93100</v>
      </c>
      <c r="M971" s="6">
        <v>200000</v>
      </c>
      <c r="N971" s="6" t="e">
        <f>M971/1000*#REF!</f>
        <v>#REF!</v>
      </c>
      <c r="O971" s="81" t="e">
        <f t="shared" si="255"/>
        <v>#REF!</v>
      </c>
      <c r="P971" s="6">
        <v>200000</v>
      </c>
      <c r="Q971" s="6" t="e">
        <f>#REF!*P971/10</f>
        <v>#REF!</v>
      </c>
      <c r="R971" s="81" t="e">
        <f t="shared" si="256"/>
        <v>#REF!</v>
      </c>
      <c r="S971" s="6">
        <v>200000</v>
      </c>
      <c r="T971" s="6" t="e">
        <f>S971/1000*#REF!</f>
        <v>#REF!</v>
      </c>
      <c r="U971" s="81" t="e">
        <f t="shared" si="257"/>
        <v>#REF!</v>
      </c>
      <c r="V971" s="6">
        <v>200000</v>
      </c>
      <c r="W971" s="6" t="e">
        <f>#REF!*V971/10</f>
        <v>#REF!</v>
      </c>
      <c r="X971" s="81" t="e">
        <f t="shared" si="258"/>
        <v>#REF!</v>
      </c>
      <c r="Y971" s="6">
        <v>200000</v>
      </c>
      <c r="Z971" s="6" t="e">
        <f>Y971/1000*#REF!</f>
        <v>#REF!</v>
      </c>
      <c r="AA971" s="81" t="e">
        <f t="shared" si="259"/>
        <v>#REF!</v>
      </c>
      <c r="AB971" s="6">
        <v>200000</v>
      </c>
      <c r="AC971" s="6" t="e">
        <f>#REF!*AB971/10</f>
        <v>#REF!</v>
      </c>
      <c r="AD971" s="81" t="e">
        <f t="shared" si="260"/>
        <v>#REF!</v>
      </c>
      <c r="AE971" s="6">
        <v>200000</v>
      </c>
      <c r="AF971" s="6" t="e">
        <f>AE971/1000*#REF!</f>
        <v>#REF!</v>
      </c>
      <c r="AG971" s="81" t="e">
        <f t="shared" si="261"/>
        <v>#REF!</v>
      </c>
      <c r="AH971" s="6">
        <v>200000</v>
      </c>
      <c r="AI971" s="6" t="e">
        <f>#REF!*AH971/10</f>
        <v>#REF!</v>
      </c>
      <c r="AJ971" s="81" t="e">
        <f t="shared" si="262"/>
        <v>#REF!</v>
      </c>
      <c r="AK971" s="6">
        <v>180000</v>
      </c>
      <c r="AL971" s="35"/>
      <c r="AM971" s="35"/>
    </row>
    <row r="972" spans="1:39" x14ac:dyDescent="0.2">
      <c r="A972" s="5">
        <f t="shared" si="254"/>
        <v>926</v>
      </c>
      <c r="B972" s="5">
        <v>996</v>
      </c>
      <c r="C972" s="5">
        <v>996</v>
      </c>
      <c r="D972" s="5" t="s">
        <v>2198</v>
      </c>
      <c r="E972" s="15" t="s">
        <v>2198</v>
      </c>
      <c r="F972" s="15"/>
      <c r="G972" s="45" t="s">
        <v>2199</v>
      </c>
      <c r="H972" s="6">
        <v>94000</v>
      </c>
      <c r="I972" s="6">
        <v>6580</v>
      </c>
      <c r="J972" s="6"/>
      <c r="K972" s="81">
        <f t="shared" si="252"/>
        <v>94000</v>
      </c>
      <c r="L972" s="81">
        <f t="shared" si="253"/>
        <v>100600</v>
      </c>
      <c r="M972" s="6">
        <v>180000</v>
      </c>
      <c r="N972" s="6" t="e">
        <f>M972/1000*#REF!</f>
        <v>#REF!</v>
      </c>
      <c r="O972" s="81" t="e">
        <f t="shared" si="255"/>
        <v>#REF!</v>
      </c>
      <c r="P972" s="6">
        <v>180000</v>
      </c>
      <c r="Q972" s="6" t="e">
        <f>#REF!*P972/10</f>
        <v>#REF!</v>
      </c>
      <c r="R972" s="81" t="e">
        <f t="shared" si="256"/>
        <v>#REF!</v>
      </c>
      <c r="S972" s="6">
        <v>180000</v>
      </c>
      <c r="T972" s="6" t="e">
        <f>S972/1000*#REF!</f>
        <v>#REF!</v>
      </c>
      <c r="U972" s="81" t="e">
        <f t="shared" si="257"/>
        <v>#REF!</v>
      </c>
      <c r="V972" s="6">
        <v>180000</v>
      </c>
      <c r="W972" s="6" t="e">
        <f>#REF!*V972/10</f>
        <v>#REF!</v>
      </c>
      <c r="X972" s="81" t="e">
        <f t="shared" si="258"/>
        <v>#REF!</v>
      </c>
      <c r="Y972" s="6">
        <v>180000</v>
      </c>
      <c r="Z972" s="6" t="e">
        <f>Y972/1000*#REF!</f>
        <v>#REF!</v>
      </c>
      <c r="AA972" s="81" t="e">
        <f t="shared" si="259"/>
        <v>#REF!</v>
      </c>
      <c r="AB972" s="6">
        <v>180000</v>
      </c>
      <c r="AC972" s="6" t="e">
        <f>#REF!*AB972/10</f>
        <v>#REF!</v>
      </c>
      <c r="AD972" s="81" t="e">
        <f t="shared" si="260"/>
        <v>#REF!</v>
      </c>
      <c r="AE972" s="32">
        <v>171000</v>
      </c>
      <c r="AF972" s="6" t="e">
        <f>AE972/1000*#REF!</f>
        <v>#REF!</v>
      </c>
      <c r="AG972" s="81" t="e">
        <f t="shared" si="261"/>
        <v>#REF!</v>
      </c>
      <c r="AH972" s="32">
        <v>171000</v>
      </c>
      <c r="AI972" s="6" t="e">
        <f>#REF!*AH972/10</f>
        <v>#REF!</v>
      </c>
      <c r="AJ972" s="81" t="e">
        <f t="shared" si="262"/>
        <v>#REF!</v>
      </c>
      <c r="AK972" s="32">
        <v>171000</v>
      </c>
      <c r="AL972" s="35"/>
      <c r="AM972" s="35"/>
    </row>
    <row r="973" spans="1:39" x14ac:dyDescent="0.2">
      <c r="A973" s="5">
        <f t="shared" si="254"/>
        <v>927</v>
      </c>
      <c r="B973" s="5">
        <v>1001</v>
      </c>
      <c r="C973" s="5">
        <v>1001</v>
      </c>
      <c r="D973" s="5" t="s">
        <v>2200</v>
      </c>
      <c r="E973" s="15"/>
      <c r="F973" s="15" t="s">
        <v>2200</v>
      </c>
      <c r="G973" s="30" t="s">
        <v>2201</v>
      </c>
      <c r="H973" s="6">
        <v>15000</v>
      </c>
      <c r="I973" s="6">
        <v>1050</v>
      </c>
      <c r="J973" s="6"/>
      <c r="K973" s="81">
        <f t="shared" si="252"/>
        <v>15000</v>
      </c>
      <c r="L973" s="81">
        <f t="shared" si="253"/>
        <v>16100</v>
      </c>
      <c r="M973" s="6">
        <v>220000</v>
      </c>
      <c r="N973" s="6" t="e">
        <f>M973/1000*#REF!</f>
        <v>#REF!</v>
      </c>
      <c r="O973" s="81" t="e">
        <f t="shared" si="255"/>
        <v>#REF!</v>
      </c>
      <c r="P973" s="6">
        <v>220000</v>
      </c>
      <c r="Q973" s="6" t="e">
        <f>#REF!*P973/10</f>
        <v>#REF!</v>
      </c>
      <c r="R973" s="81" t="e">
        <f t="shared" si="256"/>
        <v>#REF!</v>
      </c>
      <c r="S973" s="6">
        <v>220000</v>
      </c>
      <c r="T973" s="6" t="e">
        <f>S973/1000*#REF!</f>
        <v>#REF!</v>
      </c>
      <c r="U973" s="81" t="e">
        <f t="shared" si="257"/>
        <v>#REF!</v>
      </c>
      <c r="V973" s="6">
        <v>220000</v>
      </c>
      <c r="W973" s="6" t="e">
        <f>#REF!*V973/10</f>
        <v>#REF!</v>
      </c>
      <c r="X973" s="81" t="e">
        <f t="shared" si="258"/>
        <v>#REF!</v>
      </c>
      <c r="Y973" s="6">
        <v>220000</v>
      </c>
      <c r="Z973" s="6" t="e">
        <f>Y973/1000*#REF!</f>
        <v>#REF!</v>
      </c>
      <c r="AA973" s="81" t="e">
        <f t="shared" si="259"/>
        <v>#REF!</v>
      </c>
      <c r="AB973" s="6">
        <v>220000</v>
      </c>
      <c r="AC973" s="6" t="e">
        <f>#REF!*AB973/10</f>
        <v>#REF!</v>
      </c>
      <c r="AD973" s="81" t="e">
        <f t="shared" si="260"/>
        <v>#REF!</v>
      </c>
      <c r="AE973" s="32">
        <v>209000</v>
      </c>
      <c r="AF973" s="6" t="e">
        <f>AE973/1000*#REF!</f>
        <v>#REF!</v>
      </c>
      <c r="AG973" s="81" t="e">
        <f t="shared" si="261"/>
        <v>#REF!</v>
      </c>
      <c r="AH973" s="32">
        <v>209000</v>
      </c>
      <c r="AI973" s="6" t="e">
        <f>#REF!*AH973/10</f>
        <v>#REF!</v>
      </c>
      <c r="AJ973" s="81" t="e">
        <f t="shared" si="262"/>
        <v>#REF!</v>
      </c>
      <c r="AK973" s="32">
        <v>209000</v>
      </c>
      <c r="AL973" s="35"/>
      <c r="AM973" s="35"/>
    </row>
    <row r="974" spans="1:39" x14ac:dyDescent="0.2">
      <c r="A974" s="5">
        <f t="shared" si="254"/>
        <v>928</v>
      </c>
      <c r="B974" s="5">
        <v>1002</v>
      </c>
      <c r="C974" s="5">
        <v>1002</v>
      </c>
      <c r="D974" s="5" t="s">
        <v>2202</v>
      </c>
      <c r="E974" s="15"/>
      <c r="F974" s="15" t="s">
        <v>2202</v>
      </c>
      <c r="G974" s="30" t="s">
        <v>2203</v>
      </c>
      <c r="H974" s="6">
        <v>15000</v>
      </c>
      <c r="I974" s="6">
        <v>1050</v>
      </c>
      <c r="J974" s="6"/>
      <c r="K974" s="81">
        <f t="shared" si="252"/>
        <v>15000</v>
      </c>
      <c r="L974" s="81">
        <f t="shared" si="253"/>
        <v>16100</v>
      </c>
      <c r="M974" s="6">
        <v>70000</v>
      </c>
      <c r="N974" s="6" t="e">
        <f>M974/1000*#REF!</f>
        <v>#REF!</v>
      </c>
      <c r="O974" s="81" t="e">
        <f t="shared" si="255"/>
        <v>#REF!</v>
      </c>
      <c r="P974" s="6">
        <v>70000</v>
      </c>
      <c r="Q974" s="6" t="e">
        <f>#REF!*P974/10</f>
        <v>#REF!</v>
      </c>
      <c r="R974" s="81" t="e">
        <f t="shared" si="256"/>
        <v>#REF!</v>
      </c>
      <c r="S974" s="6">
        <v>70000</v>
      </c>
      <c r="T974" s="6" t="e">
        <f>S974/1000*#REF!</f>
        <v>#REF!</v>
      </c>
      <c r="U974" s="81" t="e">
        <f t="shared" si="257"/>
        <v>#REF!</v>
      </c>
      <c r="V974" s="6">
        <v>70000</v>
      </c>
      <c r="W974" s="6" t="e">
        <f>#REF!*V974/10</f>
        <v>#REF!</v>
      </c>
      <c r="X974" s="81" t="e">
        <f t="shared" si="258"/>
        <v>#REF!</v>
      </c>
      <c r="Y974" s="6">
        <v>70000</v>
      </c>
      <c r="Z974" s="6" t="e">
        <f>Y974/1000*#REF!</f>
        <v>#REF!</v>
      </c>
      <c r="AA974" s="81" t="e">
        <f t="shared" si="259"/>
        <v>#REF!</v>
      </c>
      <c r="AB974" s="6">
        <v>70000</v>
      </c>
      <c r="AC974" s="6" t="e">
        <f>#REF!*AB974/10</f>
        <v>#REF!</v>
      </c>
      <c r="AD974" s="81" t="e">
        <f t="shared" si="260"/>
        <v>#REF!</v>
      </c>
      <c r="AE974" s="32">
        <v>66000</v>
      </c>
      <c r="AF974" s="6" t="e">
        <f>AE974/1000*#REF!</f>
        <v>#REF!</v>
      </c>
      <c r="AG974" s="81" t="e">
        <f t="shared" si="261"/>
        <v>#REF!</v>
      </c>
      <c r="AH974" s="32">
        <v>66000</v>
      </c>
      <c r="AI974" s="6" t="e">
        <f>#REF!*AH974/10</f>
        <v>#REF!</v>
      </c>
      <c r="AJ974" s="81" t="e">
        <f t="shared" si="262"/>
        <v>#REF!</v>
      </c>
      <c r="AK974" s="32">
        <v>66000</v>
      </c>
      <c r="AL974" s="35"/>
      <c r="AM974" s="35"/>
    </row>
    <row r="975" spans="1:39" x14ac:dyDescent="0.2">
      <c r="A975" s="5">
        <f t="shared" si="254"/>
        <v>929</v>
      </c>
      <c r="B975" s="5">
        <v>1003</v>
      </c>
      <c r="C975" s="5">
        <v>1003</v>
      </c>
      <c r="D975" s="5" t="s">
        <v>2204</v>
      </c>
      <c r="E975" s="15"/>
      <c r="F975" s="15" t="s">
        <v>2204</v>
      </c>
      <c r="G975" s="30" t="s">
        <v>2205</v>
      </c>
      <c r="H975" s="6">
        <v>70000</v>
      </c>
      <c r="I975" s="6">
        <v>4900</v>
      </c>
      <c r="J975" s="6"/>
      <c r="K975" s="81">
        <f t="shared" si="252"/>
        <v>70000</v>
      </c>
      <c r="L975" s="81">
        <f t="shared" si="253"/>
        <v>74900</v>
      </c>
      <c r="M975" s="6">
        <v>100000</v>
      </c>
      <c r="N975" s="6" t="e">
        <f>M975/1000*#REF!</f>
        <v>#REF!</v>
      </c>
      <c r="O975" s="81" t="e">
        <f t="shared" si="255"/>
        <v>#REF!</v>
      </c>
      <c r="P975" s="6">
        <v>100000</v>
      </c>
      <c r="Q975" s="6" t="e">
        <f>#REF!*P975/10</f>
        <v>#REF!</v>
      </c>
      <c r="R975" s="81" t="e">
        <f t="shared" si="256"/>
        <v>#REF!</v>
      </c>
      <c r="S975" s="6">
        <v>100000</v>
      </c>
      <c r="T975" s="6" t="e">
        <f>S975/1000*#REF!</f>
        <v>#REF!</v>
      </c>
      <c r="U975" s="81" t="e">
        <f t="shared" si="257"/>
        <v>#REF!</v>
      </c>
      <c r="V975" s="6">
        <v>100000</v>
      </c>
      <c r="W975" s="6" t="e">
        <f>#REF!*V975/10</f>
        <v>#REF!</v>
      </c>
      <c r="X975" s="81" t="e">
        <f t="shared" si="258"/>
        <v>#REF!</v>
      </c>
      <c r="Y975" s="6">
        <v>100000</v>
      </c>
      <c r="Z975" s="6" t="e">
        <f>Y975/1000*#REF!</f>
        <v>#REF!</v>
      </c>
      <c r="AA975" s="81" t="e">
        <f t="shared" si="259"/>
        <v>#REF!</v>
      </c>
      <c r="AB975" s="6">
        <v>100000</v>
      </c>
      <c r="AC975" s="6" t="e">
        <f>#REF!*AB975/10</f>
        <v>#REF!</v>
      </c>
      <c r="AD975" s="81" t="e">
        <f t="shared" si="260"/>
        <v>#REF!</v>
      </c>
      <c r="AE975" s="32">
        <v>95000</v>
      </c>
      <c r="AF975" s="6" t="e">
        <f>AE975/1000*#REF!</f>
        <v>#REF!</v>
      </c>
      <c r="AG975" s="81" t="e">
        <f t="shared" si="261"/>
        <v>#REF!</v>
      </c>
      <c r="AH975" s="32">
        <v>95000</v>
      </c>
      <c r="AI975" s="6" t="e">
        <f>#REF!*AH975/10</f>
        <v>#REF!</v>
      </c>
      <c r="AJ975" s="81" t="e">
        <f t="shared" si="262"/>
        <v>#REF!</v>
      </c>
      <c r="AK975" s="32">
        <v>95000</v>
      </c>
      <c r="AL975" s="35"/>
      <c r="AM975" s="35"/>
    </row>
    <row r="976" spans="1:39" x14ac:dyDescent="0.2">
      <c r="A976" s="5">
        <f t="shared" si="254"/>
        <v>930</v>
      </c>
      <c r="B976" s="5">
        <v>1004</v>
      </c>
      <c r="C976" s="5">
        <v>1004</v>
      </c>
      <c r="D976" s="5" t="s">
        <v>2206</v>
      </c>
      <c r="E976" s="15"/>
      <c r="F976" s="15" t="s">
        <v>2206</v>
      </c>
      <c r="G976" s="30" t="s">
        <v>2207</v>
      </c>
      <c r="H976" s="6">
        <v>25000</v>
      </c>
      <c r="I976" s="6">
        <v>1750</v>
      </c>
      <c r="J976" s="6"/>
      <c r="K976" s="81">
        <f t="shared" si="252"/>
        <v>25000</v>
      </c>
      <c r="L976" s="81">
        <f t="shared" si="253"/>
        <v>26800</v>
      </c>
      <c r="M976" s="9">
        <v>320000</v>
      </c>
      <c r="N976" s="6" t="e">
        <f>M976/1000*#REF!</f>
        <v>#REF!</v>
      </c>
      <c r="O976" s="81" t="e">
        <f t="shared" si="255"/>
        <v>#REF!</v>
      </c>
      <c r="P976" s="9">
        <v>320000</v>
      </c>
      <c r="Q976" s="6" t="e">
        <f>#REF!*P976/10</f>
        <v>#REF!</v>
      </c>
      <c r="R976" s="81" t="e">
        <f t="shared" si="256"/>
        <v>#REF!</v>
      </c>
      <c r="S976" s="9">
        <v>320000</v>
      </c>
      <c r="T976" s="6" t="e">
        <f>S976/1000*#REF!</f>
        <v>#REF!</v>
      </c>
      <c r="U976" s="81" t="e">
        <f t="shared" si="257"/>
        <v>#REF!</v>
      </c>
      <c r="V976" s="9">
        <v>320000</v>
      </c>
      <c r="W976" s="6" t="e">
        <f>#REF!*V976/10</f>
        <v>#REF!</v>
      </c>
      <c r="X976" s="81" t="e">
        <f t="shared" si="258"/>
        <v>#REF!</v>
      </c>
      <c r="Y976" s="9">
        <v>320000</v>
      </c>
      <c r="Z976" s="6" t="e">
        <f>Y976/1000*#REF!</f>
        <v>#REF!</v>
      </c>
      <c r="AA976" s="81" t="e">
        <f t="shared" si="259"/>
        <v>#REF!</v>
      </c>
      <c r="AB976" s="9">
        <v>320000</v>
      </c>
      <c r="AC976" s="6" t="e">
        <f>#REF!*AB976/10</f>
        <v>#REF!</v>
      </c>
      <c r="AD976" s="81" t="e">
        <f t="shared" si="260"/>
        <v>#REF!</v>
      </c>
      <c r="AE976" s="9">
        <v>320000</v>
      </c>
      <c r="AF976" s="6" t="e">
        <f>AE976/1000*#REF!</f>
        <v>#REF!</v>
      </c>
      <c r="AG976" s="81" t="e">
        <f t="shared" si="261"/>
        <v>#REF!</v>
      </c>
      <c r="AH976" s="9">
        <v>320000</v>
      </c>
      <c r="AI976" s="6" t="e">
        <f>#REF!*AH976/10</f>
        <v>#REF!</v>
      </c>
      <c r="AJ976" s="81" t="e">
        <f t="shared" si="262"/>
        <v>#REF!</v>
      </c>
      <c r="AK976" s="9">
        <v>320000</v>
      </c>
      <c r="AL976" s="35"/>
      <c r="AM976" s="35"/>
    </row>
    <row r="977" spans="1:39" x14ac:dyDescent="0.2">
      <c r="A977" s="5">
        <f t="shared" si="254"/>
        <v>931</v>
      </c>
      <c r="B977" s="5">
        <v>1005</v>
      </c>
      <c r="C977" s="5">
        <v>1005</v>
      </c>
      <c r="D977" s="5" t="s">
        <v>2208</v>
      </c>
      <c r="E977" s="15"/>
      <c r="F977" s="15" t="s">
        <v>2208</v>
      </c>
      <c r="G977" s="30" t="s">
        <v>2209</v>
      </c>
      <c r="H977" s="6">
        <v>75000</v>
      </c>
      <c r="I977" s="6">
        <v>5250</v>
      </c>
      <c r="J977" s="6"/>
      <c r="K977" s="81">
        <f t="shared" si="252"/>
        <v>75000</v>
      </c>
      <c r="L977" s="81">
        <f t="shared" si="253"/>
        <v>80300</v>
      </c>
      <c r="M977" s="9">
        <v>320000</v>
      </c>
      <c r="N977" s="6" t="e">
        <f>M977/1000*#REF!</f>
        <v>#REF!</v>
      </c>
      <c r="O977" s="81" t="e">
        <f t="shared" si="255"/>
        <v>#REF!</v>
      </c>
      <c r="P977" s="9">
        <v>320000</v>
      </c>
      <c r="Q977" s="6" t="e">
        <f>#REF!*P977/10</f>
        <v>#REF!</v>
      </c>
      <c r="R977" s="81" t="e">
        <f t="shared" si="256"/>
        <v>#REF!</v>
      </c>
      <c r="S977" s="9">
        <v>320000</v>
      </c>
      <c r="T977" s="6" t="e">
        <f>S977/1000*#REF!</f>
        <v>#REF!</v>
      </c>
      <c r="U977" s="81" t="e">
        <f t="shared" si="257"/>
        <v>#REF!</v>
      </c>
      <c r="V977" s="9">
        <v>320000</v>
      </c>
      <c r="W977" s="6" t="e">
        <f>#REF!*V977/10</f>
        <v>#REF!</v>
      </c>
      <c r="X977" s="81" t="e">
        <f t="shared" si="258"/>
        <v>#REF!</v>
      </c>
      <c r="Y977" s="9">
        <v>320000</v>
      </c>
      <c r="Z977" s="6" t="e">
        <f>Y977/1000*#REF!</f>
        <v>#REF!</v>
      </c>
      <c r="AA977" s="81" t="e">
        <f t="shared" si="259"/>
        <v>#REF!</v>
      </c>
      <c r="AB977" s="9">
        <v>320000</v>
      </c>
      <c r="AC977" s="6" t="e">
        <f>#REF!*AB977/10</f>
        <v>#REF!</v>
      </c>
      <c r="AD977" s="81" t="e">
        <f t="shared" si="260"/>
        <v>#REF!</v>
      </c>
      <c r="AE977" s="9">
        <v>320000</v>
      </c>
      <c r="AF977" s="6" t="e">
        <f>AE977/1000*#REF!</f>
        <v>#REF!</v>
      </c>
      <c r="AG977" s="81" t="e">
        <f t="shared" si="261"/>
        <v>#REF!</v>
      </c>
      <c r="AH977" s="9">
        <v>320000</v>
      </c>
      <c r="AI977" s="6" t="e">
        <f>#REF!*AH977/10</f>
        <v>#REF!</v>
      </c>
      <c r="AJ977" s="81" t="e">
        <f t="shared" si="262"/>
        <v>#REF!</v>
      </c>
      <c r="AK977" s="9">
        <v>320000</v>
      </c>
      <c r="AL977" s="35"/>
      <c r="AM977" s="35"/>
    </row>
    <row r="978" spans="1:39" x14ac:dyDescent="0.2">
      <c r="A978" s="5">
        <f t="shared" si="254"/>
        <v>932</v>
      </c>
      <c r="B978" s="5">
        <v>1006</v>
      </c>
      <c r="C978" s="5">
        <v>1006</v>
      </c>
      <c r="D978" s="5" t="s">
        <v>2210</v>
      </c>
      <c r="E978" s="15"/>
      <c r="F978" s="15" t="s">
        <v>2210</v>
      </c>
      <c r="G978" s="30" t="s">
        <v>2211</v>
      </c>
      <c r="H978" s="6">
        <v>135000</v>
      </c>
      <c r="I978" s="6">
        <v>9450</v>
      </c>
      <c r="J978" s="6"/>
      <c r="K978" s="81">
        <f t="shared" si="252"/>
        <v>135000</v>
      </c>
      <c r="L978" s="81">
        <f t="shared" si="253"/>
        <v>144500</v>
      </c>
      <c r="M978" s="6">
        <v>90000</v>
      </c>
      <c r="N978" s="6" t="e">
        <f>M978/1000*#REF!</f>
        <v>#REF!</v>
      </c>
      <c r="O978" s="81" t="e">
        <f t="shared" si="255"/>
        <v>#REF!</v>
      </c>
      <c r="P978" s="6">
        <v>90000</v>
      </c>
      <c r="Q978" s="6" t="e">
        <f>#REF!*P978/10</f>
        <v>#REF!</v>
      </c>
      <c r="R978" s="81" t="e">
        <f t="shared" si="256"/>
        <v>#REF!</v>
      </c>
      <c r="S978" s="6">
        <v>86000</v>
      </c>
      <c r="T978" s="6" t="e">
        <f>S978/1000*#REF!</f>
        <v>#REF!</v>
      </c>
      <c r="U978" s="81" t="e">
        <f t="shared" si="257"/>
        <v>#REF!</v>
      </c>
      <c r="V978" s="6">
        <v>86000</v>
      </c>
      <c r="W978" s="6" t="e">
        <f>#REF!*V978/10</f>
        <v>#REF!</v>
      </c>
      <c r="X978" s="81" t="e">
        <f t="shared" si="258"/>
        <v>#REF!</v>
      </c>
      <c r="Y978" s="6">
        <v>81000</v>
      </c>
      <c r="Z978" s="6" t="e">
        <f>Y978/1000*#REF!</f>
        <v>#REF!</v>
      </c>
      <c r="AA978" s="81" t="e">
        <f t="shared" si="259"/>
        <v>#REF!</v>
      </c>
      <c r="AB978" s="6">
        <v>81000</v>
      </c>
      <c r="AC978" s="6" t="e">
        <f>#REF!*AB978/10</f>
        <v>#REF!</v>
      </c>
      <c r="AD978" s="81" t="e">
        <f t="shared" si="260"/>
        <v>#REF!</v>
      </c>
      <c r="AE978" s="6">
        <v>76000</v>
      </c>
      <c r="AF978" s="6" t="e">
        <f>AE978/1000*#REF!</f>
        <v>#REF!</v>
      </c>
      <c r="AG978" s="81" t="e">
        <f t="shared" si="261"/>
        <v>#REF!</v>
      </c>
      <c r="AH978" s="6">
        <v>76000</v>
      </c>
      <c r="AI978" s="6" t="e">
        <f>#REF!*AH978/10</f>
        <v>#REF!</v>
      </c>
      <c r="AJ978" s="81" t="e">
        <f t="shared" si="262"/>
        <v>#REF!</v>
      </c>
      <c r="AK978" s="6">
        <v>76000</v>
      </c>
      <c r="AL978" s="35"/>
      <c r="AM978" s="35"/>
    </row>
    <row r="979" spans="1:39" x14ac:dyDescent="0.2">
      <c r="A979" s="5">
        <f t="shared" si="254"/>
        <v>933</v>
      </c>
      <c r="B979" s="5">
        <v>1007</v>
      </c>
      <c r="C979" s="5">
        <v>1007</v>
      </c>
      <c r="D979" s="5" t="s">
        <v>2212</v>
      </c>
      <c r="E979" s="15"/>
      <c r="F979" s="15" t="s">
        <v>2212</v>
      </c>
      <c r="G979" s="30" t="s">
        <v>2213</v>
      </c>
      <c r="H979" s="6">
        <v>75000</v>
      </c>
      <c r="I979" s="6">
        <v>5250</v>
      </c>
      <c r="J979" s="6"/>
      <c r="K979" s="81">
        <f t="shared" si="252"/>
        <v>75000</v>
      </c>
      <c r="L979" s="81">
        <f t="shared" si="253"/>
        <v>80300</v>
      </c>
      <c r="M979" s="6">
        <v>180000</v>
      </c>
      <c r="N979" s="6" t="e">
        <f>M979/1000*#REF!</f>
        <v>#REF!</v>
      </c>
      <c r="O979" s="81" t="e">
        <f t="shared" si="255"/>
        <v>#REF!</v>
      </c>
      <c r="P979" s="6">
        <v>180000</v>
      </c>
      <c r="Q979" s="6" t="e">
        <f>#REF!*P979/10</f>
        <v>#REF!</v>
      </c>
      <c r="R979" s="81" t="e">
        <f t="shared" si="256"/>
        <v>#REF!</v>
      </c>
      <c r="S979" s="6">
        <v>180000</v>
      </c>
      <c r="T979" s="6" t="e">
        <f>S979/1000*#REF!</f>
        <v>#REF!</v>
      </c>
      <c r="U979" s="81" t="e">
        <f t="shared" si="257"/>
        <v>#REF!</v>
      </c>
      <c r="V979" s="6">
        <v>180000</v>
      </c>
      <c r="W979" s="6" t="e">
        <f>#REF!*V979/10</f>
        <v>#REF!</v>
      </c>
      <c r="X979" s="81" t="e">
        <f t="shared" si="258"/>
        <v>#REF!</v>
      </c>
      <c r="Y979" s="6">
        <v>180000</v>
      </c>
      <c r="Z979" s="6" t="e">
        <f>Y979/1000*#REF!</f>
        <v>#REF!</v>
      </c>
      <c r="AA979" s="81" t="e">
        <f t="shared" si="259"/>
        <v>#REF!</v>
      </c>
      <c r="AB979" s="6">
        <v>180000</v>
      </c>
      <c r="AC979" s="6" t="e">
        <f>#REF!*AB979/10</f>
        <v>#REF!</v>
      </c>
      <c r="AD979" s="81" t="e">
        <f t="shared" si="260"/>
        <v>#REF!</v>
      </c>
      <c r="AE979" s="32">
        <v>171000</v>
      </c>
      <c r="AF979" s="6" t="e">
        <f>AE979/1000*#REF!</f>
        <v>#REF!</v>
      </c>
      <c r="AG979" s="81" t="e">
        <f t="shared" si="261"/>
        <v>#REF!</v>
      </c>
      <c r="AH979" s="32">
        <v>171000</v>
      </c>
      <c r="AI979" s="6" t="e">
        <f>#REF!*AH979/10</f>
        <v>#REF!</v>
      </c>
      <c r="AJ979" s="81" t="e">
        <f t="shared" si="262"/>
        <v>#REF!</v>
      </c>
      <c r="AK979" s="32">
        <v>171000</v>
      </c>
      <c r="AL979" s="35"/>
      <c r="AM979" s="35"/>
    </row>
    <row r="980" spans="1:39" x14ac:dyDescent="0.2">
      <c r="A980" s="5">
        <f t="shared" si="254"/>
        <v>934</v>
      </c>
      <c r="B980" s="5">
        <v>1008</v>
      </c>
      <c r="C980" s="5">
        <v>1008</v>
      </c>
      <c r="D980" s="5" t="s">
        <v>2214</v>
      </c>
      <c r="E980" s="15"/>
      <c r="F980" s="15" t="s">
        <v>2214</v>
      </c>
      <c r="G980" s="30" t="s">
        <v>2215</v>
      </c>
      <c r="H980" s="6">
        <v>75000</v>
      </c>
      <c r="I980" s="6">
        <v>5250</v>
      </c>
      <c r="J980" s="6"/>
      <c r="K980" s="81">
        <f t="shared" si="252"/>
        <v>75000</v>
      </c>
      <c r="L980" s="81">
        <f t="shared" si="253"/>
        <v>80300</v>
      </c>
      <c r="M980" s="6">
        <v>193000</v>
      </c>
      <c r="N980" s="6" t="e">
        <f>M980/1000*#REF!</f>
        <v>#REF!</v>
      </c>
      <c r="O980" s="81" t="e">
        <f t="shared" si="255"/>
        <v>#REF!</v>
      </c>
      <c r="P980" s="6">
        <v>193000</v>
      </c>
      <c r="Q980" s="6" t="e">
        <f>#REF!*P980/10</f>
        <v>#REF!</v>
      </c>
      <c r="R980" s="81" t="e">
        <f t="shared" si="256"/>
        <v>#REF!</v>
      </c>
      <c r="S980" s="6">
        <v>174000</v>
      </c>
      <c r="T980" s="6" t="e">
        <f>S980/1000*#REF!</f>
        <v>#REF!</v>
      </c>
      <c r="U980" s="81" t="e">
        <f t="shared" si="257"/>
        <v>#REF!</v>
      </c>
      <c r="V980" s="6">
        <v>174000</v>
      </c>
      <c r="W980" s="6" t="e">
        <f>#REF!*V980/10</f>
        <v>#REF!</v>
      </c>
      <c r="X980" s="81" t="e">
        <f t="shared" si="258"/>
        <v>#REF!</v>
      </c>
      <c r="Y980" s="6">
        <v>164000</v>
      </c>
      <c r="Z980" s="6" t="e">
        <f>Y980/1000*#REF!</f>
        <v>#REF!</v>
      </c>
      <c r="AA980" s="81" t="e">
        <f t="shared" si="259"/>
        <v>#REF!</v>
      </c>
      <c r="AB980" s="6">
        <v>164000</v>
      </c>
      <c r="AC980" s="6" t="e">
        <f>#REF!*AB980/10</f>
        <v>#REF!</v>
      </c>
      <c r="AD980" s="81" t="e">
        <f t="shared" si="260"/>
        <v>#REF!</v>
      </c>
      <c r="AE980" s="6">
        <v>154000</v>
      </c>
      <c r="AF980" s="6" t="e">
        <f>AE980/1000*#REF!</f>
        <v>#REF!</v>
      </c>
      <c r="AG980" s="81" t="e">
        <f t="shared" si="261"/>
        <v>#REF!</v>
      </c>
      <c r="AH980" s="6">
        <v>154000</v>
      </c>
      <c r="AI980" s="6" t="e">
        <f>#REF!*AH980/10</f>
        <v>#REF!</v>
      </c>
      <c r="AJ980" s="81" t="e">
        <f t="shared" si="262"/>
        <v>#REF!</v>
      </c>
      <c r="AK980" s="6">
        <v>154000</v>
      </c>
      <c r="AL980" s="35"/>
      <c r="AM980" s="35"/>
    </row>
    <row r="981" spans="1:39" x14ac:dyDescent="0.2">
      <c r="A981" s="5">
        <f t="shared" si="254"/>
        <v>935</v>
      </c>
      <c r="B981" s="5">
        <v>1009</v>
      </c>
      <c r="C981" s="5">
        <v>1009</v>
      </c>
      <c r="D981" s="5" t="s">
        <v>2216</v>
      </c>
      <c r="E981" s="15"/>
      <c r="F981" s="15" t="s">
        <v>2216</v>
      </c>
      <c r="G981" s="30" t="s">
        <v>2217</v>
      </c>
      <c r="H981" s="6">
        <v>75000</v>
      </c>
      <c r="I981" s="6">
        <v>5250</v>
      </c>
      <c r="J981" s="6"/>
      <c r="K981" s="81">
        <f t="shared" si="252"/>
        <v>75000</v>
      </c>
      <c r="L981" s="81">
        <f t="shared" si="253"/>
        <v>80300</v>
      </c>
      <c r="M981" s="6">
        <v>377000</v>
      </c>
      <c r="N981" s="6" t="e">
        <f>M981/1000*#REF!</f>
        <v>#REF!</v>
      </c>
      <c r="O981" s="81" t="e">
        <f t="shared" si="255"/>
        <v>#REF!</v>
      </c>
      <c r="P981" s="6">
        <v>377000</v>
      </c>
      <c r="Q981" s="6" t="e">
        <f>#REF!*P981/10</f>
        <v>#REF!</v>
      </c>
      <c r="R981" s="81" t="e">
        <f t="shared" si="256"/>
        <v>#REF!</v>
      </c>
      <c r="S981" s="6">
        <v>339000</v>
      </c>
      <c r="T981" s="6" t="e">
        <f>S981/1000*#REF!</f>
        <v>#REF!</v>
      </c>
      <c r="U981" s="81" t="e">
        <f t="shared" si="257"/>
        <v>#REF!</v>
      </c>
      <c r="V981" s="6">
        <v>339000</v>
      </c>
      <c r="W981" s="6" t="e">
        <f>#REF!*V981/10</f>
        <v>#REF!</v>
      </c>
      <c r="X981" s="81" t="e">
        <f t="shared" si="258"/>
        <v>#REF!</v>
      </c>
      <c r="Y981" s="6">
        <v>320000</v>
      </c>
      <c r="Z981" s="6" t="e">
        <f>Y981/1000*#REF!</f>
        <v>#REF!</v>
      </c>
      <c r="AA981" s="81" t="e">
        <f t="shared" si="259"/>
        <v>#REF!</v>
      </c>
      <c r="AB981" s="6">
        <v>320000</v>
      </c>
      <c r="AC981" s="6" t="e">
        <f>#REF!*AB981/10</f>
        <v>#REF!</v>
      </c>
      <c r="AD981" s="81" t="e">
        <f t="shared" si="260"/>
        <v>#REF!</v>
      </c>
      <c r="AE981" s="6">
        <v>302000</v>
      </c>
      <c r="AF981" s="6" t="e">
        <f>AE981/1000*#REF!</f>
        <v>#REF!</v>
      </c>
      <c r="AG981" s="81" t="e">
        <f t="shared" si="261"/>
        <v>#REF!</v>
      </c>
      <c r="AH981" s="6">
        <v>302000</v>
      </c>
      <c r="AI981" s="6" t="e">
        <f>#REF!*AH981/10</f>
        <v>#REF!</v>
      </c>
      <c r="AJ981" s="81" t="e">
        <f t="shared" si="262"/>
        <v>#REF!</v>
      </c>
      <c r="AK981" s="6">
        <v>302000</v>
      </c>
      <c r="AL981" s="35"/>
      <c r="AM981" s="35"/>
    </row>
    <row r="982" spans="1:39" x14ac:dyDescent="0.2">
      <c r="A982" s="5">
        <f>A981+1</f>
        <v>936</v>
      </c>
      <c r="B982" s="5">
        <v>1010</v>
      </c>
      <c r="C982" s="5">
        <v>1010</v>
      </c>
      <c r="D982" s="5" t="s">
        <v>2218</v>
      </c>
      <c r="E982" s="15"/>
      <c r="F982" s="15" t="s">
        <v>2218</v>
      </c>
      <c r="G982" s="30" t="s">
        <v>2219</v>
      </c>
      <c r="H982" s="6">
        <v>75000</v>
      </c>
      <c r="I982" s="6">
        <v>5250</v>
      </c>
      <c r="J982" s="6"/>
      <c r="K982" s="81">
        <f t="shared" si="252"/>
        <v>75000</v>
      </c>
      <c r="L982" s="81">
        <f t="shared" si="253"/>
        <v>80300</v>
      </c>
      <c r="M982" s="6">
        <v>260000</v>
      </c>
      <c r="N982" s="6" t="e">
        <f>M982/1000*#REF!</f>
        <v>#REF!</v>
      </c>
      <c r="O982" s="81" t="e">
        <f t="shared" si="255"/>
        <v>#REF!</v>
      </c>
      <c r="P982" s="6">
        <v>260000</v>
      </c>
      <c r="Q982" s="6" t="e">
        <f>#REF!*P982/10</f>
        <v>#REF!</v>
      </c>
      <c r="R982" s="81" t="e">
        <f t="shared" si="256"/>
        <v>#REF!</v>
      </c>
      <c r="S982" s="6">
        <v>234000</v>
      </c>
      <c r="T982" s="6" t="e">
        <f>S982/1000*#REF!</f>
        <v>#REF!</v>
      </c>
      <c r="U982" s="81" t="e">
        <f t="shared" si="257"/>
        <v>#REF!</v>
      </c>
      <c r="V982" s="6">
        <v>234000</v>
      </c>
      <c r="W982" s="6" t="e">
        <f>#REF!*V982/10</f>
        <v>#REF!</v>
      </c>
      <c r="X982" s="81" t="e">
        <f t="shared" si="258"/>
        <v>#REF!</v>
      </c>
      <c r="Y982" s="6">
        <v>221000</v>
      </c>
      <c r="Z982" s="6" t="e">
        <f>Y982/1000*#REF!</f>
        <v>#REF!</v>
      </c>
      <c r="AA982" s="81" t="e">
        <f t="shared" si="259"/>
        <v>#REF!</v>
      </c>
      <c r="AB982" s="6">
        <v>221000</v>
      </c>
      <c r="AC982" s="6" t="e">
        <f>#REF!*AB982/10</f>
        <v>#REF!</v>
      </c>
      <c r="AD982" s="81" t="e">
        <f t="shared" si="260"/>
        <v>#REF!</v>
      </c>
      <c r="AE982" s="6">
        <v>208000</v>
      </c>
      <c r="AF982" s="6" t="e">
        <f>AE982/1000*#REF!</f>
        <v>#REF!</v>
      </c>
      <c r="AG982" s="81" t="e">
        <f t="shared" si="261"/>
        <v>#REF!</v>
      </c>
      <c r="AH982" s="6">
        <v>208000</v>
      </c>
      <c r="AI982" s="6" t="e">
        <f>#REF!*AH982/10</f>
        <v>#REF!</v>
      </c>
      <c r="AJ982" s="81" t="e">
        <f t="shared" si="262"/>
        <v>#REF!</v>
      </c>
      <c r="AK982" s="6">
        <v>208000</v>
      </c>
      <c r="AL982" s="35"/>
      <c r="AM982" s="35"/>
    </row>
    <row r="983" spans="1:39" x14ac:dyDescent="0.2">
      <c r="A983" s="5">
        <f t="shared" si="254"/>
        <v>937</v>
      </c>
      <c r="B983" s="5">
        <v>1011</v>
      </c>
      <c r="C983" s="5">
        <v>1011</v>
      </c>
      <c r="D983" s="5" t="s">
        <v>2220</v>
      </c>
      <c r="E983" s="15"/>
      <c r="F983" s="15" t="s">
        <v>2220</v>
      </c>
      <c r="G983" s="30" t="s">
        <v>2221</v>
      </c>
      <c r="H983" s="6">
        <v>130000</v>
      </c>
      <c r="I983" s="6">
        <v>9100</v>
      </c>
      <c r="J983" s="6"/>
      <c r="K983" s="81">
        <f t="shared" ref="K983:K1014" si="263">H983+J983</f>
        <v>130000</v>
      </c>
      <c r="L983" s="81">
        <f t="shared" ref="L983:L1014" si="264">ROUND((SUM(H983:J983)),-2)</f>
        <v>139100</v>
      </c>
      <c r="M983" s="6">
        <v>206000</v>
      </c>
      <c r="N983" s="6" t="e">
        <f>M983/1000*#REF!</f>
        <v>#REF!</v>
      </c>
      <c r="O983" s="81" t="e">
        <f t="shared" si="255"/>
        <v>#REF!</v>
      </c>
      <c r="P983" s="6">
        <v>206000</v>
      </c>
      <c r="Q983" s="6" t="e">
        <f>#REF!*P983/10</f>
        <v>#REF!</v>
      </c>
      <c r="R983" s="81" t="e">
        <f t="shared" si="256"/>
        <v>#REF!</v>
      </c>
      <c r="S983" s="6">
        <v>195000</v>
      </c>
      <c r="T983" s="6" t="e">
        <f>S983/1000*#REF!</f>
        <v>#REF!</v>
      </c>
      <c r="U983" s="81" t="e">
        <f t="shared" si="257"/>
        <v>#REF!</v>
      </c>
      <c r="V983" s="6">
        <v>195000</v>
      </c>
      <c r="W983" s="6" t="e">
        <f>#REF!*V983/10</f>
        <v>#REF!</v>
      </c>
      <c r="X983" s="81" t="e">
        <f t="shared" si="258"/>
        <v>#REF!</v>
      </c>
      <c r="Y983" s="6">
        <v>184000</v>
      </c>
      <c r="Z983" s="6" t="e">
        <f>Y983/1000*#REF!</f>
        <v>#REF!</v>
      </c>
      <c r="AA983" s="81" t="e">
        <f t="shared" si="259"/>
        <v>#REF!</v>
      </c>
      <c r="AB983" s="6">
        <v>184000</v>
      </c>
      <c r="AC983" s="6" t="e">
        <f>#REF!*AB983/10</f>
        <v>#REF!</v>
      </c>
      <c r="AD983" s="81" t="e">
        <f t="shared" si="260"/>
        <v>#REF!</v>
      </c>
      <c r="AE983" s="6">
        <v>174000</v>
      </c>
      <c r="AF983" s="6" t="e">
        <f>AE983/1000*#REF!</f>
        <v>#REF!</v>
      </c>
      <c r="AG983" s="81" t="e">
        <f t="shared" si="261"/>
        <v>#REF!</v>
      </c>
      <c r="AH983" s="6">
        <v>174000</v>
      </c>
      <c r="AI983" s="6" t="e">
        <f>#REF!*AH983/10</f>
        <v>#REF!</v>
      </c>
      <c r="AJ983" s="81" t="e">
        <f t="shared" si="262"/>
        <v>#REF!</v>
      </c>
      <c r="AK983" s="6">
        <v>174000</v>
      </c>
      <c r="AL983" s="35"/>
      <c r="AM983" s="35"/>
    </row>
    <row r="984" spans="1:39" x14ac:dyDescent="0.2">
      <c r="A984" s="5">
        <f t="shared" si="254"/>
        <v>938</v>
      </c>
      <c r="B984" s="5">
        <v>1012</v>
      </c>
      <c r="C984" s="5">
        <v>1012</v>
      </c>
      <c r="D984" s="5" t="s">
        <v>2222</v>
      </c>
      <c r="E984" s="15"/>
      <c r="F984" s="15" t="s">
        <v>2222</v>
      </c>
      <c r="G984" s="30" t="s">
        <v>2223</v>
      </c>
      <c r="H984" s="6">
        <v>250000</v>
      </c>
      <c r="I984" s="6">
        <v>17500</v>
      </c>
      <c r="J984" s="6"/>
      <c r="K984" s="81">
        <f t="shared" si="263"/>
        <v>250000</v>
      </c>
      <c r="L984" s="81">
        <f t="shared" si="264"/>
        <v>267500</v>
      </c>
      <c r="M984" s="6">
        <v>435000</v>
      </c>
      <c r="N984" s="6" t="e">
        <f>M984/1000*#REF!</f>
        <v>#REF!</v>
      </c>
      <c r="O984" s="81" t="e">
        <f t="shared" si="255"/>
        <v>#REF!</v>
      </c>
      <c r="P984" s="6">
        <v>435000</v>
      </c>
      <c r="Q984" s="6" t="e">
        <f>#REF!*P984/10</f>
        <v>#REF!</v>
      </c>
      <c r="R984" s="81" t="e">
        <f t="shared" si="256"/>
        <v>#REF!</v>
      </c>
      <c r="S984" s="6">
        <v>392000</v>
      </c>
      <c r="T984" s="6" t="e">
        <f>S984/1000*#REF!</f>
        <v>#REF!</v>
      </c>
      <c r="U984" s="81" t="e">
        <f t="shared" si="257"/>
        <v>#REF!</v>
      </c>
      <c r="V984" s="6">
        <v>392000</v>
      </c>
      <c r="W984" s="6" t="e">
        <f>#REF!*V984/10</f>
        <v>#REF!</v>
      </c>
      <c r="X984" s="81" t="e">
        <f t="shared" si="258"/>
        <v>#REF!</v>
      </c>
      <c r="Y984" s="6">
        <v>370000</v>
      </c>
      <c r="Z984" s="6" t="e">
        <f>Y984/1000*#REF!</f>
        <v>#REF!</v>
      </c>
      <c r="AA984" s="81" t="e">
        <f t="shared" si="259"/>
        <v>#REF!</v>
      </c>
      <c r="AB984" s="6">
        <v>370000</v>
      </c>
      <c r="AC984" s="6" t="e">
        <f>#REF!*AB984/10</f>
        <v>#REF!</v>
      </c>
      <c r="AD984" s="81" t="e">
        <f t="shared" si="260"/>
        <v>#REF!</v>
      </c>
      <c r="AE984" s="6">
        <v>348000</v>
      </c>
      <c r="AF984" s="6" t="e">
        <f>AE984/1000*#REF!</f>
        <v>#REF!</v>
      </c>
      <c r="AG984" s="81" t="e">
        <f t="shared" si="261"/>
        <v>#REF!</v>
      </c>
      <c r="AH984" s="6">
        <v>348000</v>
      </c>
      <c r="AI984" s="6" t="e">
        <f>#REF!*AH984/10</f>
        <v>#REF!</v>
      </c>
      <c r="AJ984" s="81" t="e">
        <f t="shared" si="262"/>
        <v>#REF!</v>
      </c>
      <c r="AK984" s="6">
        <v>348000</v>
      </c>
      <c r="AL984" s="35"/>
      <c r="AM984" s="35"/>
    </row>
    <row r="985" spans="1:39" x14ac:dyDescent="0.2">
      <c r="A985" s="5">
        <f t="shared" si="254"/>
        <v>939</v>
      </c>
      <c r="B985" s="5">
        <v>1013</v>
      </c>
      <c r="C985" s="5">
        <v>1013</v>
      </c>
      <c r="D985" s="5" t="s">
        <v>2224</v>
      </c>
      <c r="E985" s="15"/>
      <c r="F985" s="15" t="s">
        <v>2224</v>
      </c>
      <c r="G985" s="30" t="s">
        <v>2225</v>
      </c>
      <c r="H985" s="6">
        <v>75000</v>
      </c>
      <c r="I985" s="6">
        <v>5250</v>
      </c>
      <c r="J985" s="6"/>
      <c r="K985" s="81">
        <f t="shared" si="263"/>
        <v>75000</v>
      </c>
      <c r="L985" s="81">
        <f t="shared" si="264"/>
        <v>80300</v>
      </c>
      <c r="M985" s="6">
        <v>280000</v>
      </c>
      <c r="N985" s="6" t="e">
        <f>M985/1000*#REF!</f>
        <v>#REF!</v>
      </c>
      <c r="O985" s="81" t="e">
        <f t="shared" si="255"/>
        <v>#REF!</v>
      </c>
      <c r="P985" s="6">
        <v>280000</v>
      </c>
      <c r="Q985" s="6" t="e">
        <f>#REF!*P985/10</f>
        <v>#REF!</v>
      </c>
      <c r="R985" s="81" t="e">
        <f t="shared" si="256"/>
        <v>#REF!</v>
      </c>
      <c r="S985" s="6">
        <v>252000</v>
      </c>
      <c r="T985" s="6" t="e">
        <f>S985/1000*#REF!</f>
        <v>#REF!</v>
      </c>
      <c r="U985" s="81" t="e">
        <f t="shared" si="257"/>
        <v>#REF!</v>
      </c>
      <c r="V985" s="6">
        <v>252000</v>
      </c>
      <c r="W985" s="6" t="e">
        <f>#REF!*V985/10</f>
        <v>#REF!</v>
      </c>
      <c r="X985" s="81" t="e">
        <f t="shared" si="258"/>
        <v>#REF!</v>
      </c>
      <c r="Y985" s="6">
        <v>238000</v>
      </c>
      <c r="Z985" s="6" t="e">
        <f>Y985/1000*#REF!</f>
        <v>#REF!</v>
      </c>
      <c r="AA985" s="81" t="e">
        <f t="shared" si="259"/>
        <v>#REF!</v>
      </c>
      <c r="AB985" s="6">
        <v>238000</v>
      </c>
      <c r="AC985" s="6" t="e">
        <f>#REF!*AB985/10</f>
        <v>#REF!</v>
      </c>
      <c r="AD985" s="81" t="e">
        <f t="shared" si="260"/>
        <v>#REF!</v>
      </c>
      <c r="AE985" s="6">
        <v>224000</v>
      </c>
      <c r="AF985" s="6" t="e">
        <f>AE985/1000*#REF!</f>
        <v>#REF!</v>
      </c>
      <c r="AG985" s="81" t="e">
        <f t="shared" si="261"/>
        <v>#REF!</v>
      </c>
      <c r="AH985" s="6">
        <v>224000</v>
      </c>
      <c r="AI985" s="6" t="e">
        <f>#REF!*AH985/10</f>
        <v>#REF!</v>
      </c>
      <c r="AJ985" s="81" t="e">
        <f t="shared" si="262"/>
        <v>#REF!</v>
      </c>
      <c r="AK985" s="6">
        <v>224000</v>
      </c>
      <c r="AL985" s="35"/>
      <c r="AM985" s="35"/>
    </row>
    <row r="986" spans="1:39" x14ac:dyDescent="0.2">
      <c r="A986" s="5">
        <f t="shared" si="254"/>
        <v>940</v>
      </c>
      <c r="B986" s="5">
        <v>1014</v>
      </c>
      <c r="C986" s="5">
        <v>1014</v>
      </c>
      <c r="D986" s="5" t="s">
        <v>2226</v>
      </c>
      <c r="E986" s="15"/>
      <c r="F986" s="15" t="s">
        <v>2226</v>
      </c>
      <c r="G986" s="30" t="s">
        <v>2227</v>
      </c>
      <c r="H986" s="6">
        <v>75000</v>
      </c>
      <c r="I986" s="6">
        <v>5250</v>
      </c>
      <c r="J986" s="6"/>
      <c r="K986" s="81">
        <f t="shared" si="263"/>
        <v>75000</v>
      </c>
      <c r="L986" s="81">
        <f t="shared" si="264"/>
        <v>80300</v>
      </c>
      <c r="M986" s="6">
        <v>990000</v>
      </c>
      <c r="N986" s="6" t="e">
        <f>M986/1000*#REF!</f>
        <v>#REF!</v>
      </c>
      <c r="O986" s="81" t="e">
        <f t="shared" si="255"/>
        <v>#REF!</v>
      </c>
      <c r="P986" s="6">
        <v>990000</v>
      </c>
      <c r="Q986" s="6" t="e">
        <f>#REF!*P986/10</f>
        <v>#REF!</v>
      </c>
      <c r="R986" s="81" t="e">
        <f t="shared" si="256"/>
        <v>#REF!</v>
      </c>
      <c r="S986" s="6">
        <v>891000</v>
      </c>
      <c r="T986" s="6" t="e">
        <f>S986/1000*#REF!</f>
        <v>#REF!</v>
      </c>
      <c r="U986" s="81" t="e">
        <f t="shared" si="257"/>
        <v>#REF!</v>
      </c>
      <c r="V986" s="6">
        <v>891000</v>
      </c>
      <c r="W986" s="6" t="e">
        <f>#REF!*V986/10</f>
        <v>#REF!</v>
      </c>
      <c r="X986" s="81" t="e">
        <f t="shared" si="258"/>
        <v>#REF!</v>
      </c>
      <c r="Y986" s="6">
        <v>842000</v>
      </c>
      <c r="Z986" s="6" t="e">
        <f>Y986/1000*#REF!</f>
        <v>#REF!</v>
      </c>
      <c r="AA986" s="81" t="e">
        <f t="shared" si="259"/>
        <v>#REF!</v>
      </c>
      <c r="AB986" s="6">
        <v>842000</v>
      </c>
      <c r="AC986" s="6" t="e">
        <f>#REF!*AB986/10</f>
        <v>#REF!</v>
      </c>
      <c r="AD986" s="81" t="e">
        <f t="shared" si="260"/>
        <v>#REF!</v>
      </c>
      <c r="AE986" s="6">
        <v>792000</v>
      </c>
      <c r="AF986" s="6" t="e">
        <f>AE986/1000*#REF!</f>
        <v>#REF!</v>
      </c>
      <c r="AG986" s="81" t="e">
        <f t="shared" si="261"/>
        <v>#REF!</v>
      </c>
      <c r="AH986" s="6">
        <v>792000</v>
      </c>
      <c r="AI986" s="6" t="e">
        <f>#REF!*AH986/10</f>
        <v>#REF!</v>
      </c>
      <c r="AJ986" s="81" t="e">
        <f t="shared" si="262"/>
        <v>#REF!</v>
      </c>
      <c r="AK986" s="6">
        <v>792000</v>
      </c>
      <c r="AL986" s="35"/>
      <c r="AM986" s="35"/>
    </row>
    <row r="987" spans="1:39" x14ac:dyDescent="0.2">
      <c r="A987" s="5">
        <f t="shared" si="254"/>
        <v>941</v>
      </c>
      <c r="B987" s="5">
        <v>1015</v>
      </c>
      <c r="C987" s="5">
        <v>1015</v>
      </c>
      <c r="D987" s="5" t="s">
        <v>2228</v>
      </c>
      <c r="E987" s="15"/>
      <c r="F987" s="15" t="s">
        <v>2228</v>
      </c>
      <c r="G987" s="30" t="s">
        <v>2229</v>
      </c>
      <c r="H987" s="6">
        <v>75000</v>
      </c>
      <c r="I987" s="6">
        <v>5250</v>
      </c>
      <c r="J987" s="6"/>
      <c r="K987" s="81">
        <f t="shared" si="263"/>
        <v>75000</v>
      </c>
      <c r="L987" s="81">
        <f t="shared" si="264"/>
        <v>80300</v>
      </c>
      <c r="M987" s="6">
        <v>180000</v>
      </c>
      <c r="N987" s="6" t="e">
        <f>M987/1000*#REF!</f>
        <v>#REF!</v>
      </c>
      <c r="O987" s="81" t="e">
        <f t="shared" si="255"/>
        <v>#REF!</v>
      </c>
      <c r="P987" s="6">
        <v>180000</v>
      </c>
      <c r="Q987" s="6" t="e">
        <f>#REF!*P987/10</f>
        <v>#REF!</v>
      </c>
      <c r="R987" s="81" t="e">
        <f t="shared" si="256"/>
        <v>#REF!</v>
      </c>
      <c r="S987" s="6">
        <v>180000</v>
      </c>
      <c r="T987" s="6" t="e">
        <f>S987/1000*#REF!</f>
        <v>#REF!</v>
      </c>
      <c r="U987" s="81" t="e">
        <f t="shared" si="257"/>
        <v>#REF!</v>
      </c>
      <c r="V987" s="6">
        <v>180000</v>
      </c>
      <c r="W987" s="6" t="e">
        <f>#REF!*V987/10</f>
        <v>#REF!</v>
      </c>
      <c r="X987" s="81" t="e">
        <f t="shared" si="258"/>
        <v>#REF!</v>
      </c>
      <c r="Y987" s="6">
        <v>180000</v>
      </c>
      <c r="Z987" s="6" t="e">
        <f>Y987/1000*#REF!</f>
        <v>#REF!</v>
      </c>
      <c r="AA987" s="81" t="e">
        <f t="shared" si="259"/>
        <v>#REF!</v>
      </c>
      <c r="AB987" s="6">
        <v>180000</v>
      </c>
      <c r="AC987" s="6" t="e">
        <f>#REF!*AB987/10</f>
        <v>#REF!</v>
      </c>
      <c r="AD987" s="81" t="e">
        <f t="shared" si="260"/>
        <v>#REF!</v>
      </c>
      <c r="AE987" s="32">
        <v>171000</v>
      </c>
      <c r="AF987" s="6" t="e">
        <f>AE987/1000*#REF!</f>
        <v>#REF!</v>
      </c>
      <c r="AG987" s="81" t="e">
        <f t="shared" si="261"/>
        <v>#REF!</v>
      </c>
      <c r="AH987" s="32">
        <v>171000</v>
      </c>
      <c r="AI987" s="6" t="e">
        <f>#REF!*AH987/10</f>
        <v>#REF!</v>
      </c>
      <c r="AJ987" s="81" t="e">
        <f t="shared" si="262"/>
        <v>#REF!</v>
      </c>
      <c r="AK987" s="32">
        <v>171000</v>
      </c>
      <c r="AL987" s="35"/>
      <c r="AM987" s="35"/>
    </row>
    <row r="988" spans="1:39" x14ac:dyDescent="0.2">
      <c r="A988" s="5">
        <f t="shared" si="254"/>
        <v>942</v>
      </c>
      <c r="B988" s="5">
        <v>1016</v>
      </c>
      <c r="C988" s="5">
        <v>1016</v>
      </c>
      <c r="D988" s="5" t="s">
        <v>2230</v>
      </c>
      <c r="E988" s="15"/>
      <c r="F988" s="15" t="s">
        <v>2230</v>
      </c>
      <c r="G988" s="30" t="s">
        <v>2231</v>
      </c>
      <c r="H988" s="6">
        <v>75000</v>
      </c>
      <c r="I988" s="6">
        <v>5250</v>
      </c>
      <c r="J988" s="6"/>
      <c r="K988" s="81">
        <f t="shared" si="263"/>
        <v>75000</v>
      </c>
      <c r="L988" s="81">
        <f t="shared" si="264"/>
        <v>80300</v>
      </c>
      <c r="M988" s="6">
        <v>180000</v>
      </c>
      <c r="N988" s="6" t="e">
        <f>M988/1000*#REF!</f>
        <v>#REF!</v>
      </c>
      <c r="O988" s="81" t="e">
        <f t="shared" si="255"/>
        <v>#REF!</v>
      </c>
      <c r="P988" s="6">
        <v>180000</v>
      </c>
      <c r="Q988" s="6" t="e">
        <f>#REF!*P988/10</f>
        <v>#REF!</v>
      </c>
      <c r="R988" s="81" t="e">
        <f t="shared" si="256"/>
        <v>#REF!</v>
      </c>
      <c r="S988" s="6">
        <v>180000</v>
      </c>
      <c r="T988" s="6" t="e">
        <f>S988/1000*#REF!</f>
        <v>#REF!</v>
      </c>
      <c r="U988" s="81" t="e">
        <f t="shared" si="257"/>
        <v>#REF!</v>
      </c>
      <c r="V988" s="6">
        <v>180000</v>
      </c>
      <c r="W988" s="6" t="e">
        <f>#REF!*V988/10</f>
        <v>#REF!</v>
      </c>
      <c r="X988" s="81" t="e">
        <f t="shared" si="258"/>
        <v>#REF!</v>
      </c>
      <c r="Y988" s="6">
        <v>180000</v>
      </c>
      <c r="Z988" s="6" t="e">
        <f>Y988/1000*#REF!</f>
        <v>#REF!</v>
      </c>
      <c r="AA988" s="81" t="e">
        <f t="shared" si="259"/>
        <v>#REF!</v>
      </c>
      <c r="AB988" s="6">
        <v>180000</v>
      </c>
      <c r="AC988" s="6" t="e">
        <f>#REF!*AB988/10</f>
        <v>#REF!</v>
      </c>
      <c r="AD988" s="81" t="e">
        <f t="shared" si="260"/>
        <v>#REF!</v>
      </c>
      <c r="AE988" s="32">
        <v>171000</v>
      </c>
      <c r="AF988" s="6" t="e">
        <f>AE988/1000*#REF!</f>
        <v>#REF!</v>
      </c>
      <c r="AG988" s="81" t="e">
        <f t="shared" si="261"/>
        <v>#REF!</v>
      </c>
      <c r="AH988" s="32">
        <v>171000</v>
      </c>
      <c r="AI988" s="6" t="e">
        <f>#REF!*AH988/10</f>
        <v>#REF!</v>
      </c>
      <c r="AJ988" s="81" t="e">
        <f t="shared" si="262"/>
        <v>#REF!</v>
      </c>
      <c r="AK988" s="32">
        <v>171000</v>
      </c>
      <c r="AL988" s="35"/>
      <c r="AM988" s="35"/>
    </row>
    <row r="989" spans="1:39" x14ac:dyDescent="0.2">
      <c r="A989" s="5">
        <f t="shared" si="254"/>
        <v>943</v>
      </c>
      <c r="B989" s="5">
        <v>1017</v>
      </c>
      <c r="C989" s="5">
        <v>1017</v>
      </c>
      <c r="D989" s="5" t="s">
        <v>2232</v>
      </c>
      <c r="E989" s="15"/>
      <c r="F989" s="15" t="s">
        <v>2232</v>
      </c>
      <c r="G989" s="30" t="s">
        <v>2233</v>
      </c>
      <c r="H989" s="6">
        <v>28000</v>
      </c>
      <c r="I989" s="6">
        <v>1960</v>
      </c>
      <c r="J989" s="6"/>
      <c r="K989" s="81">
        <f t="shared" si="263"/>
        <v>28000</v>
      </c>
      <c r="L989" s="81">
        <f t="shared" si="264"/>
        <v>30000</v>
      </c>
      <c r="M989" s="6">
        <v>180000</v>
      </c>
      <c r="N989" s="6" t="e">
        <f>M989/1000*#REF!</f>
        <v>#REF!</v>
      </c>
      <c r="O989" s="81" t="e">
        <f t="shared" si="255"/>
        <v>#REF!</v>
      </c>
      <c r="P989" s="6">
        <v>180000</v>
      </c>
      <c r="Q989" s="6" t="e">
        <f>#REF!*P989/10</f>
        <v>#REF!</v>
      </c>
      <c r="R989" s="81" t="e">
        <f t="shared" si="256"/>
        <v>#REF!</v>
      </c>
      <c r="S989" s="6">
        <v>180000</v>
      </c>
      <c r="T989" s="6" t="e">
        <f>S989/1000*#REF!</f>
        <v>#REF!</v>
      </c>
      <c r="U989" s="81" t="e">
        <f t="shared" si="257"/>
        <v>#REF!</v>
      </c>
      <c r="V989" s="6">
        <v>180000</v>
      </c>
      <c r="W989" s="6" t="e">
        <f>#REF!*V989/10</f>
        <v>#REF!</v>
      </c>
      <c r="X989" s="81" t="e">
        <f t="shared" si="258"/>
        <v>#REF!</v>
      </c>
      <c r="Y989" s="6">
        <v>180000</v>
      </c>
      <c r="Z989" s="6" t="e">
        <f>Y989/1000*#REF!</f>
        <v>#REF!</v>
      </c>
      <c r="AA989" s="81" t="e">
        <f t="shared" si="259"/>
        <v>#REF!</v>
      </c>
      <c r="AB989" s="6">
        <v>180000</v>
      </c>
      <c r="AC989" s="6" t="e">
        <f>#REF!*AB989/10</f>
        <v>#REF!</v>
      </c>
      <c r="AD989" s="81" t="e">
        <f t="shared" si="260"/>
        <v>#REF!</v>
      </c>
      <c r="AE989" s="32">
        <v>171000</v>
      </c>
      <c r="AF989" s="6" t="e">
        <f>AE989/1000*#REF!</f>
        <v>#REF!</v>
      </c>
      <c r="AG989" s="81" t="e">
        <f t="shared" si="261"/>
        <v>#REF!</v>
      </c>
      <c r="AH989" s="32">
        <v>171000</v>
      </c>
      <c r="AI989" s="6" t="e">
        <f>#REF!*AH989/10</f>
        <v>#REF!</v>
      </c>
      <c r="AJ989" s="81" t="e">
        <f t="shared" si="262"/>
        <v>#REF!</v>
      </c>
      <c r="AK989" s="32">
        <v>171000</v>
      </c>
      <c r="AL989" s="35"/>
      <c r="AM989" s="35"/>
    </row>
    <row r="990" spans="1:39" x14ac:dyDescent="0.2">
      <c r="A990" s="5">
        <f t="shared" si="254"/>
        <v>944</v>
      </c>
      <c r="B990" s="5">
        <v>1018</v>
      </c>
      <c r="C990" s="5">
        <v>1018</v>
      </c>
      <c r="D990" s="5" t="s">
        <v>2234</v>
      </c>
      <c r="E990" s="15"/>
      <c r="F990" s="15" t="s">
        <v>2234</v>
      </c>
      <c r="G990" s="30" t="s">
        <v>2235</v>
      </c>
      <c r="H990" s="6">
        <v>35000</v>
      </c>
      <c r="I990" s="6">
        <v>2450</v>
      </c>
      <c r="J990" s="6"/>
      <c r="K990" s="81">
        <f t="shared" si="263"/>
        <v>35000</v>
      </c>
      <c r="L990" s="81">
        <f t="shared" si="264"/>
        <v>37500</v>
      </c>
      <c r="M990" s="6">
        <v>180000</v>
      </c>
      <c r="N990" s="6" t="e">
        <f>M990/1000*#REF!</f>
        <v>#REF!</v>
      </c>
      <c r="O990" s="81" t="e">
        <f t="shared" si="255"/>
        <v>#REF!</v>
      </c>
      <c r="P990" s="6">
        <v>180000</v>
      </c>
      <c r="Q990" s="6" t="e">
        <f>#REF!*P990/10</f>
        <v>#REF!</v>
      </c>
      <c r="R990" s="81" t="e">
        <f t="shared" si="256"/>
        <v>#REF!</v>
      </c>
      <c r="S990" s="6">
        <v>180000</v>
      </c>
      <c r="T990" s="6" t="e">
        <f>S990/1000*#REF!</f>
        <v>#REF!</v>
      </c>
      <c r="U990" s="81" t="e">
        <f t="shared" si="257"/>
        <v>#REF!</v>
      </c>
      <c r="V990" s="6">
        <v>180000</v>
      </c>
      <c r="W990" s="6" t="e">
        <f>#REF!*V990/10</f>
        <v>#REF!</v>
      </c>
      <c r="X990" s="81" t="e">
        <f t="shared" si="258"/>
        <v>#REF!</v>
      </c>
      <c r="Y990" s="6">
        <v>180000</v>
      </c>
      <c r="Z990" s="6" t="e">
        <f>Y990/1000*#REF!</f>
        <v>#REF!</v>
      </c>
      <c r="AA990" s="81" t="e">
        <f t="shared" si="259"/>
        <v>#REF!</v>
      </c>
      <c r="AB990" s="6">
        <v>180000</v>
      </c>
      <c r="AC990" s="6" t="e">
        <f>#REF!*AB990/10</f>
        <v>#REF!</v>
      </c>
      <c r="AD990" s="81" t="e">
        <f t="shared" si="260"/>
        <v>#REF!</v>
      </c>
      <c r="AE990" s="32">
        <v>171000</v>
      </c>
      <c r="AF990" s="6" t="e">
        <f>AE990/1000*#REF!</f>
        <v>#REF!</v>
      </c>
      <c r="AG990" s="81" t="e">
        <f t="shared" si="261"/>
        <v>#REF!</v>
      </c>
      <c r="AH990" s="32">
        <v>171000</v>
      </c>
      <c r="AI990" s="6" t="e">
        <f>#REF!*AH990/10</f>
        <v>#REF!</v>
      </c>
      <c r="AJ990" s="81" t="e">
        <f t="shared" si="262"/>
        <v>#REF!</v>
      </c>
      <c r="AK990" s="32">
        <v>171000</v>
      </c>
      <c r="AL990" s="35"/>
      <c r="AM990" s="35"/>
    </row>
    <row r="991" spans="1:39" x14ac:dyDescent="0.2">
      <c r="A991" s="5">
        <f t="shared" si="254"/>
        <v>945</v>
      </c>
      <c r="B991" s="5">
        <v>1019</v>
      </c>
      <c r="C991" s="5">
        <v>1019</v>
      </c>
      <c r="D991" s="5" t="s">
        <v>2236</v>
      </c>
      <c r="E991" s="15"/>
      <c r="F991" s="15" t="s">
        <v>2236</v>
      </c>
      <c r="G991" s="30" t="s">
        <v>2237</v>
      </c>
      <c r="H991" s="6">
        <v>35000</v>
      </c>
      <c r="I991" s="6">
        <v>2450</v>
      </c>
      <c r="J991" s="6"/>
      <c r="K991" s="81">
        <f t="shared" si="263"/>
        <v>35000</v>
      </c>
      <c r="L991" s="81">
        <f t="shared" si="264"/>
        <v>37500</v>
      </c>
      <c r="M991" s="6">
        <v>180000</v>
      </c>
      <c r="N991" s="6" t="e">
        <f>M991/1000*#REF!</f>
        <v>#REF!</v>
      </c>
      <c r="O991" s="81" t="e">
        <f t="shared" si="255"/>
        <v>#REF!</v>
      </c>
      <c r="P991" s="6">
        <v>180000</v>
      </c>
      <c r="Q991" s="6" t="e">
        <f>#REF!*P991/10</f>
        <v>#REF!</v>
      </c>
      <c r="R991" s="81" t="e">
        <f t="shared" si="256"/>
        <v>#REF!</v>
      </c>
      <c r="S991" s="6">
        <v>180000</v>
      </c>
      <c r="T991" s="6" t="e">
        <f>S991/1000*#REF!</f>
        <v>#REF!</v>
      </c>
      <c r="U991" s="81" t="e">
        <f t="shared" si="257"/>
        <v>#REF!</v>
      </c>
      <c r="V991" s="6">
        <v>180000</v>
      </c>
      <c r="W991" s="6" t="e">
        <f>#REF!*V991/10</f>
        <v>#REF!</v>
      </c>
      <c r="X991" s="81" t="e">
        <f t="shared" si="258"/>
        <v>#REF!</v>
      </c>
      <c r="Y991" s="6">
        <v>180000</v>
      </c>
      <c r="Z991" s="6" t="e">
        <f>Y991/1000*#REF!</f>
        <v>#REF!</v>
      </c>
      <c r="AA991" s="81" t="e">
        <f t="shared" si="259"/>
        <v>#REF!</v>
      </c>
      <c r="AB991" s="6">
        <v>180000</v>
      </c>
      <c r="AC991" s="6" t="e">
        <f>#REF!*AB991/10</f>
        <v>#REF!</v>
      </c>
      <c r="AD991" s="81" t="e">
        <f t="shared" si="260"/>
        <v>#REF!</v>
      </c>
      <c r="AE991" s="32">
        <v>171000</v>
      </c>
      <c r="AF991" s="6" t="e">
        <f>AE991/1000*#REF!</f>
        <v>#REF!</v>
      </c>
      <c r="AG991" s="81" t="e">
        <f t="shared" si="261"/>
        <v>#REF!</v>
      </c>
      <c r="AH991" s="32">
        <v>171000</v>
      </c>
      <c r="AI991" s="6" t="e">
        <f>#REF!*AH991/10</f>
        <v>#REF!</v>
      </c>
      <c r="AJ991" s="81" t="e">
        <f t="shared" si="262"/>
        <v>#REF!</v>
      </c>
      <c r="AK991" s="32">
        <v>171000</v>
      </c>
      <c r="AL991" s="35"/>
      <c r="AM991" s="35"/>
    </row>
    <row r="992" spans="1:39" x14ac:dyDescent="0.2">
      <c r="A992" s="5">
        <f t="shared" si="254"/>
        <v>946</v>
      </c>
      <c r="B992" s="5">
        <v>1020</v>
      </c>
      <c r="C992" s="5">
        <v>1020</v>
      </c>
      <c r="D992" s="5" t="s">
        <v>2238</v>
      </c>
      <c r="E992" s="15"/>
      <c r="F992" s="15" t="s">
        <v>2238</v>
      </c>
      <c r="G992" s="30" t="s">
        <v>2239</v>
      </c>
      <c r="H992" s="6">
        <v>60000</v>
      </c>
      <c r="I992" s="6">
        <v>4200</v>
      </c>
      <c r="J992" s="6"/>
      <c r="K992" s="81">
        <f t="shared" si="263"/>
        <v>60000</v>
      </c>
      <c r="L992" s="81">
        <f t="shared" si="264"/>
        <v>64200</v>
      </c>
      <c r="M992" s="6">
        <v>180000</v>
      </c>
      <c r="N992" s="6" t="e">
        <f>M992/1000*#REF!</f>
        <v>#REF!</v>
      </c>
      <c r="O992" s="81" t="e">
        <f t="shared" si="255"/>
        <v>#REF!</v>
      </c>
      <c r="P992" s="6">
        <v>180000</v>
      </c>
      <c r="Q992" s="6" t="e">
        <f>#REF!*P992/10</f>
        <v>#REF!</v>
      </c>
      <c r="R992" s="81" t="e">
        <f t="shared" si="256"/>
        <v>#REF!</v>
      </c>
      <c r="S992" s="6">
        <v>180000</v>
      </c>
      <c r="T992" s="6" t="e">
        <f>S992/1000*#REF!</f>
        <v>#REF!</v>
      </c>
      <c r="U992" s="81" t="e">
        <f t="shared" si="257"/>
        <v>#REF!</v>
      </c>
      <c r="V992" s="6">
        <v>180000</v>
      </c>
      <c r="W992" s="6" t="e">
        <f>#REF!*V992/10</f>
        <v>#REF!</v>
      </c>
      <c r="X992" s="81" t="e">
        <f t="shared" si="258"/>
        <v>#REF!</v>
      </c>
      <c r="Y992" s="6">
        <v>180000</v>
      </c>
      <c r="Z992" s="6" t="e">
        <f>Y992/1000*#REF!</f>
        <v>#REF!</v>
      </c>
      <c r="AA992" s="81" t="e">
        <f t="shared" si="259"/>
        <v>#REF!</v>
      </c>
      <c r="AB992" s="6">
        <v>180000</v>
      </c>
      <c r="AC992" s="6" t="e">
        <f>#REF!*AB992/10</f>
        <v>#REF!</v>
      </c>
      <c r="AD992" s="81" t="e">
        <f t="shared" si="260"/>
        <v>#REF!</v>
      </c>
      <c r="AE992" s="32">
        <v>171000</v>
      </c>
      <c r="AF992" s="6" t="e">
        <f>AE992/1000*#REF!</f>
        <v>#REF!</v>
      </c>
      <c r="AG992" s="81" t="e">
        <f t="shared" si="261"/>
        <v>#REF!</v>
      </c>
      <c r="AH992" s="32">
        <v>171000</v>
      </c>
      <c r="AI992" s="6" t="e">
        <f>#REF!*AH992/10</f>
        <v>#REF!</v>
      </c>
      <c r="AJ992" s="81" t="e">
        <f t="shared" si="262"/>
        <v>#REF!</v>
      </c>
      <c r="AK992" s="32">
        <v>171000</v>
      </c>
      <c r="AL992" s="35"/>
      <c r="AM992" s="35"/>
    </row>
    <row r="993" spans="1:39" x14ac:dyDescent="0.2">
      <c r="A993" s="5">
        <f t="shared" si="254"/>
        <v>947</v>
      </c>
      <c r="B993" s="5">
        <v>1021</v>
      </c>
      <c r="C993" s="5">
        <v>1021</v>
      </c>
      <c r="D993" s="5" t="s">
        <v>2240</v>
      </c>
      <c r="E993" s="15"/>
      <c r="F993" s="15" t="s">
        <v>2240</v>
      </c>
      <c r="G993" s="30" t="s">
        <v>2241</v>
      </c>
      <c r="H993" s="6">
        <v>70000</v>
      </c>
      <c r="I993" s="6">
        <v>4900</v>
      </c>
      <c r="J993" s="6"/>
      <c r="K993" s="81">
        <f t="shared" si="263"/>
        <v>70000</v>
      </c>
      <c r="L993" s="81">
        <f t="shared" si="264"/>
        <v>74900</v>
      </c>
      <c r="M993" s="6">
        <v>120000</v>
      </c>
      <c r="N993" s="6" t="e">
        <f>M993/1000*#REF!</f>
        <v>#REF!</v>
      </c>
      <c r="O993" s="81" t="e">
        <f t="shared" si="255"/>
        <v>#REF!</v>
      </c>
      <c r="P993" s="6">
        <v>120000</v>
      </c>
      <c r="Q993" s="6" t="e">
        <f>#REF!*P993/10</f>
        <v>#REF!</v>
      </c>
      <c r="R993" s="81" t="e">
        <f t="shared" si="256"/>
        <v>#REF!</v>
      </c>
      <c r="S993" s="6">
        <v>120000</v>
      </c>
      <c r="T993" s="6" t="e">
        <f>S993/1000*#REF!</f>
        <v>#REF!</v>
      </c>
      <c r="U993" s="81" t="e">
        <f t="shared" si="257"/>
        <v>#REF!</v>
      </c>
      <c r="V993" s="6">
        <v>120000</v>
      </c>
      <c r="W993" s="6" t="e">
        <f>#REF!*V993/10</f>
        <v>#REF!</v>
      </c>
      <c r="X993" s="81" t="e">
        <f t="shared" si="258"/>
        <v>#REF!</v>
      </c>
      <c r="Y993" s="6">
        <v>120000</v>
      </c>
      <c r="Z993" s="6" t="e">
        <f>Y993/1000*#REF!</f>
        <v>#REF!</v>
      </c>
      <c r="AA993" s="81" t="e">
        <f t="shared" si="259"/>
        <v>#REF!</v>
      </c>
      <c r="AB993" s="6">
        <v>120000</v>
      </c>
      <c r="AC993" s="6" t="e">
        <f>#REF!*AB993/10</f>
        <v>#REF!</v>
      </c>
      <c r="AD993" s="81" t="e">
        <f t="shared" si="260"/>
        <v>#REF!</v>
      </c>
      <c r="AE993" s="32">
        <v>114000</v>
      </c>
      <c r="AF993" s="6" t="e">
        <f>AE993/1000*#REF!</f>
        <v>#REF!</v>
      </c>
      <c r="AG993" s="81" t="e">
        <f t="shared" si="261"/>
        <v>#REF!</v>
      </c>
      <c r="AH993" s="32">
        <v>114000</v>
      </c>
      <c r="AI993" s="6" t="e">
        <f>#REF!*AH993/10</f>
        <v>#REF!</v>
      </c>
      <c r="AJ993" s="81" t="e">
        <f t="shared" si="262"/>
        <v>#REF!</v>
      </c>
      <c r="AK993" s="32">
        <v>114000</v>
      </c>
      <c r="AL993" s="35"/>
      <c r="AM993" s="35"/>
    </row>
    <row r="994" spans="1:39" x14ac:dyDescent="0.2">
      <c r="A994" s="5">
        <f t="shared" si="254"/>
        <v>948</v>
      </c>
      <c r="B994" s="5">
        <v>1022</v>
      </c>
      <c r="C994" s="5">
        <v>1022</v>
      </c>
      <c r="D994" s="5" t="s">
        <v>2242</v>
      </c>
      <c r="E994" s="15"/>
      <c r="F994" s="15" t="s">
        <v>2242</v>
      </c>
      <c r="G994" s="30" t="s">
        <v>2243</v>
      </c>
      <c r="H994" s="6">
        <v>85000</v>
      </c>
      <c r="I994" s="6">
        <v>5949.9999999999991</v>
      </c>
      <c r="J994" s="6"/>
      <c r="K994" s="81">
        <f t="shared" si="263"/>
        <v>85000</v>
      </c>
      <c r="L994" s="81">
        <f t="shared" si="264"/>
        <v>91000</v>
      </c>
      <c r="M994" s="6">
        <v>180000</v>
      </c>
      <c r="N994" s="6" t="e">
        <f>M994/1000*#REF!</f>
        <v>#REF!</v>
      </c>
      <c r="O994" s="81" t="e">
        <f t="shared" si="255"/>
        <v>#REF!</v>
      </c>
      <c r="P994" s="6">
        <v>180000</v>
      </c>
      <c r="Q994" s="6" t="e">
        <f>#REF!*P994/10</f>
        <v>#REF!</v>
      </c>
      <c r="R994" s="81" t="e">
        <f t="shared" si="256"/>
        <v>#REF!</v>
      </c>
      <c r="S994" s="6">
        <v>180000</v>
      </c>
      <c r="T994" s="6" t="e">
        <f>S994/1000*#REF!</f>
        <v>#REF!</v>
      </c>
      <c r="U994" s="81" t="e">
        <f t="shared" si="257"/>
        <v>#REF!</v>
      </c>
      <c r="V994" s="6">
        <v>180000</v>
      </c>
      <c r="W994" s="6" t="e">
        <f>#REF!*V994/10</f>
        <v>#REF!</v>
      </c>
      <c r="X994" s="81" t="e">
        <f t="shared" si="258"/>
        <v>#REF!</v>
      </c>
      <c r="Y994" s="6">
        <v>180000</v>
      </c>
      <c r="Z994" s="6" t="e">
        <f>Y994/1000*#REF!</f>
        <v>#REF!</v>
      </c>
      <c r="AA994" s="81" t="e">
        <f t="shared" si="259"/>
        <v>#REF!</v>
      </c>
      <c r="AB994" s="6">
        <v>180000</v>
      </c>
      <c r="AC994" s="6" t="e">
        <f>#REF!*AB994/10</f>
        <v>#REF!</v>
      </c>
      <c r="AD994" s="81" t="e">
        <f t="shared" si="260"/>
        <v>#REF!</v>
      </c>
      <c r="AE994" s="32">
        <v>171000</v>
      </c>
      <c r="AF994" s="6" t="e">
        <f>AE994/1000*#REF!</f>
        <v>#REF!</v>
      </c>
      <c r="AG994" s="81" t="e">
        <f t="shared" si="261"/>
        <v>#REF!</v>
      </c>
      <c r="AH994" s="32">
        <v>171000</v>
      </c>
      <c r="AI994" s="6" t="e">
        <f>#REF!*AH994/10</f>
        <v>#REF!</v>
      </c>
      <c r="AJ994" s="81" t="e">
        <f t="shared" si="262"/>
        <v>#REF!</v>
      </c>
      <c r="AK994" s="32">
        <v>171000</v>
      </c>
      <c r="AL994" s="35"/>
      <c r="AM994" s="35"/>
    </row>
    <row r="995" spans="1:39" x14ac:dyDescent="0.2">
      <c r="A995" s="5">
        <f t="shared" si="254"/>
        <v>949</v>
      </c>
      <c r="B995" s="5">
        <v>1024</v>
      </c>
      <c r="C995" s="5">
        <v>1024</v>
      </c>
      <c r="D995" s="5" t="s">
        <v>2244</v>
      </c>
      <c r="E995" s="15"/>
      <c r="F995" s="15" t="s">
        <v>2244</v>
      </c>
      <c r="G995" s="45" t="s">
        <v>2245</v>
      </c>
      <c r="H995" s="6">
        <v>12000</v>
      </c>
      <c r="I995" s="6">
        <v>840</v>
      </c>
      <c r="J995" s="6"/>
      <c r="K995" s="81">
        <f t="shared" si="263"/>
        <v>12000</v>
      </c>
      <c r="L995" s="81">
        <f t="shared" si="264"/>
        <v>12800</v>
      </c>
      <c r="M995" s="9">
        <v>1500000</v>
      </c>
      <c r="N995" s="6" t="e">
        <f>M995/1000*#REF!</f>
        <v>#REF!</v>
      </c>
      <c r="O995" s="81" t="e">
        <f t="shared" si="255"/>
        <v>#REF!</v>
      </c>
      <c r="P995" s="9">
        <v>1500000</v>
      </c>
      <c r="Q995" s="6" t="e">
        <f>#REF!*P995/10</f>
        <v>#REF!</v>
      </c>
      <c r="R995" s="81" t="e">
        <f t="shared" si="256"/>
        <v>#REF!</v>
      </c>
      <c r="S995" s="6">
        <v>1500000</v>
      </c>
      <c r="T995" s="6" t="e">
        <f>S995/1000*#REF!</f>
        <v>#REF!</v>
      </c>
      <c r="U995" s="81" t="e">
        <f t="shared" si="257"/>
        <v>#REF!</v>
      </c>
      <c r="V995" s="6">
        <v>1500000</v>
      </c>
      <c r="W995" s="6" t="e">
        <f>#REF!*V995/10</f>
        <v>#REF!</v>
      </c>
      <c r="X995" s="81" t="e">
        <f t="shared" si="258"/>
        <v>#REF!</v>
      </c>
      <c r="Y995" s="9">
        <v>1500000</v>
      </c>
      <c r="Z995" s="6" t="e">
        <f>Y995/1000*#REF!</f>
        <v>#REF!</v>
      </c>
      <c r="AA995" s="81" t="e">
        <f t="shared" si="259"/>
        <v>#REF!</v>
      </c>
      <c r="AB995" s="9">
        <v>1500000</v>
      </c>
      <c r="AC995" s="6" t="e">
        <f>#REF!*AB995/10</f>
        <v>#REF!</v>
      </c>
      <c r="AD995" s="81" t="e">
        <f t="shared" si="260"/>
        <v>#REF!</v>
      </c>
      <c r="AE995" s="32">
        <v>1425000</v>
      </c>
      <c r="AF995" s="6" t="e">
        <f>AE995/1000*#REF!</f>
        <v>#REF!</v>
      </c>
      <c r="AG995" s="81" t="e">
        <f t="shared" si="261"/>
        <v>#REF!</v>
      </c>
      <c r="AH995" s="32">
        <v>1425000</v>
      </c>
      <c r="AI995" s="6" t="e">
        <f>#REF!*AH995/10</f>
        <v>#REF!</v>
      </c>
      <c r="AJ995" s="81" t="e">
        <f t="shared" si="262"/>
        <v>#REF!</v>
      </c>
      <c r="AK995" s="32">
        <v>1425000</v>
      </c>
      <c r="AL995" s="45"/>
      <c r="AM995" s="35"/>
    </row>
    <row r="996" spans="1:39" x14ac:dyDescent="0.2">
      <c r="A996" s="5">
        <f t="shared" si="254"/>
        <v>950</v>
      </c>
      <c r="B996" s="5">
        <v>1027</v>
      </c>
      <c r="C996" s="5">
        <v>1027</v>
      </c>
      <c r="D996" s="5" t="s">
        <v>2246</v>
      </c>
      <c r="E996" s="15"/>
      <c r="F996" s="15" t="s">
        <v>2246</v>
      </c>
      <c r="G996" s="45" t="s">
        <v>2247</v>
      </c>
      <c r="H996" s="6">
        <v>35000</v>
      </c>
      <c r="I996" s="6">
        <v>2450</v>
      </c>
      <c r="J996" s="6"/>
      <c r="K996" s="81">
        <f t="shared" si="263"/>
        <v>35000</v>
      </c>
      <c r="L996" s="81">
        <f t="shared" si="264"/>
        <v>37500</v>
      </c>
      <c r="M996" s="9"/>
      <c r="N996" s="6"/>
      <c r="O996" s="81"/>
      <c r="P996" s="9"/>
      <c r="Q996" s="6" t="e">
        <f>#REF!*P996/10</f>
        <v>#REF!</v>
      </c>
      <c r="R996" s="81"/>
      <c r="S996" s="6"/>
      <c r="T996" s="6"/>
      <c r="U996" s="81"/>
      <c r="V996" s="6"/>
      <c r="W996" s="6" t="e">
        <f>#REF!*V996/10</f>
        <v>#REF!</v>
      </c>
      <c r="X996" s="81"/>
      <c r="Y996" s="9"/>
      <c r="Z996" s="6"/>
      <c r="AA996" s="81"/>
      <c r="AB996" s="9"/>
      <c r="AC996" s="6" t="e">
        <f>#REF!*AB996/10</f>
        <v>#REF!</v>
      </c>
      <c r="AD996" s="81"/>
      <c r="AE996" s="32"/>
      <c r="AF996" s="6"/>
      <c r="AG996" s="81"/>
      <c r="AH996" s="32"/>
      <c r="AI996" s="6" t="e">
        <f>#REF!*AH996/10</f>
        <v>#REF!</v>
      </c>
      <c r="AJ996" s="81"/>
      <c r="AK996" s="32"/>
      <c r="AL996" s="35"/>
      <c r="AM996" s="35"/>
    </row>
    <row r="997" spans="1:39" x14ac:dyDescent="0.2">
      <c r="A997" s="5">
        <f t="shared" si="254"/>
        <v>951</v>
      </c>
      <c r="B997" s="5">
        <v>1028</v>
      </c>
      <c r="C997" s="5">
        <v>1028</v>
      </c>
      <c r="D997" s="5" t="s">
        <v>2248</v>
      </c>
      <c r="E997" s="15"/>
      <c r="F997" s="15" t="s">
        <v>2248</v>
      </c>
      <c r="G997" s="45" t="s">
        <v>2249</v>
      </c>
      <c r="H997" s="6">
        <v>25000</v>
      </c>
      <c r="I997" s="6">
        <v>1750</v>
      </c>
      <c r="J997" s="6"/>
      <c r="K997" s="81">
        <f t="shared" si="263"/>
        <v>25000</v>
      </c>
      <c r="L997" s="81">
        <f t="shared" si="264"/>
        <v>26800</v>
      </c>
      <c r="M997" s="6">
        <v>30000</v>
      </c>
      <c r="N997" s="6" t="e">
        <f>M997/1000*#REF!</f>
        <v>#REF!</v>
      </c>
      <c r="O997" s="81" t="e">
        <f t="shared" ref="O997:O1032" si="265">SUM(M997:N997)</f>
        <v>#REF!</v>
      </c>
      <c r="P997" s="6">
        <v>30000</v>
      </c>
      <c r="Q997" s="6" t="e">
        <f>#REF!*P997/10</f>
        <v>#REF!</v>
      </c>
      <c r="R997" s="81" t="e">
        <f t="shared" ref="R997:R1032" si="266">SUM(P997:Q997)</f>
        <v>#REF!</v>
      </c>
      <c r="S997" s="6">
        <v>30000</v>
      </c>
      <c r="T997" s="6" t="e">
        <f>S997/1000*#REF!</f>
        <v>#REF!</v>
      </c>
      <c r="U997" s="81" t="e">
        <f t="shared" ref="U997:U1032" si="267">SUM(S997:T997)</f>
        <v>#REF!</v>
      </c>
      <c r="V997" s="6">
        <v>30000</v>
      </c>
      <c r="W997" s="6" t="e">
        <f>#REF!*V997/10</f>
        <v>#REF!</v>
      </c>
      <c r="X997" s="81" t="e">
        <f t="shared" ref="X997:X1032" si="268">SUM(V997:W997)</f>
        <v>#REF!</v>
      </c>
      <c r="Y997" s="6">
        <v>30000</v>
      </c>
      <c r="Z997" s="6" t="e">
        <f>Y997/1000*#REF!</f>
        <v>#REF!</v>
      </c>
      <c r="AA997" s="81" t="e">
        <f t="shared" ref="AA997:AA1032" si="269">SUM(Y997:Z997)</f>
        <v>#REF!</v>
      </c>
      <c r="AB997" s="6">
        <v>30000</v>
      </c>
      <c r="AC997" s="6" t="e">
        <f>#REF!*AB997/10</f>
        <v>#REF!</v>
      </c>
      <c r="AD997" s="81" t="e">
        <f t="shared" ref="AD997:AD1032" si="270">SUM(AB997:AC997)</f>
        <v>#REF!</v>
      </c>
      <c r="AE997" s="6">
        <v>30000</v>
      </c>
      <c r="AF997" s="6" t="e">
        <f>AE997/1000*#REF!</f>
        <v>#REF!</v>
      </c>
      <c r="AG997" s="81" t="e">
        <f t="shared" ref="AG997:AG1032" si="271">SUM(AE997:AF997)</f>
        <v>#REF!</v>
      </c>
      <c r="AH997" s="6">
        <v>30000</v>
      </c>
      <c r="AI997" s="6" t="e">
        <f>#REF!*AH997/10</f>
        <v>#REF!</v>
      </c>
      <c r="AJ997" s="81" t="e">
        <f t="shared" ref="AJ997:AJ1032" si="272">SUM(AH997:AI997)</f>
        <v>#REF!</v>
      </c>
      <c r="AK997" s="6">
        <v>30000</v>
      </c>
      <c r="AL997" s="35"/>
      <c r="AM997" s="44"/>
    </row>
    <row r="998" spans="1:39" x14ac:dyDescent="0.2">
      <c r="A998" s="5">
        <f t="shared" si="254"/>
        <v>952</v>
      </c>
      <c r="B998" s="5">
        <v>1029</v>
      </c>
      <c r="C998" s="5">
        <v>1029</v>
      </c>
      <c r="D998" s="5" t="s">
        <v>2250</v>
      </c>
      <c r="E998" s="15"/>
      <c r="F998" s="15" t="s">
        <v>2250</v>
      </c>
      <c r="G998" s="45" t="s">
        <v>2251</v>
      </c>
      <c r="H998" s="6">
        <v>18000</v>
      </c>
      <c r="I998" s="6">
        <v>1260</v>
      </c>
      <c r="J998" s="6"/>
      <c r="K998" s="81">
        <f t="shared" si="263"/>
        <v>18000</v>
      </c>
      <c r="L998" s="81">
        <f t="shared" si="264"/>
        <v>19300</v>
      </c>
      <c r="M998" s="6">
        <v>62000</v>
      </c>
      <c r="N998" s="6" t="e">
        <f>M998/1000*#REF!</f>
        <v>#REF!</v>
      </c>
      <c r="O998" s="81" t="e">
        <f t="shared" si="265"/>
        <v>#REF!</v>
      </c>
      <c r="P998" s="6">
        <v>62000</v>
      </c>
      <c r="Q998" s="6" t="e">
        <f>#REF!*P998/10</f>
        <v>#REF!</v>
      </c>
      <c r="R998" s="81" t="e">
        <f t="shared" si="266"/>
        <v>#REF!</v>
      </c>
      <c r="S998" s="6">
        <v>62000</v>
      </c>
      <c r="T998" s="6" t="e">
        <f>S998/1000*#REF!</f>
        <v>#REF!</v>
      </c>
      <c r="U998" s="81" t="e">
        <f t="shared" si="267"/>
        <v>#REF!</v>
      </c>
      <c r="V998" s="6">
        <v>62000</v>
      </c>
      <c r="W998" s="6" t="e">
        <f>#REF!*V998/10</f>
        <v>#REF!</v>
      </c>
      <c r="X998" s="81" t="e">
        <f t="shared" si="268"/>
        <v>#REF!</v>
      </c>
      <c r="Y998" s="6">
        <v>62000</v>
      </c>
      <c r="Z998" s="6" t="e">
        <f>Y998/1000*#REF!</f>
        <v>#REF!</v>
      </c>
      <c r="AA998" s="81" t="e">
        <f t="shared" si="269"/>
        <v>#REF!</v>
      </c>
      <c r="AB998" s="6">
        <v>62000</v>
      </c>
      <c r="AC998" s="6" t="e">
        <f>#REF!*AB998/10</f>
        <v>#REF!</v>
      </c>
      <c r="AD998" s="81" t="e">
        <f t="shared" si="270"/>
        <v>#REF!</v>
      </c>
      <c r="AE998" s="6">
        <v>62000</v>
      </c>
      <c r="AF998" s="6" t="e">
        <f>AE998/1000*#REF!</f>
        <v>#REF!</v>
      </c>
      <c r="AG998" s="81" t="e">
        <f t="shared" si="271"/>
        <v>#REF!</v>
      </c>
      <c r="AH998" s="6">
        <v>62000</v>
      </c>
      <c r="AI998" s="6" t="e">
        <f>#REF!*AH998/10</f>
        <v>#REF!</v>
      </c>
      <c r="AJ998" s="81" t="e">
        <f t="shared" si="272"/>
        <v>#REF!</v>
      </c>
      <c r="AK998" s="6">
        <v>62000</v>
      </c>
      <c r="AL998" s="35"/>
      <c r="AM998" s="44"/>
    </row>
    <row r="999" spans="1:39" x14ac:dyDescent="0.2">
      <c r="A999" s="5">
        <f t="shared" si="254"/>
        <v>953</v>
      </c>
      <c r="B999" s="5">
        <v>1030</v>
      </c>
      <c r="C999" s="5">
        <v>1030</v>
      </c>
      <c r="D999" s="5" t="s">
        <v>2252</v>
      </c>
      <c r="E999" s="15"/>
      <c r="F999" s="15" t="s">
        <v>2252</v>
      </c>
      <c r="G999" s="45" t="s">
        <v>2253</v>
      </c>
      <c r="H999" s="6">
        <v>50000</v>
      </c>
      <c r="I999" s="6">
        <v>3500</v>
      </c>
      <c r="J999" s="6"/>
      <c r="K999" s="81">
        <f t="shared" si="263"/>
        <v>50000</v>
      </c>
      <c r="L999" s="81">
        <f t="shared" si="264"/>
        <v>53500</v>
      </c>
      <c r="M999" s="6">
        <v>20000</v>
      </c>
      <c r="N999" s="6" t="e">
        <f>M999/1000*#REF!</f>
        <v>#REF!</v>
      </c>
      <c r="O999" s="81" t="e">
        <f t="shared" si="265"/>
        <v>#REF!</v>
      </c>
      <c r="P999" s="6">
        <v>20000</v>
      </c>
      <c r="Q999" s="6" t="e">
        <f>#REF!*P999/10</f>
        <v>#REF!</v>
      </c>
      <c r="R999" s="81" t="e">
        <f t="shared" si="266"/>
        <v>#REF!</v>
      </c>
      <c r="S999" s="6">
        <v>20000</v>
      </c>
      <c r="T999" s="6" t="e">
        <f>S999/1000*#REF!</f>
        <v>#REF!</v>
      </c>
      <c r="U999" s="81" t="e">
        <f t="shared" si="267"/>
        <v>#REF!</v>
      </c>
      <c r="V999" s="6">
        <v>20000</v>
      </c>
      <c r="W999" s="6" t="e">
        <f>#REF!*V999/10</f>
        <v>#REF!</v>
      </c>
      <c r="X999" s="81" t="e">
        <f t="shared" si="268"/>
        <v>#REF!</v>
      </c>
      <c r="Y999" s="6">
        <v>20000</v>
      </c>
      <c r="Z999" s="6" t="e">
        <f>Y999/1000*#REF!</f>
        <v>#REF!</v>
      </c>
      <c r="AA999" s="81" t="e">
        <f t="shared" si="269"/>
        <v>#REF!</v>
      </c>
      <c r="AB999" s="6">
        <v>20000</v>
      </c>
      <c r="AC999" s="6" t="e">
        <f>#REF!*AB999/10</f>
        <v>#REF!</v>
      </c>
      <c r="AD999" s="81" t="e">
        <f t="shared" si="270"/>
        <v>#REF!</v>
      </c>
      <c r="AE999" s="6">
        <v>20000</v>
      </c>
      <c r="AF999" s="6" t="e">
        <f>AE999/1000*#REF!</f>
        <v>#REF!</v>
      </c>
      <c r="AG999" s="81" t="e">
        <f t="shared" si="271"/>
        <v>#REF!</v>
      </c>
      <c r="AH999" s="6">
        <v>20000</v>
      </c>
      <c r="AI999" s="6" t="e">
        <f>#REF!*AH999/10</f>
        <v>#REF!</v>
      </c>
      <c r="AJ999" s="81" t="e">
        <f t="shared" si="272"/>
        <v>#REF!</v>
      </c>
      <c r="AK999" s="6">
        <v>20000</v>
      </c>
      <c r="AL999" s="35"/>
      <c r="AM999" s="44"/>
    </row>
    <row r="1000" spans="1:39" x14ac:dyDescent="0.2">
      <c r="A1000" s="5">
        <f t="shared" si="254"/>
        <v>954</v>
      </c>
      <c r="B1000" s="5">
        <v>1082</v>
      </c>
      <c r="C1000" s="5">
        <v>1082</v>
      </c>
      <c r="D1000" s="5" t="s">
        <v>2254</v>
      </c>
      <c r="E1000" s="15"/>
      <c r="F1000" s="15" t="s">
        <v>2254</v>
      </c>
      <c r="G1000" s="30" t="s">
        <v>2255</v>
      </c>
      <c r="H1000" s="6">
        <v>30000</v>
      </c>
      <c r="I1000" s="6">
        <v>2100</v>
      </c>
      <c r="J1000" s="6"/>
      <c r="K1000" s="81">
        <f t="shared" si="263"/>
        <v>30000</v>
      </c>
      <c r="L1000" s="81">
        <f t="shared" si="264"/>
        <v>32100</v>
      </c>
      <c r="M1000" s="6">
        <v>18000</v>
      </c>
      <c r="N1000" s="6" t="e">
        <f>M1000/1000*#REF!</f>
        <v>#REF!</v>
      </c>
      <c r="O1000" s="81" t="e">
        <f t="shared" si="265"/>
        <v>#REF!</v>
      </c>
      <c r="P1000" s="6">
        <v>18000</v>
      </c>
      <c r="Q1000" s="6" t="e">
        <f>#REF!*P1000/10</f>
        <v>#REF!</v>
      </c>
      <c r="R1000" s="81" t="e">
        <f t="shared" si="266"/>
        <v>#REF!</v>
      </c>
      <c r="S1000" s="6">
        <v>18000</v>
      </c>
      <c r="T1000" s="6" t="e">
        <f>S1000/1000*#REF!</f>
        <v>#REF!</v>
      </c>
      <c r="U1000" s="81" t="e">
        <f t="shared" si="267"/>
        <v>#REF!</v>
      </c>
      <c r="V1000" s="6">
        <v>18000</v>
      </c>
      <c r="W1000" s="6" t="e">
        <f>#REF!*V1000/10</f>
        <v>#REF!</v>
      </c>
      <c r="X1000" s="81" t="e">
        <f t="shared" si="268"/>
        <v>#REF!</v>
      </c>
      <c r="Y1000" s="6">
        <v>18000</v>
      </c>
      <c r="Z1000" s="6" t="e">
        <f>Y1000/1000*#REF!</f>
        <v>#REF!</v>
      </c>
      <c r="AA1000" s="81" t="e">
        <f t="shared" si="269"/>
        <v>#REF!</v>
      </c>
      <c r="AB1000" s="6">
        <v>18000</v>
      </c>
      <c r="AC1000" s="6" t="e">
        <f>#REF!*AB1000/10</f>
        <v>#REF!</v>
      </c>
      <c r="AD1000" s="81" t="e">
        <f t="shared" si="270"/>
        <v>#REF!</v>
      </c>
      <c r="AE1000" s="6">
        <v>18000</v>
      </c>
      <c r="AF1000" s="6" t="e">
        <f>AE1000/1000*#REF!</f>
        <v>#REF!</v>
      </c>
      <c r="AG1000" s="81" t="e">
        <f t="shared" si="271"/>
        <v>#REF!</v>
      </c>
      <c r="AH1000" s="6">
        <v>18000</v>
      </c>
      <c r="AI1000" s="6" t="e">
        <f>#REF!*AH1000/10</f>
        <v>#REF!</v>
      </c>
      <c r="AJ1000" s="81" t="e">
        <f t="shared" si="272"/>
        <v>#REF!</v>
      </c>
      <c r="AK1000" s="6">
        <v>18000</v>
      </c>
      <c r="AL1000" s="35"/>
      <c r="AM1000" s="44"/>
    </row>
    <row r="1001" spans="1:39" x14ac:dyDescent="0.2">
      <c r="A1001" s="5">
        <f t="shared" si="254"/>
        <v>955</v>
      </c>
      <c r="B1001" s="5">
        <v>1083</v>
      </c>
      <c r="C1001" s="5">
        <v>1083</v>
      </c>
      <c r="D1001" s="5" t="s">
        <v>1299</v>
      </c>
      <c r="E1001" s="15"/>
      <c r="F1001" s="15"/>
      <c r="G1001" s="30" t="s">
        <v>2256</v>
      </c>
      <c r="H1001" s="6">
        <v>50000</v>
      </c>
      <c r="I1001" s="6">
        <v>3500</v>
      </c>
      <c r="J1001" s="6"/>
      <c r="K1001" s="81">
        <f t="shared" si="263"/>
        <v>50000</v>
      </c>
      <c r="L1001" s="81">
        <f t="shared" si="264"/>
        <v>53500</v>
      </c>
      <c r="M1001" s="6">
        <v>39000</v>
      </c>
      <c r="N1001" s="6" t="e">
        <f>M1001/1000*#REF!</f>
        <v>#REF!</v>
      </c>
      <c r="O1001" s="81" t="e">
        <f t="shared" si="265"/>
        <v>#REF!</v>
      </c>
      <c r="P1001" s="6">
        <v>39000</v>
      </c>
      <c r="Q1001" s="6" t="e">
        <f>#REF!*P1001/10</f>
        <v>#REF!</v>
      </c>
      <c r="R1001" s="81" t="e">
        <f t="shared" si="266"/>
        <v>#REF!</v>
      </c>
      <c r="S1001" s="6">
        <v>39000</v>
      </c>
      <c r="T1001" s="6" t="e">
        <f>S1001/1000*#REF!</f>
        <v>#REF!</v>
      </c>
      <c r="U1001" s="81" t="e">
        <f t="shared" si="267"/>
        <v>#REF!</v>
      </c>
      <c r="V1001" s="6">
        <v>39000</v>
      </c>
      <c r="W1001" s="6" t="e">
        <f>#REF!*V1001/10</f>
        <v>#REF!</v>
      </c>
      <c r="X1001" s="81" t="e">
        <f t="shared" si="268"/>
        <v>#REF!</v>
      </c>
      <c r="Y1001" s="6">
        <v>39000</v>
      </c>
      <c r="Z1001" s="6" t="e">
        <f>Y1001/1000*#REF!</f>
        <v>#REF!</v>
      </c>
      <c r="AA1001" s="81" t="e">
        <f t="shared" si="269"/>
        <v>#REF!</v>
      </c>
      <c r="AB1001" s="6">
        <v>39000</v>
      </c>
      <c r="AC1001" s="6" t="e">
        <f>#REF!*AB1001/10</f>
        <v>#REF!</v>
      </c>
      <c r="AD1001" s="81" t="e">
        <f t="shared" si="270"/>
        <v>#REF!</v>
      </c>
      <c r="AE1001" s="6">
        <v>39000</v>
      </c>
      <c r="AF1001" s="6" t="e">
        <f>AE1001/1000*#REF!</f>
        <v>#REF!</v>
      </c>
      <c r="AG1001" s="81" t="e">
        <f t="shared" si="271"/>
        <v>#REF!</v>
      </c>
      <c r="AH1001" s="6">
        <v>39000</v>
      </c>
      <c r="AI1001" s="6" t="e">
        <f>#REF!*AH1001/10</f>
        <v>#REF!</v>
      </c>
      <c r="AJ1001" s="81" t="e">
        <f t="shared" si="272"/>
        <v>#REF!</v>
      </c>
      <c r="AK1001" s="6">
        <v>39000</v>
      </c>
      <c r="AL1001" s="35"/>
      <c r="AM1001" s="44"/>
    </row>
    <row r="1002" spans="1:39" x14ac:dyDescent="0.2">
      <c r="A1002" s="5">
        <f t="shared" si="254"/>
        <v>956</v>
      </c>
      <c r="B1002" s="5">
        <v>1031</v>
      </c>
      <c r="C1002" s="5">
        <v>1031</v>
      </c>
      <c r="D1002" s="5" t="s">
        <v>2257</v>
      </c>
      <c r="E1002" s="15"/>
      <c r="F1002" s="15" t="s">
        <v>2257</v>
      </c>
      <c r="G1002" s="45" t="s">
        <v>2258</v>
      </c>
      <c r="H1002" s="6">
        <v>65000</v>
      </c>
      <c r="I1002" s="6">
        <v>4550</v>
      </c>
      <c r="J1002" s="6"/>
      <c r="K1002" s="81">
        <f t="shared" si="263"/>
        <v>65000</v>
      </c>
      <c r="L1002" s="81">
        <f t="shared" si="264"/>
        <v>69600</v>
      </c>
      <c r="M1002" s="6">
        <v>25000</v>
      </c>
      <c r="N1002" s="6" t="e">
        <f>M1002/1000*#REF!</f>
        <v>#REF!</v>
      </c>
      <c r="O1002" s="81" t="e">
        <f t="shared" si="265"/>
        <v>#REF!</v>
      </c>
      <c r="P1002" s="6">
        <v>25000</v>
      </c>
      <c r="Q1002" s="6" t="e">
        <f>#REF!*P1002/10</f>
        <v>#REF!</v>
      </c>
      <c r="R1002" s="81" t="e">
        <f t="shared" si="266"/>
        <v>#REF!</v>
      </c>
      <c r="S1002" s="6">
        <v>25000</v>
      </c>
      <c r="T1002" s="6" t="e">
        <f>S1002/1000*#REF!</f>
        <v>#REF!</v>
      </c>
      <c r="U1002" s="81" t="e">
        <f t="shared" si="267"/>
        <v>#REF!</v>
      </c>
      <c r="V1002" s="6">
        <v>25000</v>
      </c>
      <c r="W1002" s="6" t="e">
        <f>#REF!*V1002/10</f>
        <v>#REF!</v>
      </c>
      <c r="X1002" s="81" t="e">
        <f t="shared" si="268"/>
        <v>#REF!</v>
      </c>
      <c r="Y1002" s="6">
        <v>25000</v>
      </c>
      <c r="Z1002" s="6" t="e">
        <f>Y1002/1000*#REF!</f>
        <v>#REF!</v>
      </c>
      <c r="AA1002" s="81" t="e">
        <f t="shared" si="269"/>
        <v>#REF!</v>
      </c>
      <c r="AB1002" s="6">
        <v>25000</v>
      </c>
      <c r="AC1002" s="6" t="e">
        <f>#REF!*AB1002/10</f>
        <v>#REF!</v>
      </c>
      <c r="AD1002" s="81" t="e">
        <f t="shared" si="270"/>
        <v>#REF!</v>
      </c>
      <c r="AE1002" s="6">
        <v>25000</v>
      </c>
      <c r="AF1002" s="6" t="e">
        <f>AE1002/1000*#REF!</f>
        <v>#REF!</v>
      </c>
      <c r="AG1002" s="81" t="e">
        <f t="shared" si="271"/>
        <v>#REF!</v>
      </c>
      <c r="AH1002" s="6">
        <v>25000</v>
      </c>
      <c r="AI1002" s="6" t="e">
        <f>#REF!*AH1002/10</f>
        <v>#REF!</v>
      </c>
      <c r="AJ1002" s="81" t="e">
        <f t="shared" si="272"/>
        <v>#REF!</v>
      </c>
      <c r="AK1002" s="6">
        <v>25000</v>
      </c>
      <c r="AL1002" s="35"/>
      <c r="AM1002" s="44"/>
    </row>
    <row r="1003" spans="1:39" x14ac:dyDescent="0.2">
      <c r="A1003" s="5">
        <f t="shared" si="254"/>
        <v>957</v>
      </c>
      <c r="B1003" s="5">
        <v>1032</v>
      </c>
      <c r="C1003" s="5">
        <v>1032</v>
      </c>
      <c r="D1003" s="5" t="s">
        <v>2259</v>
      </c>
      <c r="E1003" s="15"/>
      <c r="F1003" s="15" t="s">
        <v>2259</v>
      </c>
      <c r="G1003" s="45" t="s">
        <v>2260</v>
      </c>
      <c r="H1003" s="6">
        <v>45000</v>
      </c>
      <c r="I1003" s="6">
        <v>3149.9999999999995</v>
      </c>
      <c r="J1003" s="6"/>
      <c r="K1003" s="81">
        <f t="shared" si="263"/>
        <v>45000</v>
      </c>
      <c r="L1003" s="81">
        <f t="shared" si="264"/>
        <v>48200</v>
      </c>
      <c r="M1003" s="6">
        <v>180000</v>
      </c>
      <c r="N1003" s="6" t="e">
        <f>M1003/1000*#REF!</f>
        <v>#REF!</v>
      </c>
      <c r="O1003" s="81" t="e">
        <f t="shared" si="265"/>
        <v>#REF!</v>
      </c>
      <c r="P1003" s="6">
        <v>180000</v>
      </c>
      <c r="Q1003" s="6" t="e">
        <f>#REF!*P1003/10</f>
        <v>#REF!</v>
      </c>
      <c r="R1003" s="81" t="e">
        <f t="shared" si="266"/>
        <v>#REF!</v>
      </c>
      <c r="S1003" s="6">
        <v>180000</v>
      </c>
      <c r="T1003" s="6" t="e">
        <f>S1003/1000*#REF!</f>
        <v>#REF!</v>
      </c>
      <c r="U1003" s="81" t="e">
        <f t="shared" si="267"/>
        <v>#REF!</v>
      </c>
      <c r="V1003" s="6">
        <v>180000</v>
      </c>
      <c r="W1003" s="6" t="e">
        <f>#REF!*V1003/10</f>
        <v>#REF!</v>
      </c>
      <c r="X1003" s="81" t="e">
        <f t="shared" si="268"/>
        <v>#REF!</v>
      </c>
      <c r="Y1003" s="6">
        <v>180000</v>
      </c>
      <c r="Z1003" s="6" t="e">
        <f>Y1003/1000*#REF!</f>
        <v>#REF!</v>
      </c>
      <c r="AA1003" s="81" t="e">
        <f t="shared" si="269"/>
        <v>#REF!</v>
      </c>
      <c r="AB1003" s="6">
        <v>180000</v>
      </c>
      <c r="AC1003" s="6" t="e">
        <f>#REF!*AB1003/10</f>
        <v>#REF!</v>
      </c>
      <c r="AD1003" s="81" t="e">
        <f t="shared" si="270"/>
        <v>#REF!</v>
      </c>
      <c r="AE1003" s="32">
        <v>171000</v>
      </c>
      <c r="AF1003" s="6" t="e">
        <f>AE1003/1000*#REF!</f>
        <v>#REF!</v>
      </c>
      <c r="AG1003" s="81" t="e">
        <f t="shared" si="271"/>
        <v>#REF!</v>
      </c>
      <c r="AH1003" s="32">
        <v>171000</v>
      </c>
      <c r="AI1003" s="6" t="e">
        <f>#REF!*AH1003/10</f>
        <v>#REF!</v>
      </c>
      <c r="AJ1003" s="81" t="e">
        <f t="shared" si="272"/>
        <v>#REF!</v>
      </c>
      <c r="AK1003" s="32">
        <v>171000</v>
      </c>
      <c r="AL1003" s="35"/>
      <c r="AM1003" s="35"/>
    </row>
    <row r="1004" spans="1:39" x14ac:dyDescent="0.2">
      <c r="A1004" s="5">
        <f t="shared" si="254"/>
        <v>958</v>
      </c>
      <c r="B1004" s="5">
        <v>1033</v>
      </c>
      <c r="C1004" s="5">
        <v>1033</v>
      </c>
      <c r="D1004" s="5" t="s">
        <v>2261</v>
      </c>
      <c r="E1004" s="15"/>
      <c r="F1004" s="15" t="s">
        <v>2261</v>
      </c>
      <c r="G1004" s="45" t="s">
        <v>2262</v>
      </c>
      <c r="H1004" s="6">
        <v>60000</v>
      </c>
      <c r="I1004" s="6">
        <v>4200</v>
      </c>
      <c r="J1004" s="6"/>
      <c r="K1004" s="81">
        <f t="shared" si="263"/>
        <v>60000</v>
      </c>
      <c r="L1004" s="81">
        <f t="shared" si="264"/>
        <v>64200</v>
      </c>
      <c r="M1004" s="6">
        <v>25000</v>
      </c>
      <c r="N1004" s="6" t="e">
        <f>M1004/1000*#REF!</f>
        <v>#REF!</v>
      </c>
      <c r="O1004" s="81" t="e">
        <f t="shared" si="265"/>
        <v>#REF!</v>
      </c>
      <c r="P1004" s="6">
        <v>25000</v>
      </c>
      <c r="Q1004" s="6" t="e">
        <f>#REF!*P1004/10</f>
        <v>#REF!</v>
      </c>
      <c r="R1004" s="81" t="e">
        <f t="shared" si="266"/>
        <v>#REF!</v>
      </c>
      <c r="S1004" s="6">
        <v>25000</v>
      </c>
      <c r="T1004" s="6" t="e">
        <f>S1004/1000*#REF!</f>
        <v>#REF!</v>
      </c>
      <c r="U1004" s="81" t="e">
        <f t="shared" si="267"/>
        <v>#REF!</v>
      </c>
      <c r="V1004" s="6">
        <v>25000</v>
      </c>
      <c r="W1004" s="6" t="e">
        <f>#REF!*V1004/10</f>
        <v>#REF!</v>
      </c>
      <c r="X1004" s="81" t="e">
        <f t="shared" si="268"/>
        <v>#REF!</v>
      </c>
      <c r="Y1004" s="6">
        <v>25000</v>
      </c>
      <c r="Z1004" s="6" t="e">
        <f>Y1004/1000*#REF!</f>
        <v>#REF!</v>
      </c>
      <c r="AA1004" s="81" t="e">
        <f t="shared" si="269"/>
        <v>#REF!</v>
      </c>
      <c r="AB1004" s="6">
        <v>25000</v>
      </c>
      <c r="AC1004" s="6" t="e">
        <f>#REF!*AB1004/10</f>
        <v>#REF!</v>
      </c>
      <c r="AD1004" s="81" t="e">
        <f t="shared" si="270"/>
        <v>#REF!</v>
      </c>
      <c r="AE1004" s="6">
        <v>25000</v>
      </c>
      <c r="AF1004" s="6" t="e">
        <f>AE1004/1000*#REF!</f>
        <v>#REF!</v>
      </c>
      <c r="AG1004" s="81" t="e">
        <f t="shared" si="271"/>
        <v>#REF!</v>
      </c>
      <c r="AH1004" s="6">
        <v>25000</v>
      </c>
      <c r="AI1004" s="6" t="e">
        <f>#REF!*AH1004/10</f>
        <v>#REF!</v>
      </c>
      <c r="AJ1004" s="81" t="e">
        <f t="shared" si="272"/>
        <v>#REF!</v>
      </c>
      <c r="AK1004" s="6">
        <v>25000</v>
      </c>
      <c r="AL1004" s="35"/>
      <c r="AM1004" s="44"/>
    </row>
    <row r="1005" spans="1:39" x14ac:dyDescent="0.2">
      <c r="A1005" s="5">
        <f t="shared" si="254"/>
        <v>959</v>
      </c>
      <c r="B1005" s="5">
        <v>1034</v>
      </c>
      <c r="C1005" s="5">
        <v>1034</v>
      </c>
      <c r="D1005" s="5" t="s">
        <v>2263</v>
      </c>
      <c r="E1005" s="15"/>
      <c r="F1005" s="15" t="s">
        <v>2263</v>
      </c>
      <c r="G1005" s="45" t="s">
        <v>2264</v>
      </c>
      <c r="H1005" s="6">
        <v>55000</v>
      </c>
      <c r="I1005" s="6">
        <v>3850</v>
      </c>
      <c r="J1005" s="6"/>
      <c r="K1005" s="81">
        <f t="shared" si="263"/>
        <v>55000</v>
      </c>
      <c r="L1005" s="81">
        <f t="shared" si="264"/>
        <v>58900</v>
      </c>
      <c r="M1005" s="6">
        <v>150000</v>
      </c>
      <c r="N1005" s="6" t="e">
        <f>M1005/1000*#REF!</f>
        <v>#REF!</v>
      </c>
      <c r="O1005" s="81" t="e">
        <f t="shared" si="265"/>
        <v>#REF!</v>
      </c>
      <c r="P1005" s="6">
        <v>150000</v>
      </c>
      <c r="Q1005" s="6" t="e">
        <f>#REF!*P1005/10</f>
        <v>#REF!</v>
      </c>
      <c r="R1005" s="81" t="e">
        <f t="shared" si="266"/>
        <v>#REF!</v>
      </c>
      <c r="S1005" s="6">
        <v>150000</v>
      </c>
      <c r="T1005" s="6" t="e">
        <f>S1005/1000*#REF!</f>
        <v>#REF!</v>
      </c>
      <c r="U1005" s="81" t="e">
        <f t="shared" si="267"/>
        <v>#REF!</v>
      </c>
      <c r="V1005" s="6">
        <v>150000</v>
      </c>
      <c r="W1005" s="6" t="e">
        <f>#REF!*V1005/10</f>
        <v>#REF!</v>
      </c>
      <c r="X1005" s="81" t="e">
        <f t="shared" si="268"/>
        <v>#REF!</v>
      </c>
      <c r="Y1005" s="6">
        <v>150000</v>
      </c>
      <c r="Z1005" s="6" t="e">
        <f>Y1005/1000*#REF!</f>
        <v>#REF!</v>
      </c>
      <c r="AA1005" s="81" t="e">
        <f t="shared" si="269"/>
        <v>#REF!</v>
      </c>
      <c r="AB1005" s="6">
        <v>150000</v>
      </c>
      <c r="AC1005" s="6" t="e">
        <f>#REF!*AB1005/10</f>
        <v>#REF!</v>
      </c>
      <c r="AD1005" s="81" t="e">
        <f t="shared" si="270"/>
        <v>#REF!</v>
      </c>
      <c r="AE1005" s="32">
        <v>142000</v>
      </c>
      <c r="AF1005" s="6" t="e">
        <f>AE1005/1000*#REF!</f>
        <v>#REF!</v>
      </c>
      <c r="AG1005" s="81" t="e">
        <f t="shared" si="271"/>
        <v>#REF!</v>
      </c>
      <c r="AH1005" s="32">
        <v>142000</v>
      </c>
      <c r="AI1005" s="6" t="e">
        <f>#REF!*AH1005/10</f>
        <v>#REF!</v>
      </c>
      <c r="AJ1005" s="81" t="e">
        <f t="shared" si="272"/>
        <v>#REF!</v>
      </c>
      <c r="AK1005" s="32">
        <v>142000</v>
      </c>
      <c r="AL1005" s="35"/>
      <c r="AM1005" s="35"/>
    </row>
    <row r="1006" spans="1:39" x14ac:dyDescent="0.2">
      <c r="A1006" s="5">
        <f t="shared" si="254"/>
        <v>960</v>
      </c>
      <c r="B1006" s="5">
        <v>1035</v>
      </c>
      <c r="C1006" s="5">
        <v>1035</v>
      </c>
      <c r="D1006" s="5" t="s">
        <v>2265</v>
      </c>
      <c r="E1006" s="15"/>
      <c r="F1006" s="15" t="s">
        <v>2265</v>
      </c>
      <c r="G1006" s="45" t="s">
        <v>2266</v>
      </c>
      <c r="H1006" s="6">
        <v>55000</v>
      </c>
      <c r="I1006" s="6">
        <v>3850</v>
      </c>
      <c r="J1006" s="6"/>
      <c r="K1006" s="81">
        <f t="shared" si="263"/>
        <v>55000</v>
      </c>
      <c r="L1006" s="81">
        <f t="shared" si="264"/>
        <v>58900</v>
      </c>
      <c r="M1006" s="6">
        <v>78000</v>
      </c>
      <c r="N1006" s="6" t="e">
        <f>M1006/1000*#REF!</f>
        <v>#REF!</v>
      </c>
      <c r="O1006" s="81" t="e">
        <f t="shared" si="265"/>
        <v>#REF!</v>
      </c>
      <c r="P1006" s="6">
        <v>78000</v>
      </c>
      <c r="Q1006" s="6" t="e">
        <f>#REF!*P1006/10</f>
        <v>#REF!</v>
      </c>
      <c r="R1006" s="81" t="e">
        <f t="shared" si="266"/>
        <v>#REF!</v>
      </c>
      <c r="S1006" s="6">
        <v>78000</v>
      </c>
      <c r="T1006" s="6" t="e">
        <f>S1006/1000*#REF!</f>
        <v>#REF!</v>
      </c>
      <c r="U1006" s="81" t="e">
        <f t="shared" si="267"/>
        <v>#REF!</v>
      </c>
      <c r="V1006" s="6">
        <v>78000</v>
      </c>
      <c r="W1006" s="6" t="e">
        <f>#REF!*V1006/10</f>
        <v>#REF!</v>
      </c>
      <c r="X1006" s="81" t="e">
        <f t="shared" si="268"/>
        <v>#REF!</v>
      </c>
      <c r="Y1006" s="6">
        <v>78000</v>
      </c>
      <c r="Z1006" s="6" t="e">
        <f>Y1006/1000*#REF!</f>
        <v>#REF!</v>
      </c>
      <c r="AA1006" s="81" t="e">
        <f t="shared" si="269"/>
        <v>#REF!</v>
      </c>
      <c r="AB1006" s="6">
        <v>78000</v>
      </c>
      <c r="AC1006" s="6" t="e">
        <f>#REF!*AB1006/10</f>
        <v>#REF!</v>
      </c>
      <c r="AD1006" s="81" t="e">
        <f t="shared" si="270"/>
        <v>#REF!</v>
      </c>
      <c r="AE1006" s="6">
        <v>78000</v>
      </c>
      <c r="AF1006" s="6" t="e">
        <f>AE1006/1000*#REF!</f>
        <v>#REF!</v>
      </c>
      <c r="AG1006" s="81" t="e">
        <f t="shared" si="271"/>
        <v>#REF!</v>
      </c>
      <c r="AH1006" s="6">
        <v>78000</v>
      </c>
      <c r="AI1006" s="6" t="e">
        <f>#REF!*AH1006/10</f>
        <v>#REF!</v>
      </c>
      <c r="AJ1006" s="81" t="e">
        <f t="shared" si="272"/>
        <v>#REF!</v>
      </c>
      <c r="AK1006" s="6">
        <v>78000</v>
      </c>
      <c r="AL1006" s="35"/>
      <c r="AM1006" s="44"/>
    </row>
    <row r="1007" spans="1:39" x14ac:dyDescent="0.2">
      <c r="A1007" s="5">
        <f t="shared" si="254"/>
        <v>961</v>
      </c>
      <c r="B1007" s="5">
        <v>1036</v>
      </c>
      <c r="C1007" s="5">
        <v>1036</v>
      </c>
      <c r="D1007" s="5" t="s">
        <v>2267</v>
      </c>
      <c r="E1007" s="15"/>
      <c r="F1007" s="15" t="s">
        <v>2267</v>
      </c>
      <c r="G1007" s="45" t="s">
        <v>2268</v>
      </c>
      <c r="H1007" s="6">
        <v>70000</v>
      </c>
      <c r="I1007" s="6">
        <v>4900</v>
      </c>
      <c r="J1007" s="6"/>
      <c r="K1007" s="81">
        <f t="shared" si="263"/>
        <v>70000</v>
      </c>
      <c r="L1007" s="81">
        <f t="shared" si="264"/>
        <v>74900</v>
      </c>
      <c r="M1007" s="6">
        <v>45000</v>
      </c>
      <c r="N1007" s="6" t="e">
        <f>M1007/1000*#REF!</f>
        <v>#REF!</v>
      </c>
      <c r="O1007" s="81" t="e">
        <f t="shared" si="265"/>
        <v>#REF!</v>
      </c>
      <c r="P1007" s="6">
        <v>45000</v>
      </c>
      <c r="Q1007" s="6" t="e">
        <f>#REF!*P1007/10</f>
        <v>#REF!</v>
      </c>
      <c r="R1007" s="81" t="e">
        <f t="shared" si="266"/>
        <v>#REF!</v>
      </c>
      <c r="S1007" s="6">
        <v>45000</v>
      </c>
      <c r="T1007" s="6" t="e">
        <f>S1007/1000*#REF!</f>
        <v>#REF!</v>
      </c>
      <c r="U1007" s="81" t="e">
        <f t="shared" si="267"/>
        <v>#REF!</v>
      </c>
      <c r="V1007" s="6">
        <v>45000</v>
      </c>
      <c r="W1007" s="6" t="e">
        <f>#REF!*V1007/10</f>
        <v>#REF!</v>
      </c>
      <c r="X1007" s="81" t="e">
        <f t="shared" si="268"/>
        <v>#REF!</v>
      </c>
      <c r="Y1007" s="6">
        <v>45000</v>
      </c>
      <c r="Z1007" s="6" t="e">
        <f>Y1007/1000*#REF!</f>
        <v>#REF!</v>
      </c>
      <c r="AA1007" s="81" t="e">
        <f t="shared" si="269"/>
        <v>#REF!</v>
      </c>
      <c r="AB1007" s="6">
        <v>45000</v>
      </c>
      <c r="AC1007" s="6" t="e">
        <f>#REF!*AB1007/10</f>
        <v>#REF!</v>
      </c>
      <c r="AD1007" s="81" t="e">
        <f t="shared" si="270"/>
        <v>#REF!</v>
      </c>
      <c r="AE1007" s="6">
        <v>45000</v>
      </c>
      <c r="AF1007" s="6" t="e">
        <f>AE1007/1000*#REF!</f>
        <v>#REF!</v>
      </c>
      <c r="AG1007" s="81" t="e">
        <f t="shared" si="271"/>
        <v>#REF!</v>
      </c>
      <c r="AH1007" s="6">
        <v>45000</v>
      </c>
      <c r="AI1007" s="6" t="e">
        <f>#REF!*AH1007/10</f>
        <v>#REF!</v>
      </c>
      <c r="AJ1007" s="81" t="e">
        <f t="shared" si="272"/>
        <v>#REF!</v>
      </c>
      <c r="AK1007" s="6">
        <v>40000</v>
      </c>
      <c r="AL1007" s="35"/>
      <c r="AM1007" s="44"/>
    </row>
    <row r="1008" spans="1:39" x14ac:dyDescent="0.2">
      <c r="A1008" s="5">
        <f t="shared" si="254"/>
        <v>962</v>
      </c>
      <c r="B1008" s="5">
        <v>1037</v>
      </c>
      <c r="C1008" s="5">
        <v>1037</v>
      </c>
      <c r="D1008" s="5" t="s">
        <v>2269</v>
      </c>
      <c r="E1008" s="15"/>
      <c r="F1008" s="15" t="s">
        <v>2269</v>
      </c>
      <c r="G1008" s="45" t="s">
        <v>2270</v>
      </c>
      <c r="H1008" s="6">
        <v>55000</v>
      </c>
      <c r="I1008" s="6">
        <v>3850</v>
      </c>
      <c r="J1008" s="6"/>
      <c r="K1008" s="81">
        <f t="shared" si="263"/>
        <v>55000</v>
      </c>
      <c r="L1008" s="81">
        <f t="shared" si="264"/>
        <v>58900</v>
      </c>
      <c r="M1008" s="6">
        <v>30000</v>
      </c>
      <c r="N1008" s="6" t="e">
        <f>M1008/1000*#REF!</f>
        <v>#REF!</v>
      </c>
      <c r="O1008" s="81" t="e">
        <f t="shared" si="265"/>
        <v>#REF!</v>
      </c>
      <c r="P1008" s="6">
        <v>30000</v>
      </c>
      <c r="Q1008" s="6" t="e">
        <f>#REF!*P1008/10</f>
        <v>#REF!</v>
      </c>
      <c r="R1008" s="81" t="e">
        <f t="shared" si="266"/>
        <v>#REF!</v>
      </c>
      <c r="S1008" s="6">
        <v>30000</v>
      </c>
      <c r="T1008" s="6" t="e">
        <f>S1008/1000*#REF!</f>
        <v>#REF!</v>
      </c>
      <c r="U1008" s="81" t="e">
        <f t="shared" si="267"/>
        <v>#REF!</v>
      </c>
      <c r="V1008" s="6">
        <v>30000</v>
      </c>
      <c r="W1008" s="6" t="e">
        <f>#REF!*V1008/10</f>
        <v>#REF!</v>
      </c>
      <c r="X1008" s="81" t="e">
        <f t="shared" si="268"/>
        <v>#REF!</v>
      </c>
      <c r="Y1008" s="6">
        <v>30000</v>
      </c>
      <c r="Z1008" s="6" t="e">
        <f>Y1008/1000*#REF!</f>
        <v>#REF!</v>
      </c>
      <c r="AA1008" s="81" t="e">
        <f t="shared" si="269"/>
        <v>#REF!</v>
      </c>
      <c r="AB1008" s="6">
        <v>30000</v>
      </c>
      <c r="AC1008" s="6" t="e">
        <f>#REF!*AB1008/10</f>
        <v>#REF!</v>
      </c>
      <c r="AD1008" s="81" t="e">
        <f t="shared" si="270"/>
        <v>#REF!</v>
      </c>
      <c r="AE1008" s="6">
        <v>30000</v>
      </c>
      <c r="AF1008" s="6" t="e">
        <f>AE1008/1000*#REF!</f>
        <v>#REF!</v>
      </c>
      <c r="AG1008" s="81" t="e">
        <f t="shared" si="271"/>
        <v>#REF!</v>
      </c>
      <c r="AH1008" s="6">
        <v>30000</v>
      </c>
      <c r="AI1008" s="6" t="e">
        <f>#REF!*AH1008/10</f>
        <v>#REF!</v>
      </c>
      <c r="AJ1008" s="81" t="e">
        <f t="shared" si="272"/>
        <v>#REF!</v>
      </c>
      <c r="AK1008" s="6">
        <v>30000</v>
      </c>
      <c r="AL1008" s="35"/>
      <c r="AM1008" s="44"/>
    </row>
    <row r="1009" spans="1:39" x14ac:dyDescent="0.2">
      <c r="A1009" s="5">
        <f t="shared" si="254"/>
        <v>963</v>
      </c>
      <c r="B1009" s="5">
        <v>1039</v>
      </c>
      <c r="C1009" s="5">
        <v>1039</v>
      </c>
      <c r="D1009" s="5" t="s">
        <v>2273</v>
      </c>
      <c r="E1009" s="15"/>
      <c r="F1009" s="15" t="s">
        <v>2273</v>
      </c>
      <c r="G1009" s="45" t="s">
        <v>2274</v>
      </c>
      <c r="H1009" s="6">
        <v>60000</v>
      </c>
      <c r="I1009" s="6">
        <v>4200</v>
      </c>
      <c r="J1009" s="6"/>
      <c r="K1009" s="81">
        <f t="shared" si="263"/>
        <v>60000</v>
      </c>
      <c r="L1009" s="81">
        <f t="shared" si="264"/>
        <v>64200</v>
      </c>
      <c r="M1009" s="6">
        <v>62000</v>
      </c>
      <c r="N1009" s="6" t="e">
        <f>M1009/1000*#REF!</f>
        <v>#REF!</v>
      </c>
      <c r="O1009" s="81" t="e">
        <f t="shared" si="265"/>
        <v>#REF!</v>
      </c>
      <c r="P1009" s="6">
        <v>62000</v>
      </c>
      <c r="Q1009" s="6" t="e">
        <f>#REF!*P1009/10</f>
        <v>#REF!</v>
      </c>
      <c r="R1009" s="81" t="e">
        <f t="shared" si="266"/>
        <v>#REF!</v>
      </c>
      <c r="S1009" s="6">
        <v>62000</v>
      </c>
      <c r="T1009" s="6" t="e">
        <f>S1009/1000*#REF!</f>
        <v>#REF!</v>
      </c>
      <c r="U1009" s="81" t="e">
        <f t="shared" si="267"/>
        <v>#REF!</v>
      </c>
      <c r="V1009" s="6">
        <v>62000</v>
      </c>
      <c r="W1009" s="6" t="e">
        <f>#REF!*V1009/10</f>
        <v>#REF!</v>
      </c>
      <c r="X1009" s="81" t="e">
        <f t="shared" si="268"/>
        <v>#REF!</v>
      </c>
      <c r="Y1009" s="6">
        <v>62000</v>
      </c>
      <c r="Z1009" s="6" t="e">
        <f>Y1009/1000*#REF!</f>
        <v>#REF!</v>
      </c>
      <c r="AA1009" s="81" t="e">
        <f t="shared" si="269"/>
        <v>#REF!</v>
      </c>
      <c r="AB1009" s="6">
        <v>62000</v>
      </c>
      <c r="AC1009" s="6" t="e">
        <f>#REF!*AB1009/10</f>
        <v>#REF!</v>
      </c>
      <c r="AD1009" s="81" t="e">
        <f t="shared" si="270"/>
        <v>#REF!</v>
      </c>
      <c r="AE1009" s="6">
        <v>62000</v>
      </c>
      <c r="AF1009" s="6" t="e">
        <f>AE1009/1000*#REF!</f>
        <v>#REF!</v>
      </c>
      <c r="AG1009" s="81" t="e">
        <f t="shared" si="271"/>
        <v>#REF!</v>
      </c>
      <c r="AH1009" s="6">
        <v>62000</v>
      </c>
      <c r="AI1009" s="6" t="e">
        <f>#REF!*AH1009/10</f>
        <v>#REF!</v>
      </c>
      <c r="AJ1009" s="81" t="e">
        <f t="shared" si="272"/>
        <v>#REF!</v>
      </c>
      <c r="AK1009" s="6">
        <v>62000</v>
      </c>
      <c r="AL1009" s="35"/>
      <c r="AM1009" s="44"/>
    </row>
    <row r="1010" spans="1:39" x14ac:dyDescent="0.2">
      <c r="A1010" s="5">
        <f t="shared" si="254"/>
        <v>964</v>
      </c>
      <c r="B1010" s="5">
        <v>1040</v>
      </c>
      <c r="C1010" s="5">
        <v>1040</v>
      </c>
      <c r="D1010" s="5" t="s">
        <v>2275</v>
      </c>
      <c r="E1010" s="15"/>
      <c r="F1010" s="15" t="s">
        <v>2275</v>
      </c>
      <c r="G1010" s="45" t="s">
        <v>2276</v>
      </c>
      <c r="H1010" s="6">
        <v>100000</v>
      </c>
      <c r="I1010" s="6">
        <v>7000</v>
      </c>
      <c r="J1010" s="6"/>
      <c r="K1010" s="81">
        <f t="shared" si="263"/>
        <v>100000</v>
      </c>
      <c r="L1010" s="81">
        <f t="shared" si="264"/>
        <v>107000</v>
      </c>
      <c r="M1010" s="6">
        <v>96000</v>
      </c>
      <c r="N1010" s="6" t="e">
        <f>M1010/1000*#REF!</f>
        <v>#REF!</v>
      </c>
      <c r="O1010" s="81" t="e">
        <f t="shared" si="265"/>
        <v>#REF!</v>
      </c>
      <c r="P1010" s="6">
        <v>96000</v>
      </c>
      <c r="Q1010" s="6" t="e">
        <f>#REF!*P1010/10</f>
        <v>#REF!</v>
      </c>
      <c r="R1010" s="81" t="e">
        <f t="shared" si="266"/>
        <v>#REF!</v>
      </c>
      <c r="S1010" s="6">
        <v>96000</v>
      </c>
      <c r="T1010" s="6" t="e">
        <f>S1010/1000*#REF!</f>
        <v>#REF!</v>
      </c>
      <c r="U1010" s="81" t="e">
        <f t="shared" si="267"/>
        <v>#REF!</v>
      </c>
      <c r="V1010" s="6">
        <v>96000</v>
      </c>
      <c r="W1010" s="6" t="e">
        <f>#REF!*V1010/10</f>
        <v>#REF!</v>
      </c>
      <c r="X1010" s="81" t="e">
        <f t="shared" si="268"/>
        <v>#REF!</v>
      </c>
      <c r="Y1010" s="6">
        <v>96000</v>
      </c>
      <c r="Z1010" s="6" t="e">
        <f>Y1010/1000*#REF!</f>
        <v>#REF!</v>
      </c>
      <c r="AA1010" s="81" t="e">
        <f t="shared" si="269"/>
        <v>#REF!</v>
      </c>
      <c r="AB1010" s="6">
        <v>96000</v>
      </c>
      <c r="AC1010" s="6" t="e">
        <f>#REF!*AB1010/10</f>
        <v>#REF!</v>
      </c>
      <c r="AD1010" s="81" t="e">
        <f t="shared" si="270"/>
        <v>#REF!</v>
      </c>
      <c r="AE1010" s="6">
        <v>96000</v>
      </c>
      <c r="AF1010" s="6" t="e">
        <f>AE1010/1000*#REF!</f>
        <v>#REF!</v>
      </c>
      <c r="AG1010" s="81" t="e">
        <f t="shared" si="271"/>
        <v>#REF!</v>
      </c>
      <c r="AH1010" s="6">
        <v>96000</v>
      </c>
      <c r="AI1010" s="6" t="e">
        <f>#REF!*AH1010/10</f>
        <v>#REF!</v>
      </c>
      <c r="AJ1010" s="81" t="e">
        <f t="shared" si="272"/>
        <v>#REF!</v>
      </c>
      <c r="AK1010" s="6">
        <v>96000</v>
      </c>
      <c r="AL1010" s="35"/>
      <c r="AM1010" s="44"/>
    </row>
    <row r="1011" spans="1:39" x14ac:dyDescent="0.2">
      <c r="A1011" s="5">
        <f t="shared" si="254"/>
        <v>965</v>
      </c>
      <c r="B1011" s="5">
        <v>1041</v>
      </c>
      <c r="C1011" s="5">
        <v>1041</v>
      </c>
      <c r="D1011" s="5" t="s">
        <v>2277</v>
      </c>
      <c r="E1011" s="15"/>
      <c r="F1011" s="15" t="s">
        <v>2277</v>
      </c>
      <c r="G1011" s="45" t="s">
        <v>2278</v>
      </c>
      <c r="H1011" s="6">
        <v>200000</v>
      </c>
      <c r="I1011" s="6">
        <v>14000</v>
      </c>
      <c r="J1011" s="6"/>
      <c r="K1011" s="81">
        <f t="shared" si="263"/>
        <v>200000</v>
      </c>
      <c r="L1011" s="81">
        <f t="shared" si="264"/>
        <v>214000</v>
      </c>
      <c r="M1011" s="6">
        <v>95000</v>
      </c>
      <c r="N1011" s="6" t="e">
        <f>M1011/1000*#REF!</f>
        <v>#REF!</v>
      </c>
      <c r="O1011" s="81" t="e">
        <f t="shared" si="265"/>
        <v>#REF!</v>
      </c>
      <c r="P1011" s="6">
        <v>95000</v>
      </c>
      <c r="Q1011" s="6" t="e">
        <f>#REF!*P1011/10</f>
        <v>#REF!</v>
      </c>
      <c r="R1011" s="81" t="e">
        <f t="shared" si="266"/>
        <v>#REF!</v>
      </c>
      <c r="S1011" s="6">
        <v>95000</v>
      </c>
      <c r="T1011" s="6" t="e">
        <f>S1011/1000*#REF!</f>
        <v>#REF!</v>
      </c>
      <c r="U1011" s="81" t="e">
        <f t="shared" si="267"/>
        <v>#REF!</v>
      </c>
      <c r="V1011" s="6">
        <v>95000</v>
      </c>
      <c r="W1011" s="6" t="e">
        <f>#REF!*V1011/10</f>
        <v>#REF!</v>
      </c>
      <c r="X1011" s="81" t="e">
        <f t="shared" si="268"/>
        <v>#REF!</v>
      </c>
      <c r="Y1011" s="6">
        <v>95000</v>
      </c>
      <c r="Z1011" s="6" t="e">
        <f>Y1011/1000*#REF!</f>
        <v>#REF!</v>
      </c>
      <c r="AA1011" s="81" t="e">
        <f t="shared" si="269"/>
        <v>#REF!</v>
      </c>
      <c r="AB1011" s="6">
        <v>95000</v>
      </c>
      <c r="AC1011" s="6" t="e">
        <f>#REF!*AB1011/10</f>
        <v>#REF!</v>
      </c>
      <c r="AD1011" s="81" t="e">
        <f t="shared" si="270"/>
        <v>#REF!</v>
      </c>
      <c r="AE1011" s="6">
        <v>95000</v>
      </c>
      <c r="AF1011" s="6" t="e">
        <f>AE1011/1000*#REF!</f>
        <v>#REF!</v>
      </c>
      <c r="AG1011" s="81" t="e">
        <f t="shared" si="271"/>
        <v>#REF!</v>
      </c>
      <c r="AH1011" s="6">
        <v>95000</v>
      </c>
      <c r="AI1011" s="6" t="e">
        <f>#REF!*AH1011/10</f>
        <v>#REF!</v>
      </c>
      <c r="AJ1011" s="81" t="e">
        <f t="shared" si="272"/>
        <v>#REF!</v>
      </c>
      <c r="AK1011" s="6">
        <v>95000</v>
      </c>
      <c r="AL1011" s="35"/>
      <c r="AM1011" s="44"/>
    </row>
    <row r="1012" spans="1:39" x14ac:dyDescent="0.2">
      <c r="A1012" s="5">
        <f t="shared" si="254"/>
        <v>966</v>
      </c>
      <c r="B1012" s="5">
        <v>1042</v>
      </c>
      <c r="C1012" s="5">
        <v>1042</v>
      </c>
      <c r="D1012" s="5" t="s">
        <v>2279</v>
      </c>
      <c r="E1012" s="15"/>
      <c r="F1012" s="15" t="s">
        <v>2279</v>
      </c>
      <c r="G1012" s="45" t="s">
        <v>2280</v>
      </c>
      <c r="H1012" s="6">
        <v>60000</v>
      </c>
      <c r="I1012" s="6">
        <v>4200</v>
      </c>
      <c r="J1012" s="6"/>
      <c r="K1012" s="81">
        <f t="shared" si="263"/>
        <v>60000</v>
      </c>
      <c r="L1012" s="81">
        <f t="shared" si="264"/>
        <v>64200</v>
      </c>
      <c r="M1012" s="6">
        <v>391000</v>
      </c>
      <c r="N1012" s="6" t="e">
        <f>M1012/1000*#REF!</f>
        <v>#REF!</v>
      </c>
      <c r="O1012" s="81" t="e">
        <f t="shared" si="265"/>
        <v>#REF!</v>
      </c>
      <c r="P1012" s="6">
        <v>391000</v>
      </c>
      <c r="Q1012" s="6" t="e">
        <f>#REF!*P1012/10</f>
        <v>#REF!</v>
      </c>
      <c r="R1012" s="81" t="e">
        <f t="shared" si="266"/>
        <v>#REF!</v>
      </c>
      <c r="S1012" s="6">
        <v>352000</v>
      </c>
      <c r="T1012" s="6" t="e">
        <f>S1012/1000*#REF!</f>
        <v>#REF!</v>
      </c>
      <c r="U1012" s="81" t="e">
        <f t="shared" si="267"/>
        <v>#REF!</v>
      </c>
      <c r="V1012" s="6">
        <v>352000</v>
      </c>
      <c r="W1012" s="6" t="e">
        <f>#REF!*V1012/10</f>
        <v>#REF!</v>
      </c>
      <c r="X1012" s="81" t="e">
        <f t="shared" si="268"/>
        <v>#REF!</v>
      </c>
      <c r="Y1012" s="6">
        <v>332000</v>
      </c>
      <c r="Z1012" s="6" t="e">
        <f>Y1012/1000*#REF!</f>
        <v>#REF!</v>
      </c>
      <c r="AA1012" s="81" t="e">
        <f t="shared" si="269"/>
        <v>#REF!</v>
      </c>
      <c r="AB1012" s="6">
        <v>332000</v>
      </c>
      <c r="AC1012" s="6" t="e">
        <f>#REF!*AB1012/10</f>
        <v>#REF!</v>
      </c>
      <c r="AD1012" s="81" t="e">
        <f t="shared" si="270"/>
        <v>#REF!</v>
      </c>
      <c r="AE1012" s="6">
        <v>313000</v>
      </c>
      <c r="AF1012" s="6" t="e">
        <f>AE1012/1000*#REF!</f>
        <v>#REF!</v>
      </c>
      <c r="AG1012" s="81" t="e">
        <f t="shared" si="271"/>
        <v>#REF!</v>
      </c>
      <c r="AH1012" s="6">
        <v>313000</v>
      </c>
      <c r="AI1012" s="6" t="e">
        <f>#REF!*AH1012/10</f>
        <v>#REF!</v>
      </c>
      <c r="AJ1012" s="81" t="e">
        <f t="shared" si="272"/>
        <v>#REF!</v>
      </c>
      <c r="AK1012" s="6">
        <v>313000</v>
      </c>
      <c r="AL1012" s="35"/>
      <c r="AM1012" s="44"/>
    </row>
    <row r="1013" spans="1:39" x14ac:dyDescent="0.2">
      <c r="A1013" s="5">
        <f t="shared" si="254"/>
        <v>967</v>
      </c>
      <c r="B1013" s="5">
        <v>1043</v>
      </c>
      <c r="C1013" s="5">
        <v>1043</v>
      </c>
      <c r="D1013" s="5" t="s">
        <v>2281</v>
      </c>
      <c r="E1013" s="15"/>
      <c r="F1013" s="15" t="s">
        <v>2281</v>
      </c>
      <c r="G1013" s="45" t="s">
        <v>2282</v>
      </c>
      <c r="H1013" s="6">
        <v>55000</v>
      </c>
      <c r="I1013" s="6">
        <v>3850</v>
      </c>
      <c r="J1013" s="6"/>
      <c r="K1013" s="81">
        <f t="shared" si="263"/>
        <v>55000</v>
      </c>
      <c r="L1013" s="81">
        <f t="shared" si="264"/>
        <v>58900</v>
      </c>
      <c r="M1013" s="6">
        <v>304000</v>
      </c>
      <c r="N1013" s="6" t="e">
        <f>M1013/1000*#REF!</f>
        <v>#REF!</v>
      </c>
      <c r="O1013" s="81" t="e">
        <f t="shared" si="265"/>
        <v>#REF!</v>
      </c>
      <c r="P1013" s="6">
        <v>304000</v>
      </c>
      <c r="Q1013" s="6" t="e">
        <f>#REF!*P1013/10</f>
        <v>#REF!</v>
      </c>
      <c r="R1013" s="81" t="e">
        <f t="shared" si="266"/>
        <v>#REF!</v>
      </c>
      <c r="S1013" s="6">
        <v>288000</v>
      </c>
      <c r="T1013" s="6" t="e">
        <f>S1013/1000*#REF!</f>
        <v>#REF!</v>
      </c>
      <c r="U1013" s="81" t="e">
        <f t="shared" si="267"/>
        <v>#REF!</v>
      </c>
      <c r="V1013" s="6">
        <v>288000</v>
      </c>
      <c r="W1013" s="6" t="e">
        <f>#REF!*V1013/10</f>
        <v>#REF!</v>
      </c>
      <c r="X1013" s="81" t="e">
        <f t="shared" si="268"/>
        <v>#REF!</v>
      </c>
      <c r="Y1013" s="6">
        <v>272000</v>
      </c>
      <c r="Z1013" s="6" t="e">
        <f>Y1013/1000*#REF!</f>
        <v>#REF!</v>
      </c>
      <c r="AA1013" s="81" t="e">
        <f t="shared" si="269"/>
        <v>#REF!</v>
      </c>
      <c r="AB1013" s="6">
        <v>272000</v>
      </c>
      <c r="AC1013" s="6" t="e">
        <f>#REF!*AB1013/10</f>
        <v>#REF!</v>
      </c>
      <c r="AD1013" s="81" t="e">
        <f t="shared" si="270"/>
        <v>#REF!</v>
      </c>
      <c r="AE1013" s="6">
        <v>256000</v>
      </c>
      <c r="AF1013" s="6" t="e">
        <f>AE1013/1000*#REF!</f>
        <v>#REF!</v>
      </c>
      <c r="AG1013" s="81" t="e">
        <f t="shared" si="271"/>
        <v>#REF!</v>
      </c>
      <c r="AH1013" s="6">
        <v>256000</v>
      </c>
      <c r="AI1013" s="6" t="e">
        <f>#REF!*AH1013/10</f>
        <v>#REF!</v>
      </c>
      <c r="AJ1013" s="81" t="e">
        <f t="shared" si="272"/>
        <v>#REF!</v>
      </c>
      <c r="AK1013" s="6">
        <v>256000</v>
      </c>
      <c r="AL1013" s="35"/>
      <c r="AM1013" s="44"/>
    </row>
    <row r="1014" spans="1:39" x14ac:dyDescent="0.2">
      <c r="A1014" s="5">
        <f t="shared" si="254"/>
        <v>968</v>
      </c>
      <c r="B1014" s="5">
        <v>1044</v>
      </c>
      <c r="C1014" s="5">
        <v>1044</v>
      </c>
      <c r="D1014" s="5" t="s">
        <v>2283</v>
      </c>
      <c r="E1014" s="15"/>
      <c r="F1014" s="15" t="s">
        <v>2283</v>
      </c>
      <c r="G1014" s="45" t="s">
        <v>2284</v>
      </c>
      <c r="H1014" s="6">
        <v>85000</v>
      </c>
      <c r="I1014" s="6">
        <v>5949.9999999999991</v>
      </c>
      <c r="J1014" s="6"/>
      <c r="K1014" s="81">
        <f t="shared" si="263"/>
        <v>85000</v>
      </c>
      <c r="L1014" s="81">
        <f t="shared" si="264"/>
        <v>91000</v>
      </c>
      <c r="M1014" s="6">
        <v>30000</v>
      </c>
      <c r="N1014" s="6" t="e">
        <f>M1014/1000*#REF!</f>
        <v>#REF!</v>
      </c>
      <c r="O1014" s="81" t="e">
        <f t="shared" si="265"/>
        <v>#REF!</v>
      </c>
      <c r="P1014" s="6">
        <v>30000</v>
      </c>
      <c r="Q1014" s="6" t="e">
        <f>#REF!*P1014/10</f>
        <v>#REF!</v>
      </c>
      <c r="R1014" s="81" t="e">
        <f t="shared" si="266"/>
        <v>#REF!</v>
      </c>
      <c r="S1014" s="6">
        <v>30000</v>
      </c>
      <c r="T1014" s="6" t="e">
        <f>S1014/1000*#REF!</f>
        <v>#REF!</v>
      </c>
      <c r="U1014" s="81" t="e">
        <f t="shared" si="267"/>
        <v>#REF!</v>
      </c>
      <c r="V1014" s="6">
        <v>30000</v>
      </c>
      <c r="W1014" s="6" t="e">
        <f>#REF!*V1014/10</f>
        <v>#REF!</v>
      </c>
      <c r="X1014" s="81" t="e">
        <f t="shared" si="268"/>
        <v>#REF!</v>
      </c>
      <c r="Y1014" s="6">
        <v>30000</v>
      </c>
      <c r="Z1014" s="6" t="e">
        <f>Y1014/1000*#REF!</f>
        <v>#REF!</v>
      </c>
      <c r="AA1014" s="81" t="e">
        <f t="shared" si="269"/>
        <v>#REF!</v>
      </c>
      <c r="AB1014" s="6">
        <v>30000</v>
      </c>
      <c r="AC1014" s="6" t="e">
        <f>#REF!*AB1014/10</f>
        <v>#REF!</v>
      </c>
      <c r="AD1014" s="81" t="e">
        <f t="shared" si="270"/>
        <v>#REF!</v>
      </c>
      <c r="AE1014" s="32">
        <v>28000</v>
      </c>
      <c r="AF1014" s="6" t="e">
        <f>AE1014/1000*#REF!</f>
        <v>#REF!</v>
      </c>
      <c r="AG1014" s="81" t="e">
        <f t="shared" si="271"/>
        <v>#REF!</v>
      </c>
      <c r="AH1014" s="32">
        <v>28000</v>
      </c>
      <c r="AI1014" s="6" t="e">
        <f>#REF!*AH1014/10</f>
        <v>#REF!</v>
      </c>
      <c r="AJ1014" s="81" t="e">
        <f t="shared" si="272"/>
        <v>#REF!</v>
      </c>
      <c r="AK1014" s="32">
        <v>28000</v>
      </c>
      <c r="AL1014" s="35"/>
      <c r="AM1014" s="35"/>
    </row>
    <row r="1015" spans="1:39" x14ac:dyDescent="0.2">
      <c r="A1015" s="5">
        <f t="shared" si="254"/>
        <v>969</v>
      </c>
      <c r="B1015" s="5">
        <v>1045</v>
      </c>
      <c r="C1015" s="5">
        <v>1045</v>
      </c>
      <c r="D1015" s="5" t="s">
        <v>2285</v>
      </c>
      <c r="E1015" s="15"/>
      <c r="F1015" s="15" t="s">
        <v>2285</v>
      </c>
      <c r="G1015" s="45" t="s">
        <v>2286</v>
      </c>
      <c r="H1015" s="6">
        <v>85000</v>
      </c>
      <c r="I1015" s="6">
        <v>5949.9999999999991</v>
      </c>
      <c r="J1015" s="6"/>
      <c r="K1015" s="81">
        <f t="shared" ref="K1015:K1046" si="273">H1015+J1015</f>
        <v>85000</v>
      </c>
      <c r="L1015" s="81">
        <f t="shared" ref="L1015:L1046" si="274">ROUND((SUM(H1015:J1015)),-2)</f>
        <v>91000</v>
      </c>
      <c r="M1015" s="6">
        <v>30000</v>
      </c>
      <c r="N1015" s="6" t="e">
        <f>M1015/1000*#REF!</f>
        <v>#REF!</v>
      </c>
      <c r="O1015" s="81" t="e">
        <f t="shared" si="265"/>
        <v>#REF!</v>
      </c>
      <c r="P1015" s="6">
        <v>30000</v>
      </c>
      <c r="Q1015" s="6" t="e">
        <f>#REF!*P1015/10</f>
        <v>#REF!</v>
      </c>
      <c r="R1015" s="81" t="e">
        <f t="shared" si="266"/>
        <v>#REF!</v>
      </c>
      <c r="S1015" s="6">
        <v>30000</v>
      </c>
      <c r="T1015" s="6" t="e">
        <f>S1015/1000*#REF!</f>
        <v>#REF!</v>
      </c>
      <c r="U1015" s="81" t="e">
        <f t="shared" si="267"/>
        <v>#REF!</v>
      </c>
      <c r="V1015" s="6">
        <v>30000</v>
      </c>
      <c r="W1015" s="6" t="e">
        <f>#REF!*V1015/10</f>
        <v>#REF!</v>
      </c>
      <c r="X1015" s="81" t="e">
        <f t="shared" si="268"/>
        <v>#REF!</v>
      </c>
      <c r="Y1015" s="6">
        <v>30000</v>
      </c>
      <c r="Z1015" s="6" t="e">
        <f>Y1015/1000*#REF!</f>
        <v>#REF!</v>
      </c>
      <c r="AA1015" s="81" t="e">
        <f t="shared" si="269"/>
        <v>#REF!</v>
      </c>
      <c r="AB1015" s="6">
        <v>30000</v>
      </c>
      <c r="AC1015" s="6" t="e">
        <f>#REF!*AB1015/10</f>
        <v>#REF!</v>
      </c>
      <c r="AD1015" s="81" t="e">
        <f t="shared" si="270"/>
        <v>#REF!</v>
      </c>
      <c r="AE1015" s="32">
        <v>28000</v>
      </c>
      <c r="AF1015" s="6" t="e">
        <f>AE1015/1000*#REF!</f>
        <v>#REF!</v>
      </c>
      <c r="AG1015" s="81" t="e">
        <f t="shared" si="271"/>
        <v>#REF!</v>
      </c>
      <c r="AH1015" s="32">
        <v>28000</v>
      </c>
      <c r="AI1015" s="6" t="e">
        <f>#REF!*AH1015/10</f>
        <v>#REF!</v>
      </c>
      <c r="AJ1015" s="81" t="e">
        <f t="shared" si="272"/>
        <v>#REF!</v>
      </c>
      <c r="AK1015" s="32">
        <v>28000</v>
      </c>
      <c r="AL1015" s="35"/>
      <c r="AM1015" s="35"/>
    </row>
    <row r="1016" spans="1:39" x14ac:dyDescent="0.2">
      <c r="A1016" s="5">
        <f t="shared" ref="A1016:A1046" si="275">A1015+1</f>
        <v>970</v>
      </c>
      <c r="B1016" s="5">
        <v>1046</v>
      </c>
      <c r="C1016" s="5">
        <v>1046</v>
      </c>
      <c r="D1016" s="5" t="s">
        <v>2287</v>
      </c>
      <c r="E1016" s="15"/>
      <c r="F1016" s="15" t="s">
        <v>2287</v>
      </c>
      <c r="G1016" s="45" t="s">
        <v>2288</v>
      </c>
      <c r="H1016" s="6">
        <v>75000</v>
      </c>
      <c r="I1016" s="6">
        <v>5250</v>
      </c>
      <c r="J1016" s="6"/>
      <c r="K1016" s="81">
        <f t="shared" si="273"/>
        <v>75000</v>
      </c>
      <c r="L1016" s="81">
        <f t="shared" si="274"/>
        <v>80300</v>
      </c>
      <c r="M1016" s="6">
        <v>170000</v>
      </c>
      <c r="N1016" s="6" t="e">
        <f>M1016/1000*#REF!</f>
        <v>#REF!</v>
      </c>
      <c r="O1016" s="81" t="e">
        <f t="shared" si="265"/>
        <v>#REF!</v>
      </c>
      <c r="P1016" s="6">
        <v>170000</v>
      </c>
      <c r="Q1016" s="6" t="e">
        <f>#REF!*P1016/10</f>
        <v>#REF!</v>
      </c>
      <c r="R1016" s="81" t="e">
        <f t="shared" si="266"/>
        <v>#REF!</v>
      </c>
      <c r="S1016" s="6">
        <v>170000</v>
      </c>
      <c r="T1016" s="6" t="e">
        <f>S1016/1000*#REF!</f>
        <v>#REF!</v>
      </c>
      <c r="U1016" s="81" t="e">
        <f t="shared" si="267"/>
        <v>#REF!</v>
      </c>
      <c r="V1016" s="6">
        <v>170000</v>
      </c>
      <c r="W1016" s="6" t="e">
        <f>#REF!*V1016/10</f>
        <v>#REF!</v>
      </c>
      <c r="X1016" s="81" t="e">
        <f t="shared" si="268"/>
        <v>#REF!</v>
      </c>
      <c r="Y1016" s="6">
        <v>170000</v>
      </c>
      <c r="Z1016" s="6" t="e">
        <f>Y1016/1000*#REF!</f>
        <v>#REF!</v>
      </c>
      <c r="AA1016" s="81" t="e">
        <f t="shared" si="269"/>
        <v>#REF!</v>
      </c>
      <c r="AB1016" s="6">
        <v>170000</v>
      </c>
      <c r="AC1016" s="6" t="e">
        <f>#REF!*AB1016/10</f>
        <v>#REF!</v>
      </c>
      <c r="AD1016" s="81" t="e">
        <f t="shared" si="270"/>
        <v>#REF!</v>
      </c>
      <c r="AE1016" s="32">
        <v>161000</v>
      </c>
      <c r="AF1016" s="6" t="e">
        <f>AE1016/1000*#REF!</f>
        <v>#REF!</v>
      </c>
      <c r="AG1016" s="81" t="e">
        <f t="shared" si="271"/>
        <v>#REF!</v>
      </c>
      <c r="AH1016" s="32">
        <v>161000</v>
      </c>
      <c r="AI1016" s="6" t="e">
        <f>#REF!*AH1016/10</f>
        <v>#REF!</v>
      </c>
      <c r="AJ1016" s="81" t="e">
        <f t="shared" si="272"/>
        <v>#REF!</v>
      </c>
      <c r="AK1016" s="32">
        <v>161000</v>
      </c>
      <c r="AL1016" s="35"/>
      <c r="AM1016" s="35"/>
    </row>
    <row r="1017" spans="1:39" x14ac:dyDescent="0.2">
      <c r="A1017" s="5">
        <f t="shared" si="275"/>
        <v>971</v>
      </c>
      <c r="B1017" s="5">
        <v>1047</v>
      </c>
      <c r="C1017" s="5">
        <v>1047</v>
      </c>
      <c r="D1017" s="5" t="s">
        <v>2289</v>
      </c>
      <c r="E1017" s="15"/>
      <c r="F1017" s="15" t="s">
        <v>2289</v>
      </c>
      <c r="G1017" s="45" t="s">
        <v>2290</v>
      </c>
      <c r="H1017" s="6">
        <v>75000</v>
      </c>
      <c r="I1017" s="6">
        <v>5250</v>
      </c>
      <c r="J1017" s="6"/>
      <c r="K1017" s="81">
        <f t="shared" si="273"/>
        <v>75000</v>
      </c>
      <c r="L1017" s="81">
        <f t="shared" si="274"/>
        <v>80300</v>
      </c>
      <c r="M1017" s="6">
        <v>170000</v>
      </c>
      <c r="N1017" s="6" t="e">
        <f>M1017/1000*#REF!</f>
        <v>#REF!</v>
      </c>
      <c r="O1017" s="81" t="e">
        <f t="shared" si="265"/>
        <v>#REF!</v>
      </c>
      <c r="P1017" s="6">
        <v>170000</v>
      </c>
      <c r="Q1017" s="6" t="e">
        <f>#REF!*P1017/10</f>
        <v>#REF!</v>
      </c>
      <c r="R1017" s="81" t="e">
        <f t="shared" si="266"/>
        <v>#REF!</v>
      </c>
      <c r="S1017" s="6">
        <v>170000</v>
      </c>
      <c r="T1017" s="6" t="e">
        <f>S1017/1000*#REF!</f>
        <v>#REF!</v>
      </c>
      <c r="U1017" s="81" t="e">
        <f t="shared" si="267"/>
        <v>#REF!</v>
      </c>
      <c r="V1017" s="6">
        <v>170000</v>
      </c>
      <c r="W1017" s="6" t="e">
        <f>#REF!*V1017/10</f>
        <v>#REF!</v>
      </c>
      <c r="X1017" s="81" t="e">
        <f t="shared" si="268"/>
        <v>#REF!</v>
      </c>
      <c r="Y1017" s="6">
        <v>170000</v>
      </c>
      <c r="Z1017" s="6" t="e">
        <f>Y1017/1000*#REF!</f>
        <v>#REF!</v>
      </c>
      <c r="AA1017" s="81" t="e">
        <f t="shared" si="269"/>
        <v>#REF!</v>
      </c>
      <c r="AB1017" s="6">
        <v>170000</v>
      </c>
      <c r="AC1017" s="6" t="e">
        <f>#REF!*AB1017/10</f>
        <v>#REF!</v>
      </c>
      <c r="AD1017" s="81" t="e">
        <f t="shared" si="270"/>
        <v>#REF!</v>
      </c>
      <c r="AE1017" s="32">
        <v>161000</v>
      </c>
      <c r="AF1017" s="6" t="e">
        <f>AE1017/1000*#REF!</f>
        <v>#REF!</v>
      </c>
      <c r="AG1017" s="81" t="e">
        <f t="shared" si="271"/>
        <v>#REF!</v>
      </c>
      <c r="AH1017" s="32">
        <v>161000</v>
      </c>
      <c r="AI1017" s="6" t="e">
        <f>#REF!*AH1017/10</f>
        <v>#REF!</v>
      </c>
      <c r="AJ1017" s="81" t="e">
        <f t="shared" si="272"/>
        <v>#REF!</v>
      </c>
      <c r="AK1017" s="32">
        <v>161000</v>
      </c>
      <c r="AL1017" s="35"/>
      <c r="AM1017" s="35"/>
    </row>
    <row r="1018" spans="1:39" x14ac:dyDescent="0.2">
      <c r="A1018" s="5">
        <f t="shared" si="275"/>
        <v>972</v>
      </c>
      <c r="B1018" s="5">
        <v>1048</v>
      </c>
      <c r="C1018" s="5">
        <v>1048</v>
      </c>
      <c r="D1018" s="5" t="s">
        <v>2291</v>
      </c>
      <c r="E1018" s="15"/>
      <c r="F1018" s="15" t="s">
        <v>2291</v>
      </c>
      <c r="G1018" s="45" t="s">
        <v>2292</v>
      </c>
      <c r="H1018" s="6">
        <v>80000</v>
      </c>
      <c r="I1018" s="6">
        <v>5600</v>
      </c>
      <c r="J1018" s="6"/>
      <c r="K1018" s="81">
        <f t="shared" si="273"/>
        <v>80000</v>
      </c>
      <c r="L1018" s="81">
        <f t="shared" si="274"/>
        <v>85600</v>
      </c>
      <c r="M1018" s="6">
        <v>170000</v>
      </c>
      <c r="N1018" s="6" t="e">
        <f>M1018/1000*#REF!</f>
        <v>#REF!</v>
      </c>
      <c r="O1018" s="81" t="e">
        <f t="shared" si="265"/>
        <v>#REF!</v>
      </c>
      <c r="P1018" s="6">
        <v>170000</v>
      </c>
      <c r="Q1018" s="6" t="e">
        <f>#REF!*P1018/10</f>
        <v>#REF!</v>
      </c>
      <c r="R1018" s="81" t="e">
        <f t="shared" si="266"/>
        <v>#REF!</v>
      </c>
      <c r="S1018" s="6">
        <v>170000</v>
      </c>
      <c r="T1018" s="6" t="e">
        <f>S1018/1000*#REF!</f>
        <v>#REF!</v>
      </c>
      <c r="U1018" s="81" t="e">
        <f t="shared" si="267"/>
        <v>#REF!</v>
      </c>
      <c r="V1018" s="6">
        <v>170000</v>
      </c>
      <c r="W1018" s="6" t="e">
        <f>#REF!*V1018/10</f>
        <v>#REF!</v>
      </c>
      <c r="X1018" s="81" t="e">
        <f t="shared" si="268"/>
        <v>#REF!</v>
      </c>
      <c r="Y1018" s="6">
        <v>170000</v>
      </c>
      <c r="Z1018" s="6" t="e">
        <f>Y1018/1000*#REF!</f>
        <v>#REF!</v>
      </c>
      <c r="AA1018" s="81" t="e">
        <f t="shared" si="269"/>
        <v>#REF!</v>
      </c>
      <c r="AB1018" s="6">
        <v>170000</v>
      </c>
      <c r="AC1018" s="6" t="e">
        <f>#REF!*AB1018/10</f>
        <v>#REF!</v>
      </c>
      <c r="AD1018" s="81" t="e">
        <f t="shared" si="270"/>
        <v>#REF!</v>
      </c>
      <c r="AE1018" s="32">
        <v>161000</v>
      </c>
      <c r="AF1018" s="6" t="e">
        <f>AE1018/1000*#REF!</f>
        <v>#REF!</v>
      </c>
      <c r="AG1018" s="81" t="e">
        <f t="shared" si="271"/>
        <v>#REF!</v>
      </c>
      <c r="AH1018" s="32">
        <v>161000</v>
      </c>
      <c r="AI1018" s="6" t="e">
        <f>#REF!*AH1018/10</f>
        <v>#REF!</v>
      </c>
      <c r="AJ1018" s="81" t="e">
        <f t="shared" si="272"/>
        <v>#REF!</v>
      </c>
      <c r="AK1018" s="32">
        <v>161000</v>
      </c>
      <c r="AL1018" s="35"/>
      <c r="AM1018" s="35"/>
    </row>
    <row r="1019" spans="1:39" x14ac:dyDescent="0.2">
      <c r="A1019" s="5">
        <f t="shared" si="275"/>
        <v>973</v>
      </c>
      <c r="B1019" s="5">
        <v>1049</v>
      </c>
      <c r="C1019" s="5">
        <v>1049</v>
      </c>
      <c r="D1019" s="5" t="s">
        <v>2293</v>
      </c>
      <c r="E1019" s="15"/>
      <c r="F1019" s="15" t="s">
        <v>2293</v>
      </c>
      <c r="G1019" s="45" t="s">
        <v>2294</v>
      </c>
      <c r="H1019" s="6">
        <v>80000</v>
      </c>
      <c r="I1019" s="6">
        <v>5600</v>
      </c>
      <c r="J1019" s="6"/>
      <c r="K1019" s="81">
        <f t="shared" si="273"/>
        <v>80000</v>
      </c>
      <c r="L1019" s="81">
        <f t="shared" si="274"/>
        <v>85600</v>
      </c>
      <c r="M1019" s="6">
        <v>170000</v>
      </c>
      <c r="N1019" s="6" t="e">
        <f>M1019/1000*#REF!</f>
        <v>#REF!</v>
      </c>
      <c r="O1019" s="81" t="e">
        <f t="shared" si="265"/>
        <v>#REF!</v>
      </c>
      <c r="P1019" s="6">
        <v>170000</v>
      </c>
      <c r="Q1019" s="6" t="e">
        <f>#REF!*P1019/10</f>
        <v>#REF!</v>
      </c>
      <c r="R1019" s="81" t="e">
        <f t="shared" si="266"/>
        <v>#REF!</v>
      </c>
      <c r="S1019" s="6">
        <v>170000</v>
      </c>
      <c r="T1019" s="6" t="e">
        <f>S1019/1000*#REF!</f>
        <v>#REF!</v>
      </c>
      <c r="U1019" s="81" t="e">
        <f t="shared" si="267"/>
        <v>#REF!</v>
      </c>
      <c r="V1019" s="6">
        <v>170000</v>
      </c>
      <c r="W1019" s="6" t="e">
        <f>#REF!*V1019/10</f>
        <v>#REF!</v>
      </c>
      <c r="X1019" s="81" t="e">
        <f t="shared" si="268"/>
        <v>#REF!</v>
      </c>
      <c r="Y1019" s="6">
        <v>170000</v>
      </c>
      <c r="Z1019" s="6" t="e">
        <f>Y1019/1000*#REF!</f>
        <v>#REF!</v>
      </c>
      <c r="AA1019" s="81" t="e">
        <f t="shared" si="269"/>
        <v>#REF!</v>
      </c>
      <c r="AB1019" s="6">
        <v>170000</v>
      </c>
      <c r="AC1019" s="6" t="e">
        <f>#REF!*AB1019/10</f>
        <v>#REF!</v>
      </c>
      <c r="AD1019" s="81" t="e">
        <f t="shared" si="270"/>
        <v>#REF!</v>
      </c>
      <c r="AE1019" s="32">
        <v>161000</v>
      </c>
      <c r="AF1019" s="6" t="e">
        <f>AE1019/1000*#REF!</f>
        <v>#REF!</v>
      </c>
      <c r="AG1019" s="81" t="e">
        <f t="shared" si="271"/>
        <v>#REF!</v>
      </c>
      <c r="AH1019" s="32">
        <v>161000</v>
      </c>
      <c r="AI1019" s="6" t="e">
        <f>#REF!*AH1019/10</f>
        <v>#REF!</v>
      </c>
      <c r="AJ1019" s="81" t="e">
        <f t="shared" si="272"/>
        <v>#REF!</v>
      </c>
      <c r="AK1019" s="32">
        <v>161000</v>
      </c>
      <c r="AL1019" s="35"/>
      <c r="AM1019" s="35"/>
    </row>
    <row r="1020" spans="1:39" x14ac:dyDescent="0.2">
      <c r="A1020" s="5">
        <f t="shared" si="275"/>
        <v>974</v>
      </c>
      <c r="B1020" s="5">
        <v>1050</v>
      </c>
      <c r="C1020" s="5">
        <v>1050</v>
      </c>
      <c r="D1020" s="5" t="s">
        <v>2295</v>
      </c>
      <c r="E1020" s="15"/>
      <c r="F1020" s="15" t="s">
        <v>2295</v>
      </c>
      <c r="G1020" s="45" t="s">
        <v>2296</v>
      </c>
      <c r="H1020" s="6">
        <v>75000</v>
      </c>
      <c r="I1020" s="6">
        <v>5250</v>
      </c>
      <c r="J1020" s="6"/>
      <c r="K1020" s="81">
        <f t="shared" si="273"/>
        <v>75000</v>
      </c>
      <c r="L1020" s="81">
        <f t="shared" si="274"/>
        <v>80300</v>
      </c>
      <c r="M1020" s="6">
        <v>330000</v>
      </c>
      <c r="N1020" s="6" t="e">
        <f>M1020/1000*#REF!</f>
        <v>#REF!</v>
      </c>
      <c r="O1020" s="81" t="e">
        <f t="shared" si="265"/>
        <v>#REF!</v>
      </c>
      <c r="P1020" s="6">
        <v>330000</v>
      </c>
      <c r="Q1020" s="6" t="e">
        <f>#REF!*P1020/10</f>
        <v>#REF!</v>
      </c>
      <c r="R1020" s="81" t="e">
        <f t="shared" si="266"/>
        <v>#REF!</v>
      </c>
      <c r="S1020" s="6">
        <v>330000</v>
      </c>
      <c r="T1020" s="6" t="e">
        <f>S1020/1000*#REF!</f>
        <v>#REF!</v>
      </c>
      <c r="U1020" s="81" t="e">
        <f t="shared" si="267"/>
        <v>#REF!</v>
      </c>
      <c r="V1020" s="6">
        <v>330000</v>
      </c>
      <c r="W1020" s="6" t="e">
        <f>#REF!*V1020/10</f>
        <v>#REF!</v>
      </c>
      <c r="X1020" s="81" t="e">
        <f t="shared" si="268"/>
        <v>#REF!</v>
      </c>
      <c r="Y1020" s="6">
        <v>330000</v>
      </c>
      <c r="Z1020" s="6" t="e">
        <f>Y1020/1000*#REF!</f>
        <v>#REF!</v>
      </c>
      <c r="AA1020" s="81" t="e">
        <f t="shared" si="269"/>
        <v>#REF!</v>
      </c>
      <c r="AB1020" s="6">
        <v>330000</v>
      </c>
      <c r="AC1020" s="6" t="e">
        <f>#REF!*AB1020/10</f>
        <v>#REF!</v>
      </c>
      <c r="AD1020" s="81" t="e">
        <f t="shared" si="270"/>
        <v>#REF!</v>
      </c>
      <c r="AE1020" s="32">
        <v>313000</v>
      </c>
      <c r="AF1020" s="6" t="e">
        <f>AE1020/1000*#REF!</f>
        <v>#REF!</v>
      </c>
      <c r="AG1020" s="81" t="e">
        <f t="shared" si="271"/>
        <v>#REF!</v>
      </c>
      <c r="AH1020" s="32">
        <v>313000</v>
      </c>
      <c r="AI1020" s="6" t="e">
        <f>#REF!*AH1020/10</f>
        <v>#REF!</v>
      </c>
      <c r="AJ1020" s="81" t="e">
        <f t="shared" si="272"/>
        <v>#REF!</v>
      </c>
      <c r="AK1020" s="32">
        <v>313000</v>
      </c>
      <c r="AL1020" s="35"/>
      <c r="AM1020" s="35"/>
    </row>
    <row r="1021" spans="1:39" x14ac:dyDescent="0.2">
      <c r="A1021" s="5">
        <f t="shared" si="275"/>
        <v>975</v>
      </c>
      <c r="B1021" s="5">
        <v>1051</v>
      </c>
      <c r="C1021" s="5">
        <v>1051</v>
      </c>
      <c r="D1021" s="5" t="s">
        <v>2297</v>
      </c>
      <c r="E1021" s="15"/>
      <c r="F1021" s="15" t="s">
        <v>2297</v>
      </c>
      <c r="G1021" s="45" t="s">
        <v>2298</v>
      </c>
      <c r="H1021" s="6">
        <v>75000</v>
      </c>
      <c r="I1021" s="6">
        <v>5250</v>
      </c>
      <c r="J1021" s="6"/>
      <c r="K1021" s="81">
        <f t="shared" si="273"/>
        <v>75000</v>
      </c>
      <c r="L1021" s="81">
        <f t="shared" si="274"/>
        <v>80300</v>
      </c>
      <c r="M1021" s="6">
        <v>160000</v>
      </c>
      <c r="N1021" s="6" t="e">
        <f>M1021/1000*#REF!</f>
        <v>#REF!</v>
      </c>
      <c r="O1021" s="81" t="e">
        <f t="shared" si="265"/>
        <v>#REF!</v>
      </c>
      <c r="P1021" s="6">
        <v>160000</v>
      </c>
      <c r="Q1021" s="6" t="e">
        <f>#REF!*P1021/10</f>
        <v>#REF!</v>
      </c>
      <c r="R1021" s="81" t="e">
        <f t="shared" si="266"/>
        <v>#REF!</v>
      </c>
      <c r="S1021" s="6">
        <v>160000</v>
      </c>
      <c r="T1021" s="6" t="e">
        <f>S1021/1000*#REF!</f>
        <v>#REF!</v>
      </c>
      <c r="U1021" s="81" t="e">
        <f t="shared" si="267"/>
        <v>#REF!</v>
      </c>
      <c r="V1021" s="6">
        <v>160000</v>
      </c>
      <c r="W1021" s="6" t="e">
        <f>#REF!*V1021/10</f>
        <v>#REF!</v>
      </c>
      <c r="X1021" s="81" t="e">
        <f t="shared" si="268"/>
        <v>#REF!</v>
      </c>
      <c r="Y1021" s="6">
        <v>160000</v>
      </c>
      <c r="Z1021" s="6" t="e">
        <f>Y1021/1000*#REF!</f>
        <v>#REF!</v>
      </c>
      <c r="AA1021" s="81" t="e">
        <f t="shared" si="269"/>
        <v>#REF!</v>
      </c>
      <c r="AB1021" s="6">
        <v>160000</v>
      </c>
      <c r="AC1021" s="6" t="e">
        <f>#REF!*AB1021/10</f>
        <v>#REF!</v>
      </c>
      <c r="AD1021" s="81" t="e">
        <f t="shared" si="270"/>
        <v>#REF!</v>
      </c>
      <c r="AE1021" s="32">
        <v>152000</v>
      </c>
      <c r="AF1021" s="6" t="e">
        <f>AE1021/1000*#REF!</f>
        <v>#REF!</v>
      </c>
      <c r="AG1021" s="81" t="e">
        <f t="shared" si="271"/>
        <v>#REF!</v>
      </c>
      <c r="AH1021" s="32">
        <v>152000</v>
      </c>
      <c r="AI1021" s="6" t="e">
        <f>#REF!*AH1021/10</f>
        <v>#REF!</v>
      </c>
      <c r="AJ1021" s="81" t="e">
        <f t="shared" si="272"/>
        <v>#REF!</v>
      </c>
      <c r="AK1021" s="32">
        <v>152000</v>
      </c>
      <c r="AL1021" s="35"/>
      <c r="AM1021" s="35"/>
    </row>
    <row r="1022" spans="1:39" x14ac:dyDescent="0.2">
      <c r="A1022" s="5">
        <f t="shared" si="275"/>
        <v>976</v>
      </c>
      <c r="B1022" s="5">
        <v>1052</v>
      </c>
      <c r="C1022" s="5">
        <v>1052</v>
      </c>
      <c r="D1022" s="5" t="s">
        <v>2299</v>
      </c>
      <c r="E1022" s="15"/>
      <c r="F1022" s="15" t="s">
        <v>2299</v>
      </c>
      <c r="G1022" s="45" t="s">
        <v>2300</v>
      </c>
      <c r="H1022" s="6">
        <v>75000</v>
      </c>
      <c r="I1022" s="6">
        <v>5250</v>
      </c>
      <c r="J1022" s="6"/>
      <c r="K1022" s="81">
        <f t="shared" si="273"/>
        <v>75000</v>
      </c>
      <c r="L1022" s="81">
        <f t="shared" si="274"/>
        <v>80300</v>
      </c>
      <c r="M1022" s="6">
        <v>160000</v>
      </c>
      <c r="N1022" s="6" t="e">
        <f>M1022/1000*#REF!</f>
        <v>#REF!</v>
      </c>
      <c r="O1022" s="81" t="e">
        <f t="shared" si="265"/>
        <v>#REF!</v>
      </c>
      <c r="P1022" s="6">
        <v>160000</v>
      </c>
      <c r="Q1022" s="6" t="e">
        <f>#REF!*P1022/10</f>
        <v>#REF!</v>
      </c>
      <c r="R1022" s="81" t="e">
        <f t="shared" si="266"/>
        <v>#REF!</v>
      </c>
      <c r="S1022" s="6">
        <v>160000</v>
      </c>
      <c r="T1022" s="6" t="e">
        <f>S1022/1000*#REF!</f>
        <v>#REF!</v>
      </c>
      <c r="U1022" s="81" t="e">
        <f t="shared" si="267"/>
        <v>#REF!</v>
      </c>
      <c r="V1022" s="6">
        <v>160000</v>
      </c>
      <c r="W1022" s="6" t="e">
        <f>#REF!*V1022/10</f>
        <v>#REF!</v>
      </c>
      <c r="X1022" s="81" t="e">
        <f t="shared" si="268"/>
        <v>#REF!</v>
      </c>
      <c r="Y1022" s="6">
        <v>160000</v>
      </c>
      <c r="Z1022" s="6" t="e">
        <f>Y1022/1000*#REF!</f>
        <v>#REF!</v>
      </c>
      <c r="AA1022" s="81" t="e">
        <f t="shared" si="269"/>
        <v>#REF!</v>
      </c>
      <c r="AB1022" s="6">
        <v>160000</v>
      </c>
      <c r="AC1022" s="6" t="e">
        <f>#REF!*AB1022/10</f>
        <v>#REF!</v>
      </c>
      <c r="AD1022" s="81" t="e">
        <f t="shared" si="270"/>
        <v>#REF!</v>
      </c>
      <c r="AE1022" s="32">
        <v>152000</v>
      </c>
      <c r="AF1022" s="6" t="e">
        <f>AE1022/1000*#REF!</f>
        <v>#REF!</v>
      </c>
      <c r="AG1022" s="81" t="e">
        <f t="shared" si="271"/>
        <v>#REF!</v>
      </c>
      <c r="AH1022" s="32">
        <v>152000</v>
      </c>
      <c r="AI1022" s="6" t="e">
        <f>#REF!*AH1022/10</f>
        <v>#REF!</v>
      </c>
      <c r="AJ1022" s="81" t="e">
        <f t="shared" si="272"/>
        <v>#REF!</v>
      </c>
      <c r="AK1022" s="32">
        <v>152000</v>
      </c>
      <c r="AL1022" s="35"/>
      <c r="AM1022" s="35"/>
    </row>
    <row r="1023" spans="1:39" x14ac:dyDescent="0.2">
      <c r="A1023" s="5">
        <f t="shared" si="275"/>
        <v>977</v>
      </c>
      <c r="B1023" s="5">
        <v>1053</v>
      </c>
      <c r="C1023" s="5">
        <v>1053</v>
      </c>
      <c r="D1023" s="5" t="s">
        <v>2301</v>
      </c>
      <c r="E1023" s="15"/>
      <c r="F1023" s="15" t="s">
        <v>2301</v>
      </c>
      <c r="G1023" s="45" t="s">
        <v>2302</v>
      </c>
      <c r="H1023" s="6">
        <v>70000</v>
      </c>
      <c r="I1023" s="6">
        <v>4900</v>
      </c>
      <c r="J1023" s="6"/>
      <c r="K1023" s="81">
        <f t="shared" si="273"/>
        <v>70000</v>
      </c>
      <c r="L1023" s="81">
        <f t="shared" si="274"/>
        <v>74900</v>
      </c>
      <c r="M1023" s="6">
        <v>160000</v>
      </c>
      <c r="N1023" s="6" t="e">
        <f>M1023/1000*#REF!</f>
        <v>#REF!</v>
      </c>
      <c r="O1023" s="81" t="e">
        <f t="shared" si="265"/>
        <v>#REF!</v>
      </c>
      <c r="P1023" s="6">
        <v>160000</v>
      </c>
      <c r="Q1023" s="6" t="e">
        <f>#REF!*P1023/10</f>
        <v>#REF!</v>
      </c>
      <c r="R1023" s="81" t="e">
        <f t="shared" si="266"/>
        <v>#REF!</v>
      </c>
      <c r="S1023" s="6">
        <v>160000</v>
      </c>
      <c r="T1023" s="6" t="e">
        <f>S1023/1000*#REF!</f>
        <v>#REF!</v>
      </c>
      <c r="U1023" s="81" t="e">
        <f t="shared" si="267"/>
        <v>#REF!</v>
      </c>
      <c r="V1023" s="6">
        <v>160000</v>
      </c>
      <c r="W1023" s="6" t="e">
        <f>#REF!*V1023/10</f>
        <v>#REF!</v>
      </c>
      <c r="X1023" s="81" t="e">
        <f t="shared" si="268"/>
        <v>#REF!</v>
      </c>
      <c r="Y1023" s="6">
        <v>160000</v>
      </c>
      <c r="Z1023" s="6" t="e">
        <f>Y1023/1000*#REF!</f>
        <v>#REF!</v>
      </c>
      <c r="AA1023" s="81" t="e">
        <f t="shared" si="269"/>
        <v>#REF!</v>
      </c>
      <c r="AB1023" s="6">
        <v>160000</v>
      </c>
      <c r="AC1023" s="6" t="e">
        <f>#REF!*AB1023/10</f>
        <v>#REF!</v>
      </c>
      <c r="AD1023" s="81" t="e">
        <f t="shared" si="270"/>
        <v>#REF!</v>
      </c>
      <c r="AE1023" s="32">
        <v>152000</v>
      </c>
      <c r="AF1023" s="6" t="e">
        <f>AE1023/1000*#REF!</f>
        <v>#REF!</v>
      </c>
      <c r="AG1023" s="81" t="e">
        <f t="shared" si="271"/>
        <v>#REF!</v>
      </c>
      <c r="AH1023" s="32">
        <v>152000</v>
      </c>
      <c r="AI1023" s="6" t="e">
        <f>#REF!*AH1023/10</f>
        <v>#REF!</v>
      </c>
      <c r="AJ1023" s="81" t="e">
        <f t="shared" si="272"/>
        <v>#REF!</v>
      </c>
      <c r="AK1023" s="32">
        <v>152000</v>
      </c>
      <c r="AL1023" s="35"/>
      <c r="AM1023" s="35"/>
    </row>
    <row r="1024" spans="1:39" x14ac:dyDescent="0.2">
      <c r="A1024" s="5">
        <f t="shared" si="275"/>
        <v>978</v>
      </c>
      <c r="B1024" s="5">
        <v>1054</v>
      </c>
      <c r="C1024" s="5">
        <v>1054</v>
      </c>
      <c r="D1024" s="5" t="s">
        <v>2303</v>
      </c>
      <c r="E1024" s="15"/>
      <c r="F1024" s="15" t="s">
        <v>2303</v>
      </c>
      <c r="G1024" s="45" t="s">
        <v>2304</v>
      </c>
      <c r="H1024" s="6">
        <v>75000</v>
      </c>
      <c r="I1024" s="6">
        <v>5250</v>
      </c>
      <c r="J1024" s="6"/>
      <c r="K1024" s="81">
        <f t="shared" si="273"/>
        <v>75000</v>
      </c>
      <c r="L1024" s="81">
        <f t="shared" si="274"/>
        <v>80300</v>
      </c>
      <c r="M1024" s="6">
        <v>160000</v>
      </c>
      <c r="N1024" s="6" t="e">
        <f>M1024/1000*#REF!</f>
        <v>#REF!</v>
      </c>
      <c r="O1024" s="81" t="e">
        <f t="shared" si="265"/>
        <v>#REF!</v>
      </c>
      <c r="P1024" s="6">
        <v>160000</v>
      </c>
      <c r="Q1024" s="6" t="e">
        <f>#REF!*P1024/10</f>
        <v>#REF!</v>
      </c>
      <c r="R1024" s="81" t="e">
        <f t="shared" si="266"/>
        <v>#REF!</v>
      </c>
      <c r="S1024" s="6">
        <v>160000</v>
      </c>
      <c r="T1024" s="6" t="e">
        <f>S1024/1000*#REF!</f>
        <v>#REF!</v>
      </c>
      <c r="U1024" s="81" t="e">
        <f t="shared" si="267"/>
        <v>#REF!</v>
      </c>
      <c r="V1024" s="6">
        <v>160000</v>
      </c>
      <c r="W1024" s="6" t="e">
        <f>#REF!*V1024/10</f>
        <v>#REF!</v>
      </c>
      <c r="X1024" s="81" t="e">
        <f t="shared" si="268"/>
        <v>#REF!</v>
      </c>
      <c r="Y1024" s="6">
        <v>160000</v>
      </c>
      <c r="Z1024" s="6" t="e">
        <f>Y1024/1000*#REF!</f>
        <v>#REF!</v>
      </c>
      <c r="AA1024" s="81" t="e">
        <f t="shared" si="269"/>
        <v>#REF!</v>
      </c>
      <c r="AB1024" s="6">
        <v>160000</v>
      </c>
      <c r="AC1024" s="6" t="e">
        <f>#REF!*AB1024/10</f>
        <v>#REF!</v>
      </c>
      <c r="AD1024" s="81" t="e">
        <f t="shared" si="270"/>
        <v>#REF!</v>
      </c>
      <c r="AE1024" s="32">
        <v>152000</v>
      </c>
      <c r="AF1024" s="6" t="e">
        <f>AE1024/1000*#REF!</f>
        <v>#REF!</v>
      </c>
      <c r="AG1024" s="81" t="e">
        <f t="shared" si="271"/>
        <v>#REF!</v>
      </c>
      <c r="AH1024" s="32">
        <v>152000</v>
      </c>
      <c r="AI1024" s="6" t="e">
        <f>#REF!*AH1024/10</f>
        <v>#REF!</v>
      </c>
      <c r="AJ1024" s="81" t="e">
        <f t="shared" si="272"/>
        <v>#REF!</v>
      </c>
      <c r="AK1024" s="32">
        <v>152000</v>
      </c>
      <c r="AL1024" s="35"/>
      <c r="AM1024" s="35"/>
    </row>
    <row r="1025" spans="1:39" x14ac:dyDescent="0.2">
      <c r="A1025" s="5">
        <f t="shared" si="275"/>
        <v>979</v>
      </c>
      <c r="B1025" s="5">
        <v>1055</v>
      </c>
      <c r="C1025" s="5">
        <v>1055</v>
      </c>
      <c r="D1025" s="5" t="s">
        <v>2305</v>
      </c>
      <c r="E1025" s="15"/>
      <c r="F1025" s="15" t="s">
        <v>2305</v>
      </c>
      <c r="G1025" s="45" t="s">
        <v>2306</v>
      </c>
      <c r="H1025" s="6">
        <v>135000</v>
      </c>
      <c r="I1025" s="6">
        <v>9450</v>
      </c>
      <c r="J1025" s="6"/>
      <c r="K1025" s="81">
        <f t="shared" si="273"/>
        <v>135000</v>
      </c>
      <c r="L1025" s="81">
        <f t="shared" si="274"/>
        <v>144500</v>
      </c>
      <c r="M1025" s="6">
        <v>160000</v>
      </c>
      <c r="N1025" s="6" t="e">
        <f>M1025/1000*#REF!</f>
        <v>#REF!</v>
      </c>
      <c r="O1025" s="81" t="e">
        <f t="shared" si="265"/>
        <v>#REF!</v>
      </c>
      <c r="P1025" s="6">
        <v>160000</v>
      </c>
      <c r="Q1025" s="6" t="e">
        <f>#REF!*P1025/10</f>
        <v>#REF!</v>
      </c>
      <c r="R1025" s="81" t="e">
        <f t="shared" si="266"/>
        <v>#REF!</v>
      </c>
      <c r="S1025" s="6">
        <v>160000</v>
      </c>
      <c r="T1025" s="6" t="e">
        <f>S1025/1000*#REF!</f>
        <v>#REF!</v>
      </c>
      <c r="U1025" s="81" t="e">
        <f t="shared" si="267"/>
        <v>#REF!</v>
      </c>
      <c r="V1025" s="6">
        <v>160000</v>
      </c>
      <c r="W1025" s="6" t="e">
        <f>#REF!*V1025/10</f>
        <v>#REF!</v>
      </c>
      <c r="X1025" s="81" t="e">
        <f t="shared" si="268"/>
        <v>#REF!</v>
      </c>
      <c r="Y1025" s="6">
        <v>160000</v>
      </c>
      <c r="Z1025" s="6" t="e">
        <f>Y1025/1000*#REF!</f>
        <v>#REF!</v>
      </c>
      <c r="AA1025" s="81" t="e">
        <f t="shared" si="269"/>
        <v>#REF!</v>
      </c>
      <c r="AB1025" s="6">
        <v>160000</v>
      </c>
      <c r="AC1025" s="6" t="e">
        <f>#REF!*AB1025/10</f>
        <v>#REF!</v>
      </c>
      <c r="AD1025" s="81" t="e">
        <f t="shared" si="270"/>
        <v>#REF!</v>
      </c>
      <c r="AE1025" s="32">
        <v>152000</v>
      </c>
      <c r="AF1025" s="6" t="e">
        <f>AE1025/1000*#REF!</f>
        <v>#REF!</v>
      </c>
      <c r="AG1025" s="81" t="e">
        <f t="shared" si="271"/>
        <v>#REF!</v>
      </c>
      <c r="AH1025" s="32">
        <v>152000</v>
      </c>
      <c r="AI1025" s="6" t="e">
        <f>#REF!*AH1025/10</f>
        <v>#REF!</v>
      </c>
      <c r="AJ1025" s="81" t="e">
        <f t="shared" si="272"/>
        <v>#REF!</v>
      </c>
      <c r="AK1025" s="32">
        <v>152000</v>
      </c>
      <c r="AL1025" s="35"/>
      <c r="AM1025" s="35"/>
    </row>
    <row r="1026" spans="1:39" x14ac:dyDescent="0.2">
      <c r="A1026" s="5">
        <f t="shared" si="275"/>
        <v>980</v>
      </c>
      <c r="B1026" s="5">
        <v>1056</v>
      </c>
      <c r="C1026" s="5">
        <v>1056</v>
      </c>
      <c r="D1026" s="5" t="s">
        <v>2307</v>
      </c>
      <c r="E1026" s="15"/>
      <c r="F1026" s="15" t="s">
        <v>2307</v>
      </c>
      <c r="G1026" s="45" t="s">
        <v>2308</v>
      </c>
      <c r="H1026" s="6">
        <v>85000</v>
      </c>
      <c r="I1026" s="6">
        <v>5949.9999999999991</v>
      </c>
      <c r="J1026" s="6"/>
      <c r="K1026" s="81">
        <f t="shared" si="273"/>
        <v>85000</v>
      </c>
      <c r="L1026" s="81">
        <f t="shared" si="274"/>
        <v>91000</v>
      </c>
      <c r="M1026" s="6">
        <v>80000</v>
      </c>
      <c r="N1026" s="6" t="e">
        <f>M1026/1000*#REF!</f>
        <v>#REF!</v>
      </c>
      <c r="O1026" s="81" t="e">
        <f t="shared" si="265"/>
        <v>#REF!</v>
      </c>
      <c r="P1026" s="6">
        <v>80000</v>
      </c>
      <c r="Q1026" s="6" t="e">
        <f>#REF!*P1026/10</f>
        <v>#REF!</v>
      </c>
      <c r="R1026" s="81" t="e">
        <f t="shared" si="266"/>
        <v>#REF!</v>
      </c>
      <c r="S1026" s="6">
        <v>80000</v>
      </c>
      <c r="T1026" s="6" t="e">
        <f>S1026/1000*#REF!</f>
        <v>#REF!</v>
      </c>
      <c r="U1026" s="81" t="e">
        <f t="shared" si="267"/>
        <v>#REF!</v>
      </c>
      <c r="V1026" s="6">
        <v>80000</v>
      </c>
      <c r="W1026" s="6" t="e">
        <f>#REF!*V1026/10</f>
        <v>#REF!</v>
      </c>
      <c r="X1026" s="81" t="e">
        <f t="shared" si="268"/>
        <v>#REF!</v>
      </c>
      <c r="Y1026" s="6">
        <v>80000</v>
      </c>
      <c r="Z1026" s="6" t="e">
        <f>Y1026/1000*#REF!</f>
        <v>#REF!</v>
      </c>
      <c r="AA1026" s="81" t="e">
        <f t="shared" si="269"/>
        <v>#REF!</v>
      </c>
      <c r="AB1026" s="6">
        <v>80000</v>
      </c>
      <c r="AC1026" s="6" t="e">
        <f>#REF!*AB1026/10</f>
        <v>#REF!</v>
      </c>
      <c r="AD1026" s="81" t="e">
        <f t="shared" si="270"/>
        <v>#REF!</v>
      </c>
      <c r="AE1026" s="32">
        <v>76000</v>
      </c>
      <c r="AF1026" s="6" t="e">
        <f>AE1026/1000*#REF!</f>
        <v>#REF!</v>
      </c>
      <c r="AG1026" s="81" t="e">
        <f t="shared" si="271"/>
        <v>#REF!</v>
      </c>
      <c r="AH1026" s="32">
        <v>76000</v>
      </c>
      <c r="AI1026" s="6" t="e">
        <f>#REF!*AH1026/10</f>
        <v>#REF!</v>
      </c>
      <c r="AJ1026" s="81" t="e">
        <f t="shared" si="272"/>
        <v>#REF!</v>
      </c>
      <c r="AK1026" s="32">
        <v>76000</v>
      </c>
      <c r="AL1026" s="35"/>
      <c r="AM1026" s="35"/>
    </row>
    <row r="1027" spans="1:39" x14ac:dyDescent="0.2">
      <c r="A1027" s="5">
        <f t="shared" si="275"/>
        <v>981</v>
      </c>
      <c r="B1027" s="5">
        <v>1057</v>
      </c>
      <c r="C1027" s="5">
        <v>1057</v>
      </c>
      <c r="D1027" s="5" t="s">
        <v>2309</v>
      </c>
      <c r="E1027" s="15"/>
      <c r="F1027" s="15" t="s">
        <v>2309</v>
      </c>
      <c r="G1027" s="45" t="s">
        <v>2310</v>
      </c>
      <c r="H1027" s="6">
        <v>70000</v>
      </c>
      <c r="I1027" s="6">
        <v>4900</v>
      </c>
      <c r="J1027" s="6"/>
      <c r="K1027" s="81">
        <f t="shared" si="273"/>
        <v>70000</v>
      </c>
      <c r="L1027" s="81">
        <f t="shared" si="274"/>
        <v>74900</v>
      </c>
      <c r="M1027" s="6">
        <v>1100000</v>
      </c>
      <c r="N1027" s="6" t="e">
        <f>M1027/1000*#REF!</f>
        <v>#REF!</v>
      </c>
      <c r="O1027" s="81" t="e">
        <f t="shared" si="265"/>
        <v>#REF!</v>
      </c>
      <c r="P1027" s="6">
        <v>1100000</v>
      </c>
      <c r="Q1027" s="6" t="e">
        <f>#REF!*P1027/10</f>
        <v>#REF!</v>
      </c>
      <c r="R1027" s="81" t="e">
        <f t="shared" si="266"/>
        <v>#REF!</v>
      </c>
      <c r="S1027" s="6">
        <v>1100000</v>
      </c>
      <c r="T1027" s="6" t="e">
        <f>S1027/1000*#REF!</f>
        <v>#REF!</v>
      </c>
      <c r="U1027" s="81" t="e">
        <f t="shared" si="267"/>
        <v>#REF!</v>
      </c>
      <c r="V1027" s="6">
        <v>1100000</v>
      </c>
      <c r="W1027" s="6" t="e">
        <f>#REF!*V1027/10</f>
        <v>#REF!</v>
      </c>
      <c r="X1027" s="81" t="e">
        <f t="shared" si="268"/>
        <v>#REF!</v>
      </c>
      <c r="Y1027" s="6">
        <v>1100000</v>
      </c>
      <c r="Z1027" s="6" t="e">
        <f>Y1027/1000*#REF!</f>
        <v>#REF!</v>
      </c>
      <c r="AA1027" s="81" t="e">
        <f t="shared" si="269"/>
        <v>#REF!</v>
      </c>
      <c r="AB1027" s="6">
        <v>1100000</v>
      </c>
      <c r="AC1027" s="6" t="e">
        <f>#REF!*AB1027/10</f>
        <v>#REF!</v>
      </c>
      <c r="AD1027" s="81" t="e">
        <f t="shared" si="270"/>
        <v>#REF!</v>
      </c>
      <c r="AE1027" s="32">
        <v>1045000</v>
      </c>
      <c r="AF1027" s="6" t="e">
        <f>AE1027/1000*#REF!</f>
        <v>#REF!</v>
      </c>
      <c r="AG1027" s="81" t="e">
        <f t="shared" si="271"/>
        <v>#REF!</v>
      </c>
      <c r="AH1027" s="32">
        <v>1045000</v>
      </c>
      <c r="AI1027" s="6" t="e">
        <f>#REF!*AH1027/10</f>
        <v>#REF!</v>
      </c>
      <c r="AJ1027" s="81" t="e">
        <f t="shared" si="272"/>
        <v>#REF!</v>
      </c>
      <c r="AK1027" s="32">
        <v>1045000</v>
      </c>
      <c r="AL1027" s="35"/>
      <c r="AM1027" s="35"/>
    </row>
    <row r="1028" spans="1:39" x14ac:dyDescent="0.2">
      <c r="A1028" s="5">
        <f t="shared" si="275"/>
        <v>982</v>
      </c>
      <c r="B1028" s="5">
        <v>1058</v>
      </c>
      <c r="C1028" s="5">
        <v>1058</v>
      </c>
      <c r="D1028" s="5" t="s">
        <v>2311</v>
      </c>
      <c r="E1028" s="15"/>
      <c r="F1028" s="15" t="s">
        <v>2311</v>
      </c>
      <c r="G1028" s="45" t="s">
        <v>2312</v>
      </c>
      <c r="H1028" s="6">
        <v>300000</v>
      </c>
      <c r="I1028" s="6">
        <v>21000</v>
      </c>
      <c r="J1028" s="6"/>
      <c r="K1028" s="81">
        <f t="shared" si="273"/>
        <v>300000</v>
      </c>
      <c r="L1028" s="81">
        <f t="shared" si="274"/>
        <v>321000</v>
      </c>
      <c r="M1028" s="6">
        <v>35000</v>
      </c>
      <c r="N1028" s="6" t="e">
        <f>M1028/1000*#REF!</f>
        <v>#REF!</v>
      </c>
      <c r="O1028" s="81" t="e">
        <f t="shared" si="265"/>
        <v>#REF!</v>
      </c>
      <c r="P1028" s="6">
        <v>35000</v>
      </c>
      <c r="Q1028" s="6" t="e">
        <f>#REF!*P1028/10</f>
        <v>#REF!</v>
      </c>
      <c r="R1028" s="81" t="e">
        <f t="shared" si="266"/>
        <v>#REF!</v>
      </c>
      <c r="S1028" s="6">
        <v>35000</v>
      </c>
      <c r="T1028" s="6" t="e">
        <f>S1028/1000*#REF!</f>
        <v>#REF!</v>
      </c>
      <c r="U1028" s="81" t="e">
        <f t="shared" si="267"/>
        <v>#REF!</v>
      </c>
      <c r="V1028" s="6">
        <v>35000</v>
      </c>
      <c r="W1028" s="6" t="e">
        <f>#REF!*V1028/10</f>
        <v>#REF!</v>
      </c>
      <c r="X1028" s="81" t="e">
        <f t="shared" si="268"/>
        <v>#REF!</v>
      </c>
      <c r="Y1028" s="6">
        <v>35000</v>
      </c>
      <c r="Z1028" s="6" t="e">
        <f>Y1028/1000*#REF!</f>
        <v>#REF!</v>
      </c>
      <c r="AA1028" s="81" t="e">
        <f t="shared" si="269"/>
        <v>#REF!</v>
      </c>
      <c r="AB1028" s="6">
        <v>35000</v>
      </c>
      <c r="AC1028" s="6" t="e">
        <f>#REF!*AB1028/10</f>
        <v>#REF!</v>
      </c>
      <c r="AD1028" s="81" t="e">
        <f t="shared" si="270"/>
        <v>#REF!</v>
      </c>
      <c r="AE1028" s="32">
        <v>33000</v>
      </c>
      <c r="AF1028" s="6" t="e">
        <f>AE1028/1000*#REF!</f>
        <v>#REF!</v>
      </c>
      <c r="AG1028" s="81" t="e">
        <f t="shared" si="271"/>
        <v>#REF!</v>
      </c>
      <c r="AH1028" s="32">
        <v>33000</v>
      </c>
      <c r="AI1028" s="6" t="e">
        <f>#REF!*AH1028/10</f>
        <v>#REF!</v>
      </c>
      <c r="AJ1028" s="81" t="e">
        <f t="shared" si="272"/>
        <v>#REF!</v>
      </c>
      <c r="AK1028" s="32">
        <v>33000</v>
      </c>
      <c r="AL1028" s="35"/>
      <c r="AM1028" s="35"/>
    </row>
    <row r="1029" spans="1:39" x14ac:dyDescent="0.2">
      <c r="A1029" s="5">
        <f t="shared" si="275"/>
        <v>983</v>
      </c>
      <c r="B1029" s="5">
        <v>1059</v>
      </c>
      <c r="C1029" s="5">
        <v>1059</v>
      </c>
      <c r="D1029" s="5" t="s">
        <v>2313</v>
      </c>
      <c r="E1029" s="15"/>
      <c r="F1029" s="15" t="s">
        <v>2313</v>
      </c>
      <c r="G1029" s="45" t="s">
        <v>2314</v>
      </c>
      <c r="H1029" s="6">
        <v>220000</v>
      </c>
      <c r="I1029" s="6">
        <v>15400</v>
      </c>
      <c r="J1029" s="6"/>
      <c r="K1029" s="81">
        <f t="shared" si="273"/>
        <v>220000</v>
      </c>
      <c r="L1029" s="81">
        <f t="shared" si="274"/>
        <v>235400</v>
      </c>
      <c r="M1029" s="6">
        <v>80000</v>
      </c>
      <c r="N1029" s="6" t="e">
        <f>M1029/1000*#REF!</f>
        <v>#REF!</v>
      </c>
      <c r="O1029" s="81" t="e">
        <f t="shared" si="265"/>
        <v>#REF!</v>
      </c>
      <c r="P1029" s="6">
        <v>80000</v>
      </c>
      <c r="Q1029" s="6" t="e">
        <f>#REF!*P1029/10</f>
        <v>#REF!</v>
      </c>
      <c r="R1029" s="81" t="e">
        <f t="shared" si="266"/>
        <v>#REF!</v>
      </c>
      <c r="S1029" s="6">
        <v>80000</v>
      </c>
      <c r="T1029" s="6" t="e">
        <f>S1029/1000*#REF!</f>
        <v>#REF!</v>
      </c>
      <c r="U1029" s="81" t="e">
        <f t="shared" si="267"/>
        <v>#REF!</v>
      </c>
      <c r="V1029" s="6">
        <v>80000</v>
      </c>
      <c r="W1029" s="6" t="e">
        <f>#REF!*V1029/10</f>
        <v>#REF!</v>
      </c>
      <c r="X1029" s="81" t="e">
        <f t="shared" si="268"/>
        <v>#REF!</v>
      </c>
      <c r="Y1029" s="6">
        <v>80000</v>
      </c>
      <c r="Z1029" s="6" t="e">
        <f>Y1029/1000*#REF!</f>
        <v>#REF!</v>
      </c>
      <c r="AA1029" s="81" t="e">
        <f t="shared" si="269"/>
        <v>#REF!</v>
      </c>
      <c r="AB1029" s="6">
        <v>80000</v>
      </c>
      <c r="AC1029" s="6" t="e">
        <f>#REF!*AB1029/10</f>
        <v>#REF!</v>
      </c>
      <c r="AD1029" s="81" t="e">
        <f t="shared" si="270"/>
        <v>#REF!</v>
      </c>
      <c r="AE1029" s="32">
        <v>76000</v>
      </c>
      <c r="AF1029" s="6" t="e">
        <f>AE1029/1000*#REF!</f>
        <v>#REF!</v>
      </c>
      <c r="AG1029" s="81" t="e">
        <f t="shared" si="271"/>
        <v>#REF!</v>
      </c>
      <c r="AH1029" s="32">
        <v>76000</v>
      </c>
      <c r="AI1029" s="6" t="e">
        <f>#REF!*AH1029/10</f>
        <v>#REF!</v>
      </c>
      <c r="AJ1029" s="81" t="e">
        <f t="shared" si="272"/>
        <v>#REF!</v>
      </c>
      <c r="AK1029" s="32">
        <v>76000</v>
      </c>
      <c r="AL1029" s="35"/>
      <c r="AM1029" s="35"/>
    </row>
    <row r="1030" spans="1:39" x14ac:dyDescent="0.2">
      <c r="A1030" s="5">
        <f t="shared" si="275"/>
        <v>984</v>
      </c>
      <c r="B1030" s="5">
        <v>1060</v>
      </c>
      <c r="C1030" s="5">
        <v>1060</v>
      </c>
      <c r="D1030" s="5" t="s">
        <v>2315</v>
      </c>
      <c r="E1030" s="15"/>
      <c r="F1030" s="15" t="s">
        <v>2315</v>
      </c>
      <c r="G1030" s="45" t="s">
        <v>2316</v>
      </c>
      <c r="H1030" s="6">
        <v>130000</v>
      </c>
      <c r="I1030" s="6">
        <v>9100</v>
      </c>
      <c r="J1030" s="6"/>
      <c r="K1030" s="81">
        <f t="shared" si="273"/>
        <v>130000</v>
      </c>
      <c r="L1030" s="81">
        <f t="shared" si="274"/>
        <v>139100</v>
      </c>
      <c r="M1030" s="6">
        <v>150000</v>
      </c>
      <c r="N1030" s="6" t="e">
        <f>M1030/1000*#REF!</f>
        <v>#REF!</v>
      </c>
      <c r="O1030" s="81" t="e">
        <f t="shared" si="265"/>
        <v>#REF!</v>
      </c>
      <c r="P1030" s="6">
        <v>150000</v>
      </c>
      <c r="Q1030" s="6" t="e">
        <f>#REF!*P1030/10</f>
        <v>#REF!</v>
      </c>
      <c r="R1030" s="81" t="e">
        <f t="shared" si="266"/>
        <v>#REF!</v>
      </c>
      <c r="S1030" s="6">
        <v>150000</v>
      </c>
      <c r="T1030" s="6" t="e">
        <f>S1030/1000*#REF!</f>
        <v>#REF!</v>
      </c>
      <c r="U1030" s="81" t="e">
        <f t="shared" si="267"/>
        <v>#REF!</v>
      </c>
      <c r="V1030" s="6">
        <v>150000</v>
      </c>
      <c r="W1030" s="6" t="e">
        <f>#REF!*V1030/10</f>
        <v>#REF!</v>
      </c>
      <c r="X1030" s="81" t="e">
        <f t="shared" si="268"/>
        <v>#REF!</v>
      </c>
      <c r="Y1030" s="6">
        <v>150000</v>
      </c>
      <c r="Z1030" s="6" t="e">
        <f>Y1030/1000*#REF!</f>
        <v>#REF!</v>
      </c>
      <c r="AA1030" s="81" t="e">
        <f t="shared" si="269"/>
        <v>#REF!</v>
      </c>
      <c r="AB1030" s="6">
        <v>150000</v>
      </c>
      <c r="AC1030" s="6" t="e">
        <f>#REF!*AB1030/10</f>
        <v>#REF!</v>
      </c>
      <c r="AD1030" s="81" t="e">
        <f t="shared" si="270"/>
        <v>#REF!</v>
      </c>
      <c r="AE1030" s="6">
        <v>150000</v>
      </c>
      <c r="AF1030" s="6" t="e">
        <f>AE1030/1000*#REF!</f>
        <v>#REF!</v>
      </c>
      <c r="AG1030" s="81" t="e">
        <f t="shared" si="271"/>
        <v>#REF!</v>
      </c>
      <c r="AH1030" s="6">
        <v>150000</v>
      </c>
      <c r="AI1030" s="6" t="e">
        <f>#REF!*AH1030/10</f>
        <v>#REF!</v>
      </c>
      <c r="AJ1030" s="81" t="e">
        <f t="shared" si="272"/>
        <v>#REF!</v>
      </c>
      <c r="AK1030" s="6">
        <v>150000</v>
      </c>
      <c r="AL1030" s="35"/>
      <c r="AM1030" s="35"/>
    </row>
    <row r="1031" spans="1:39" x14ac:dyDescent="0.2">
      <c r="A1031" s="5">
        <f t="shared" si="275"/>
        <v>985</v>
      </c>
      <c r="B1031" s="5">
        <v>1061</v>
      </c>
      <c r="C1031" s="5">
        <v>1061</v>
      </c>
      <c r="D1031" s="5" t="s">
        <v>2317</v>
      </c>
      <c r="E1031" s="15"/>
      <c r="F1031" s="15" t="s">
        <v>2317</v>
      </c>
      <c r="G1031" s="45" t="s">
        <v>2318</v>
      </c>
      <c r="H1031" s="6">
        <v>140000</v>
      </c>
      <c r="I1031" s="6">
        <v>9800</v>
      </c>
      <c r="J1031" s="6"/>
      <c r="K1031" s="81">
        <f t="shared" si="273"/>
        <v>140000</v>
      </c>
      <c r="L1031" s="81">
        <f t="shared" si="274"/>
        <v>149800</v>
      </c>
      <c r="M1031" s="6">
        <v>140000</v>
      </c>
      <c r="N1031" s="6" t="e">
        <f>M1031/1000*#REF!</f>
        <v>#REF!</v>
      </c>
      <c r="O1031" s="81" t="e">
        <f t="shared" si="265"/>
        <v>#REF!</v>
      </c>
      <c r="P1031" s="6">
        <v>140000</v>
      </c>
      <c r="Q1031" s="6" t="e">
        <f>#REF!*P1031/10</f>
        <v>#REF!</v>
      </c>
      <c r="R1031" s="81" t="e">
        <f t="shared" si="266"/>
        <v>#REF!</v>
      </c>
      <c r="S1031" s="6">
        <v>140000</v>
      </c>
      <c r="T1031" s="6" t="e">
        <f>S1031/1000*#REF!</f>
        <v>#REF!</v>
      </c>
      <c r="U1031" s="81" t="e">
        <f t="shared" si="267"/>
        <v>#REF!</v>
      </c>
      <c r="V1031" s="6">
        <v>140000</v>
      </c>
      <c r="W1031" s="6" t="e">
        <f>#REF!*V1031/10</f>
        <v>#REF!</v>
      </c>
      <c r="X1031" s="81" t="e">
        <f t="shared" si="268"/>
        <v>#REF!</v>
      </c>
      <c r="Y1031" s="6">
        <v>140000</v>
      </c>
      <c r="Z1031" s="6" t="e">
        <f>Y1031/1000*#REF!</f>
        <v>#REF!</v>
      </c>
      <c r="AA1031" s="81" t="e">
        <f t="shared" si="269"/>
        <v>#REF!</v>
      </c>
      <c r="AB1031" s="6">
        <v>140000</v>
      </c>
      <c r="AC1031" s="6" t="e">
        <f>#REF!*AB1031/10</f>
        <v>#REF!</v>
      </c>
      <c r="AD1031" s="81" t="e">
        <f t="shared" si="270"/>
        <v>#REF!</v>
      </c>
      <c r="AE1031" s="6">
        <v>140000</v>
      </c>
      <c r="AF1031" s="6" t="e">
        <f>AE1031/1000*#REF!</f>
        <v>#REF!</v>
      </c>
      <c r="AG1031" s="81" t="e">
        <f t="shared" si="271"/>
        <v>#REF!</v>
      </c>
      <c r="AH1031" s="6">
        <v>140000</v>
      </c>
      <c r="AI1031" s="6" t="e">
        <f>#REF!*AH1031/10</f>
        <v>#REF!</v>
      </c>
      <c r="AJ1031" s="81" t="e">
        <f t="shared" si="272"/>
        <v>#REF!</v>
      </c>
      <c r="AK1031" s="6">
        <v>140000</v>
      </c>
      <c r="AL1031" s="35"/>
      <c r="AM1031" s="35"/>
    </row>
    <row r="1032" spans="1:39" x14ac:dyDescent="0.2">
      <c r="A1032" s="5">
        <f t="shared" si="275"/>
        <v>986</v>
      </c>
      <c r="B1032" s="5">
        <v>1062</v>
      </c>
      <c r="C1032" s="5">
        <v>1062</v>
      </c>
      <c r="D1032" s="5" t="s">
        <v>2319</v>
      </c>
      <c r="E1032" s="15"/>
      <c r="F1032" s="15" t="s">
        <v>2319</v>
      </c>
      <c r="G1032" s="45" t="s">
        <v>2320</v>
      </c>
      <c r="H1032" s="6">
        <v>125000</v>
      </c>
      <c r="I1032" s="6">
        <v>8750</v>
      </c>
      <c r="J1032" s="6"/>
      <c r="K1032" s="81">
        <f t="shared" si="273"/>
        <v>125000</v>
      </c>
      <c r="L1032" s="81">
        <f t="shared" si="274"/>
        <v>133800</v>
      </c>
      <c r="M1032" s="6">
        <v>25000</v>
      </c>
      <c r="N1032" s="6" t="e">
        <f>M1032/1000*#REF!</f>
        <v>#REF!</v>
      </c>
      <c r="O1032" s="81" t="e">
        <f t="shared" si="265"/>
        <v>#REF!</v>
      </c>
      <c r="P1032" s="6">
        <v>25000</v>
      </c>
      <c r="Q1032" s="6" t="e">
        <f>#REF!*P1032/10</f>
        <v>#REF!</v>
      </c>
      <c r="R1032" s="81" t="e">
        <f t="shared" si="266"/>
        <v>#REF!</v>
      </c>
      <c r="S1032" s="6">
        <v>25000</v>
      </c>
      <c r="T1032" s="6" t="e">
        <f>S1032/1000*#REF!</f>
        <v>#REF!</v>
      </c>
      <c r="U1032" s="81" t="e">
        <f t="shared" si="267"/>
        <v>#REF!</v>
      </c>
      <c r="V1032" s="6">
        <v>25000</v>
      </c>
      <c r="W1032" s="6" t="e">
        <f>#REF!*V1032/10</f>
        <v>#REF!</v>
      </c>
      <c r="X1032" s="81" t="e">
        <f t="shared" si="268"/>
        <v>#REF!</v>
      </c>
      <c r="Y1032" s="6">
        <v>25000</v>
      </c>
      <c r="Z1032" s="6" t="e">
        <f>Y1032/1000*#REF!</f>
        <v>#REF!</v>
      </c>
      <c r="AA1032" s="81" t="e">
        <f t="shared" si="269"/>
        <v>#REF!</v>
      </c>
      <c r="AB1032" s="6">
        <v>25000</v>
      </c>
      <c r="AC1032" s="6" t="e">
        <f>#REF!*AB1032/10</f>
        <v>#REF!</v>
      </c>
      <c r="AD1032" s="81" t="e">
        <f t="shared" si="270"/>
        <v>#REF!</v>
      </c>
      <c r="AE1032" s="32">
        <v>25000</v>
      </c>
      <c r="AF1032" s="6" t="e">
        <f>AE1032/1000*#REF!</f>
        <v>#REF!</v>
      </c>
      <c r="AG1032" s="81" t="e">
        <f t="shared" si="271"/>
        <v>#REF!</v>
      </c>
      <c r="AH1032" s="32">
        <v>25000</v>
      </c>
      <c r="AI1032" s="6" t="e">
        <f>#REF!*AH1032/10</f>
        <v>#REF!</v>
      </c>
      <c r="AJ1032" s="81" t="e">
        <f t="shared" si="272"/>
        <v>#REF!</v>
      </c>
      <c r="AK1032" s="32">
        <v>25000</v>
      </c>
      <c r="AL1032" s="35"/>
      <c r="AM1032" s="35"/>
    </row>
    <row r="1033" spans="1:39" x14ac:dyDescent="0.2">
      <c r="A1033" s="5">
        <f t="shared" si="275"/>
        <v>987</v>
      </c>
      <c r="B1033" s="5">
        <v>1063</v>
      </c>
      <c r="C1033" s="5">
        <v>1063</v>
      </c>
      <c r="D1033" s="5" t="s">
        <v>2321</v>
      </c>
      <c r="E1033" s="15"/>
      <c r="F1033" s="15" t="s">
        <v>2321</v>
      </c>
      <c r="G1033" s="45" t="s">
        <v>2322</v>
      </c>
      <c r="H1033" s="6">
        <v>130000</v>
      </c>
      <c r="I1033" s="6">
        <v>9100</v>
      </c>
      <c r="J1033" s="6"/>
      <c r="K1033" s="81">
        <f t="shared" si="273"/>
        <v>130000</v>
      </c>
      <c r="L1033" s="81">
        <f t="shared" si="274"/>
        <v>139100</v>
      </c>
      <c r="M1033" s="6"/>
      <c r="N1033" s="6"/>
      <c r="O1033" s="81"/>
      <c r="P1033" s="6"/>
      <c r="Q1033" s="6" t="e">
        <f>#REF!*P1033/10</f>
        <v>#REF!</v>
      </c>
      <c r="R1033" s="81"/>
      <c r="S1033" s="6"/>
      <c r="T1033" s="6"/>
      <c r="U1033" s="81"/>
      <c r="V1033" s="6"/>
      <c r="W1033" s="6" t="e">
        <f>#REF!*V1033/10</f>
        <v>#REF!</v>
      </c>
      <c r="X1033" s="81"/>
      <c r="Y1033" s="6"/>
      <c r="Z1033" s="6"/>
      <c r="AA1033" s="81"/>
      <c r="AB1033" s="6"/>
      <c r="AC1033" s="6" t="e">
        <f>#REF!*AB1033/10</f>
        <v>#REF!</v>
      </c>
      <c r="AD1033" s="81"/>
      <c r="AE1033" s="32"/>
      <c r="AF1033" s="6"/>
      <c r="AG1033" s="81"/>
      <c r="AH1033" s="32"/>
      <c r="AI1033" s="6" t="e">
        <f>#REF!*AH1033/10</f>
        <v>#REF!</v>
      </c>
      <c r="AJ1033" s="81"/>
      <c r="AK1033" s="32"/>
      <c r="AL1033" s="35"/>
      <c r="AM1033" s="35"/>
    </row>
    <row r="1034" spans="1:39" x14ac:dyDescent="0.2">
      <c r="A1034" s="5">
        <f t="shared" si="275"/>
        <v>988</v>
      </c>
      <c r="B1034" s="5">
        <v>1064</v>
      </c>
      <c r="C1034" s="5">
        <v>1064</v>
      </c>
      <c r="D1034" s="5" t="s">
        <v>2323</v>
      </c>
      <c r="E1034" s="15"/>
      <c r="F1034" s="15" t="s">
        <v>2323</v>
      </c>
      <c r="G1034" s="45" t="s">
        <v>2324</v>
      </c>
      <c r="H1034" s="6">
        <v>90000</v>
      </c>
      <c r="I1034" s="6">
        <v>6299.9999999999991</v>
      </c>
      <c r="J1034" s="6"/>
      <c r="K1034" s="81">
        <f t="shared" si="273"/>
        <v>90000</v>
      </c>
      <c r="L1034" s="81">
        <f t="shared" si="274"/>
        <v>96300</v>
      </c>
      <c r="M1034" s="6">
        <v>33000</v>
      </c>
      <c r="N1034" s="6" t="e">
        <f>M1034/1000*#REF!</f>
        <v>#REF!</v>
      </c>
      <c r="O1034" s="81" t="e">
        <f t="shared" ref="O1034:O1072" si="276">SUM(M1034:N1034)</f>
        <v>#REF!</v>
      </c>
      <c r="P1034" s="6">
        <v>33000</v>
      </c>
      <c r="Q1034" s="6" t="e">
        <f>#REF!*P1034/10</f>
        <v>#REF!</v>
      </c>
      <c r="R1034" s="81" t="e">
        <f t="shared" ref="R1034:R1072" si="277">SUM(P1034:Q1034)</f>
        <v>#REF!</v>
      </c>
      <c r="S1034" s="6">
        <v>33000</v>
      </c>
      <c r="T1034" s="6" t="e">
        <f>S1034/1000*#REF!</f>
        <v>#REF!</v>
      </c>
      <c r="U1034" s="81" t="e">
        <f t="shared" ref="U1034:U1072" si="278">SUM(S1034:T1034)</f>
        <v>#REF!</v>
      </c>
      <c r="V1034" s="6">
        <v>33000</v>
      </c>
      <c r="W1034" s="6" t="e">
        <f>#REF!*V1034/10</f>
        <v>#REF!</v>
      </c>
      <c r="X1034" s="81" t="e">
        <f t="shared" ref="X1034:X1072" si="279">SUM(V1034:W1034)</f>
        <v>#REF!</v>
      </c>
      <c r="Y1034" s="6">
        <v>33000</v>
      </c>
      <c r="Z1034" s="6" t="e">
        <f>Y1034/1000*#REF!</f>
        <v>#REF!</v>
      </c>
      <c r="AA1034" s="81" t="e">
        <f t="shared" ref="AA1034:AA1072" si="280">SUM(Y1034:Z1034)</f>
        <v>#REF!</v>
      </c>
      <c r="AB1034" s="6">
        <v>33000</v>
      </c>
      <c r="AC1034" s="6" t="e">
        <f>#REF!*AB1034/10</f>
        <v>#REF!</v>
      </c>
      <c r="AD1034" s="81" t="e">
        <f t="shared" ref="AD1034:AD1072" si="281">SUM(AB1034:AC1034)</f>
        <v>#REF!</v>
      </c>
      <c r="AE1034" s="6">
        <v>33000</v>
      </c>
      <c r="AF1034" s="6" t="e">
        <f>AE1034/1000*#REF!</f>
        <v>#REF!</v>
      </c>
      <c r="AG1034" s="81" t="e">
        <f t="shared" ref="AG1034:AG1072" si="282">SUM(AE1034:AF1034)</f>
        <v>#REF!</v>
      </c>
      <c r="AH1034" s="6">
        <v>33000</v>
      </c>
      <c r="AI1034" s="6" t="e">
        <f>#REF!*AH1034/10</f>
        <v>#REF!</v>
      </c>
      <c r="AJ1034" s="81" t="e">
        <f t="shared" ref="AJ1034:AJ1072" si="283">SUM(AH1034:AI1034)</f>
        <v>#REF!</v>
      </c>
      <c r="AK1034" s="6">
        <v>33000</v>
      </c>
      <c r="AL1034" s="35"/>
      <c r="AM1034" s="48"/>
    </row>
    <row r="1035" spans="1:39" x14ac:dyDescent="0.2">
      <c r="A1035" s="5">
        <f t="shared" si="275"/>
        <v>989</v>
      </c>
      <c r="B1035" s="5">
        <v>1065</v>
      </c>
      <c r="C1035" s="5">
        <v>1065</v>
      </c>
      <c r="D1035" s="5" t="s">
        <v>2325</v>
      </c>
      <c r="E1035" s="15"/>
      <c r="F1035" s="15" t="s">
        <v>2325</v>
      </c>
      <c r="G1035" s="45" t="s">
        <v>2326</v>
      </c>
      <c r="H1035" s="6">
        <v>80000</v>
      </c>
      <c r="I1035" s="6">
        <v>5600</v>
      </c>
      <c r="J1035" s="6"/>
      <c r="K1035" s="81">
        <f t="shared" si="273"/>
        <v>80000</v>
      </c>
      <c r="L1035" s="81">
        <f t="shared" si="274"/>
        <v>85600</v>
      </c>
      <c r="M1035" s="6">
        <v>27000</v>
      </c>
      <c r="N1035" s="6" t="e">
        <f>M1035/1000*#REF!</f>
        <v>#REF!</v>
      </c>
      <c r="O1035" s="81" t="e">
        <f t="shared" si="276"/>
        <v>#REF!</v>
      </c>
      <c r="P1035" s="6">
        <v>27000</v>
      </c>
      <c r="Q1035" s="6" t="e">
        <f>#REF!*P1035/10</f>
        <v>#REF!</v>
      </c>
      <c r="R1035" s="81" t="e">
        <f t="shared" si="277"/>
        <v>#REF!</v>
      </c>
      <c r="S1035" s="6">
        <v>27000</v>
      </c>
      <c r="T1035" s="6" t="e">
        <f>S1035/1000*#REF!</f>
        <v>#REF!</v>
      </c>
      <c r="U1035" s="81" t="e">
        <f t="shared" si="278"/>
        <v>#REF!</v>
      </c>
      <c r="V1035" s="6">
        <v>27000</v>
      </c>
      <c r="W1035" s="6" t="e">
        <f>#REF!*V1035/10</f>
        <v>#REF!</v>
      </c>
      <c r="X1035" s="81" t="e">
        <f t="shared" si="279"/>
        <v>#REF!</v>
      </c>
      <c r="Y1035" s="6">
        <v>27000</v>
      </c>
      <c r="Z1035" s="6" t="e">
        <f>Y1035/1000*#REF!</f>
        <v>#REF!</v>
      </c>
      <c r="AA1035" s="81" t="e">
        <f t="shared" si="280"/>
        <v>#REF!</v>
      </c>
      <c r="AB1035" s="6">
        <v>27000</v>
      </c>
      <c r="AC1035" s="6" t="e">
        <f>#REF!*AB1035/10</f>
        <v>#REF!</v>
      </c>
      <c r="AD1035" s="81" t="e">
        <f t="shared" si="281"/>
        <v>#REF!</v>
      </c>
      <c r="AE1035" s="6">
        <v>27000</v>
      </c>
      <c r="AF1035" s="6" t="e">
        <f>AE1035/1000*#REF!</f>
        <v>#REF!</v>
      </c>
      <c r="AG1035" s="81" t="e">
        <f t="shared" si="282"/>
        <v>#REF!</v>
      </c>
      <c r="AH1035" s="6">
        <v>27000</v>
      </c>
      <c r="AI1035" s="6" t="e">
        <f>#REF!*AH1035/10</f>
        <v>#REF!</v>
      </c>
      <c r="AJ1035" s="81" t="e">
        <f t="shared" si="283"/>
        <v>#REF!</v>
      </c>
      <c r="AK1035" s="6">
        <v>27000</v>
      </c>
      <c r="AL1035" s="35"/>
      <c r="AM1035" s="44"/>
    </row>
    <row r="1036" spans="1:39" x14ac:dyDescent="0.2">
      <c r="A1036" s="5">
        <f t="shared" si="275"/>
        <v>990</v>
      </c>
      <c r="B1036" s="5">
        <v>1066</v>
      </c>
      <c r="C1036" s="5">
        <v>1066</v>
      </c>
      <c r="D1036" s="5" t="s">
        <v>2327</v>
      </c>
      <c r="E1036" s="15"/>
      <c r="F1036" s="15" t="s">
        <v>2327</v>
      </c>
      <c r="G1036" s="45" t="s">
        <v>2328</v>
      </c>
      <c r="H1036" s="6">
        <v>70000</v>
      </c>
      <c r="I1036" s="6">
        <v>4900</v>
      </c>
      <c r="J1036" s="6"/>
      <c r="K1036" s="81">
        <f t="shared" si="273"/>
        <v>70000</v>
      </c>
      <c r="L1036" s="81">
        <f t="shared" si="274"/>
        <v>74900</v>
      </c>
      <c r="M1036" s="6">
        <v>625000</v>
      </c>
      <c r="N1036" s="6" t="e">
        <f>M1036/1000*#REF!</f>
        <v>#REF!</v>
      </c>
      <c r="O1036" s="81" t="e">
        <f t="shared" si="276"/>
        <v>#REF!</v>
      </c>
      <c r="P1036" s="6">
        <v>625000</v>
      </c>
      <c r="Q1036" s="6" t="e">
        <f>#REF!*P1036/10</f>
        <v>#REF!</v>
      </c>
      <c r="R1036" s="81" t="e">
        <f t="shared" si="277"/>
        <v>#REF!</v>
      </c>
      <c r="S1036" s="6">
        <v>563000</v>
      </c>
      <c r="T1036" s="6" t="e">
        <f>S1036/1000*#REF!</f>
        <v>#REF!</v>
      </c>
      <c r="U1036" s="81" t="e">
        <f t="shared" si="278"/>
        <v>#REF!</v>
      </c>
      <c r="V1036" s="6">
        <v>563000</v>
      </c>
      <c r="W1036" s="6" t="e">
        <f>#REF!*V1036/10</f>
        <v>#REF!</v>
      </c>
      <c r="X1036" s="81" t="e">
        <f t="shared" si="279"/>
        <v>#REF!</v>
      </c>
      <c r="Y1036" s="6">
        <v>531000</v>
      </c>
      <c r="Z1036" s="6" t="e">
        <f>Y1036/1000*#REF!</f>
        <v>#REF!</v>
      </c>
      <c r="AA1036" s="81" t="e">
        <f t="shared" si="280"/>
        <v>#REF!</v>
      </c>
      <c r="AB1036" s="6">
        <v>531000</v>
      </c>
      <c r="AC1036" s="6" t="e">
        <f>#REF!*AB1036/10</f>
        <v>#REF!</v>
      </c>
      <c r="AD1036" s="81" t="e">
        <f t="shared" si="281"/>
        <v>#REF!</v>
      </c>
      <c r="AE1036" s="6">
        <v>500000</v>
      </c>
      <c r="AF1036" s="6" t="e">
        <f>AE1036/1000*#REF!</f>
        <v>#REF!</v>
      </c>
      <c r="AG1036" s="81" t="e">
        <f t="shared" si="282"/>
        <v>#REF!</v>
      </c>
      <c r="AH1036" s="6">
        <v>500000</v>
      </c>
      <c r="AI1036" s="6" t="e">
        <f>#REF!*AH1036/10</f>
        <v>#REF!</v>
      </c>
      <c r="AJ1036" s="81" t="e">
        <f t="shared" si="283"/>
        <v>#REF!</v>
      </c>
      <c r="AK1036" s="6">
        <v>500000</v>
      </c>
      <c r="AL1036" s="35"/>
      <c r="AM1036" s="35"/>
    </row>
    <row r="1037" spans="1:39" x14ac:dyDescent="0.2">
      <c r="A1037" s="5">
        <f t="shared" si="275"/>
        <v>991</v>
      </c>
      <c r="B1037" s="5">
        <v>1067</v>
      </c>
      <c r="C1037" s="5">
        <v>1067</v>
      </c>
      <c r="D1037" s="5" t="s">
        <v>2329</v>
      </c>
      <c r="E1037" s="15"/>
      <c r="F1037" s="15" t="s">
        <v>2329</v>
      </c>
      <c r="G1037" s="45" t="s">
        <v>2330</v>
      </c>
      <c r="H1037" s="6">
        <v>80000</v>
      </c>
      <c r="I1037" s="6">
        <v>5600</v>
      </c>
      <c r="J1037" s="6"/>
      <c r="K1037" s="81">
        <f t="shared" si="273"/>
        <v>80000</v>
      </c>
      <c r="L1037" s="81">
        <f t="shared" si="274"/>
        <v>85600</v>
      </c>
      <c r="M1037" s="9">
        <v>1000000</v>
      </c>
      <c r="N1037" s="6" t="e">
        <f>M1037/1000*#REF!</f>
        <v>#REF!</v>
      </c>
      <c r="O1037" s="81" t="e">
        <f t="shared" si="276"/>
        <v>#REF!</v>
      </c>
      <c r="P1037" s="9">
        <v>1000000</v>
      </c>
      <c r="Q1037" s="6" t="e">
        <f>#REF!*P1037/10</f>
        <v>#REF!</v>
      </c>
      <c r="R1037" s="81" t="e">
        <f t="shared" si="277"/>
        <v>#REF!</v>
      </c>
      <c r="S1037" s="6">
        <v>1000000</v>
      </c>
      <c r="T1037" s="6" t="e">
        <f>S1037/1000*#REF!</f>
        <v>#REF!</v>
      </c>
      <c r="U1037" s="81" t="e">
        <f t="shared" si="278"/>
        <v>#REF!</v>
      </c>
      <c r="V1037" s="6">
        <v>1000000</v>
      </c>
      <c r="W1037" s="6" t="e">
        <f>#REF!*V1037/10</f>
        <v>#REF!</v>
      </c>
      <c r="X1037" s="81" t="e">
        <f t="shared" si="279"/>
        <v>#REF!</v>
      </c>
      <c r="Y1037" s="9">
        <v>1000000</v>
      </c>
      <c r="Z1037" s="6" t="e">
        <f>Y1037/1000*#REF!</f>
        <v>#REF!</v>
      </c>
      <c r="AA1037" s="81" t="e">
        <f t="shared" si="280"/>
        <v>#REF!</v>
      </c>
      <c r="AB1037" s="9">
        <v>1000000</v>
      </c>
      <c r="AC1037" s="6" t="e">
        <f>#REF!*AB1037/10</f>
        <v>#REF!</v>
      </c>
      <c r="AD1037" s="81" t="e">
        <f t="shared" si="281"/>
        <v>#REF!</v>
      </c>
      <c r="AE1037" s="32">
        <v>950000</v>
      </c>
      <c r="AF1037" s="6" t="e">
        <f>AE1037/1000*#REF!</f>
        <v>#REF!</v>
      </c>
      <c r="AG1037" s="81" t="e">
        <f t="shared" si="282"/>
        <v>#REF!</v>
      </c>
      <c r="AH1037" s="32">
        <v>950000</v>
      </c>
      <c r="AI1037" s="6" t="e">
        <f>#REF!*AH1037/10</f>
        <v>#REF!</v>
      </c>
      <c r="AJ1037" s="81" t="e">
        <f t="shared" si="283"/>
        <v>#REF!</v>
      </c>
      <c r="AK1037" s="32">
        <v>950000</v>
      </c>
      <c r="AL1037" s="35"/>
      <c r="AM1037" s="35"/>
    </row>
    <row r="1038" spans="1:39" x14ac:dyDescent="0.2">
      <c r="A1038" s="5">
        <f t="shared" si="275"/>
        <v>992</v>
      </c>
      <c r="B1038" s="5">
        <v>1068</v>
      </c>
      <c r="C1038" s="5">
        <v>1068</v>
      </c>
      <c r="D1038" s="5" t="s">
        <v>2331</v>
      </c>
      <c r="E1038" s="15"/>
      <c r="F1038" s="15" t="s">
        <v>2331</v>
      </c>
      <c r="G1038" s="45" t="s">
        <v>2332</v>
      </c>
      <c r="H1038" s="6">
        <v>250000</v>
      </c>
      <c r="I1038" s="6">
        <v>17500</v>
      </c>
      <c r="J1038" s="6"/>
      <c r="K1038" s="81">
        <f t="shared" si="273"/>
        <v>250000</v>
      </c>
      <c r="L1038" s="81">
        <f t="shared" si="274"/>
        <v>267500</v>
      </c>
      <c r="M1038" s="6">
        <v>250000</v>
      </c>
      <c r="N1038" s="6" t="e">
        <f>M1038/1000*#REF!</f>
        <v>#REF!</v>
      </c>
      <c r="O1038" s="81" t="e">
        <f t="shared" si="276"/>
        <v>#REF!</v>
      </c>
      <c r="P1038" s="6">
        <v>250000</v>
      </c>
      <c r="Q1038" s="6" t="e">
        <f>#REF!*P1038/10</f>
        <v>#REF!</v>
      </c>
      <c r="R1038" s="81" t="e">
        <f t="shared" si="277"/>
        <v>#REF!</v>
      </c>
      <c r="S1038" s="6">
        <v>250000</v>
      </c>
      <c r="T1038" s="6" t="e">
        <f>S1038/1000*#REF!</f>
        <v>#REF!</v>
      </c>
      <c r="U1038" s="81" t="e">
        <f t="shared" si="278"/>
        <v>#REF!</v>
      </c>
      <c r="V1038" s="6">
        <v>250000</v>
      </c>
      <c r="W1038" s="6" t="e">
        <f>#REF!*V1038/10</f>
        <v>#REF!</v>
      </c>
      <c r="X1038" s="81" t="e">
        <f t="shared" si="279"/>
        <v>#REF!</v>
      </c>
      <c r="Y1038" s="6">
        <v>250000</v>
      </c>
      <c r="Z1038" s="6" t="e">
        <f>Y1038/1000*#REF!</f>
        <v>#REF!</v>
      </c>
      <c r="AA1038" s="81" t="e">
        <f t="shared" si="280"/>
        <v>#REF!</v>
      </c>
      <c r="AB1038" s="6">
        <v>250000</v>
      </c>
      <c r="AC1038" s="6" t="e">
        <f>#REF!*AB1038/10</f>
        <v>#REF!</v>
      </c>
      <c r="AD1038" s="81" t="e">
        <f t="shared" si="281"/>
        <v>#REF!</v>
      </c>
      <c r="AE1038" s="32">
        <v>237000</v>
      </c>
      <c r="AF1038" s="6" t="e">
        <f>AE1038/1000*#REF!</f>
        <v>#REF!</v>
      </c>
      <c r="AG1038" s="81" t="e">
        <f t="shared" si="282"/>
        <v>#REF!</v>
      </c>
      <c r="AH1038" s="32">
        <v>237000</v>
      </c>
      <c r="AI1038" s="6" t="e">
        <f>#REF!*AH1038/10</f>
        <v>#REF!</v>
      </c>
      <c r="AJ1038" s="81" t="e">
        <f t="shared" si="283"/>
        <v>#REF!</v>
      </c>
      <c r="AK1038" s="32">
        <v>237000</v>
      </c>
      <c r="AL1038" s="35"/>
      <c r="AM1038" s="35"/>
    </row>
    <row r="1039" spans="1:39" x14ac:dyDescent="0.2">
      <c r="A1039" s="5">
        <f t="shared" si="275"/>
        <v>993</v>
      </c>
      <c r="B1039" s="5">
        <v>1069</v>
      </c>
      <c r="C1039" s="5">
        <v>1069</v>
      </c>
      <c r="D1039" s="5" t="s">
        <v>2333</v>
      </c>
      <c r="E1039" s="15"/>
      <c r="F1039" s="15" t="s">
        <v>2333</v>
      </c>
      <c r="G1039" s="45" t="s">
        <v>2334</v>
      </c>
      <c r="H1039" s="6">
        <v>90000</v>
      </c>
      <c r="I1039" s="6">
        <v>6299.9999999999991</v>
      </c>
      <c r="J1039" s="6"/>
      <c r="K1039" s="81">
        <f t="shared" si="273"/>
        <v>90000</v>
      </c>
      <c r="L1039" s="81">
        <f t="shared" si="274"/>
        <v>96300</v>
      </c>
      <c r="M1039" s="6">
        <v>60000</v>
      </c>
      <c r="N1039" s="6" t="e">
        <f>M1039/1000*#REF!</f>
        <v>#REF!</v>
      </c>
      <c r="O1039" s="81" t="e">
        <f t="shared" si="276"/>
        <v>#REF!</v>
      </c>
      <c r="P1039" s="6">
        <v>60000</v>
      </c>
      <c r="Q1039" s="6" t="e">
        <f>#REF!*P1039/10</f>
        <v>#REF!</v>
      </c>
      <c r="R1039" s="81" t="e">
        <f t="shared" si="277"/>
        <v>#REF!</v>
      </c>
      <c r="S1039" s="6">
        <v>60000</v>
      </c>
      <c r="T1039" s="6" t="e">
        <f>S1039/1000*#REF!</f>
        <v>#REF!</v>
      </c>
      <c r="U1039" s="81" t="e">
        <f t="shared" si="278"/>
        <v>#REF!</v>
      </c>
      <c r="V1039" s="6">
        <v>60000</v>
      </c>
      <c r="W1039" s="6" t="e">
        <f>#REF!*V1039/10</f>
        <v>#REF!</v>
      </c>
      <c r="X1039" s="81" t="e">
        <f t="shared" si="279"/>
        <v>#REF!</v>
      </c>
      <c r="Y1039" s="6">
        <v>60000</v>
      </c>
      <c r="Z1039" s="6" t="e">
        <f>Y1039/1000*#REF!</f>
        <v>#REF!</v>
      </c>
      <c r="AA1039" s="81" t="e">
        <f t="shared" si="280"/>
        <v>#REF!</v>
      </c>
      <c r="AB1039" s="6">
        <v>60000</v>
      </c>
      <c r="AC1039" s="6" t="e">
        <f>#REF!*AB1039/10</f>
        <v>#REF!</v>
      </c>
      <c r="AD1039" s="81" t="e">
        <f t="shared" si="281"/>
        <v>#REF!</v>
      </c>
      <c r="AE1039" s="32">
        <v>57000</v>
      </c>
      <c r="AF1039" s="6" t="e">
        <f>AE1039/1000*#REF!</f>
        <v>#REF!</v>
      </c>
      <c r="AG1039" s="81" t="e">
        <f t="shared" si="282"/>
        <v>#REF!</v>
      </c>
      <c r="AH1039" s="32">
        <v>57000</v>
      </c>
      <c r="AI1039" s="6" t="e">
        <f>#REF!*AH1039/10</f>
        <v>#REF!</v>
      </c>
      <c r="AJ1039" s="81" t="e">
        <f t="shared" si="283"/>
        <v>#REF!</v>
      </c>
      <c r="AK1039" s="32">
        <v>57000</v>
      </c>
      <c r="AL1039" s="35"/>
      <c r="AM1039" s="35"/>
    </row>
    <row r="1040" spans="1:39" x14ac:dyDescent="0.2">
      <c r="A1040" s="5">
        <f t="shared" si="275"/>
        <v>994</v>
      </c>
      <c r="B1040" s="5">
        <v>1070</v>
      </c>
      <c r="C1040" s="5">
        <v>1070</v>
      </c>
      <c r="D1040" s="5" t="s">
        <v>2335</v>
      </c>
      <c r="E1040" s="15"/>
      <c r="F1040" s="15" t="s">
        <v>2335</v>
      </c>
      <c r="G1040" s="45" t="s">
        <v>2336</v>
      </c>
      <c r="H1040" s="6">
        <v>90000</v>
      </c>
      <c r="I1040" s="6">
        <v>6299.9999999999991</v>
      </c>
      <c r="J1040" s="6"/>
      <c r="K1040" s="81">
        <f t="shared" si="273"/>
        <v>90000</v>
      </c>
      <c r="L1040" s="81">
        <f t="shared" si="274"/>
        <v>96300</v>
      </c>
      <c r="M1040" s="6">
        <v>350000</v>
      </c>
      <c r="N1040" s="6" t="e">
        <f>M1040/1000*#REF!</f>
        <v>#REF!</v>
      </c>
      <c r="O1040" s="81" t="e">
        <f t="shared" si="276"/>
        <v>#REF!</v>
      </c>
      <c r="P1040" s="6">
        <v>350000</v>
      </c>
      <c r="Q1040" s="6" t="e">
        <f>#REF!*P1040/10</f>
        <v>#REF!</v>
      </c>
      <c r="R1040" s="81" t="e">
        <f t="shared" si="277"/>
        <v>#REF!</v>
      </c>
      <c r="S1040" s="6">
        <v>350000</v>
      </c>
      <c r="T1040" s="6" t="e">
        <f>S1040/1000*#REF!</f>
        <v>#REF!</v>
      </c>
      <c r="U1040" s="81" t="e">
        <f t="shared" si="278"/>
        <v>#REF!</v>
      </c>
      <c r="V1040" s="6">
        <v>350000</v>
      </c>
      <c r="W1040" s="6" t="e">
        <f>#REF!*V1040/10</f>
        <v>#REF!</v>
      </c>
      <c r="X1040" s="81" t="e">
        <f t="shared" si="279"/>
        <v>#REF!</v>
      </c>
      <c r="Y1040" s="6">
        <v>350000</v>
      </c>
      <c r="Z1040" s="6" t="e">
        <f>Y1040/1000*#REF!</f>
        <v>#REF!</v>
      </c>
      <c r="AA1040" s="81" t="e">
        <f t="shared" si="280"/>
        <v>#REF!</v>
      </c>
      <c r="AB1040" s="6">
        <v>350000</v>
      </c>
      <c r="AC1040" s="6" t="e">
        <f>#REF!*AB1040/10</f>
        <v>#REF!</v>
      </c>
      <c r="AD1040" s="81" t="e">
        <f t="shared" si="281"/>
        <v>#REF!</v>
      </c>
      <c r="AE1040" s="32">
        <v>332000</v>
      </c>
      <c r="AF1040" s="6" t="e">
        <f>AE1040/1000*#REF!</f>
        <v>#REF!</v>
      </c>
      <c r="AG1040" s="81" t="e">
        <f t="shared" si="282"/>
        <v>#REF!</v>
      </c>
      <c r="AH1040" s="32">
        <v>332000</v>
      </c>
      <c r="AI1040" s="6" t="e">
        <f>#REF!*AH1040/10</f>
        <v>#REF!</v>
      </c>
      <c r="AJ1040" s="81" t="e">
        <f t="shared" si="283"/>
        <v>#REF!</v>
      </c>
      <c r="AK1040" s="32">
        <v>332000</v>
      </c>
      <c r="AL1040" s="35"/>
      <c r="AM1040" s="35"/>
    </row>
    <row r="1041" spans="1:39" x14ac:dyDescent="0.2">
      <c r="A1041" s="5">
        <f t="shared" si="275"/>
        <v>995</v>
      </c>
      <c r="B1041" s="5">
        <v>1071</v>
      </c>
      <c r="C1041" s="5">
        <v>1071</v>
      </c>
      <c r="D1041" s="5" t="s">
        <v>2337</v>
      </c>
      <c r="E1041" s="15"/>
      <c r="F1041" s="15" t="s">
        <v>2337</v>
      </c>
      <c r="G1041" s="45" t="s">
        <v>2338</v>
      </c>
      <c r="H1041" s="6">
        <v>90000</v>
      </c>
      <c r="I1041" s="6">
        <v>6299.9999999999991</v>
      </c>
      <c r="J1041" s="6"/>
      <c r="K1041" s="81">
        <f t="shared" si="273"/>
        <v>90000</v>
      </c>
      <c r="L1041" s="81">
        <f t="shared" si="274"/>
        <v>96300</v>
      </c>
      <c r="M1041" s="6">
        <v>150000</v>
      </c>
      <c r="N1041" s="6" t="e">
        <f>M1041/1000*#REF!</f>
        <v>#REF!</v>
      </c>
      <c r="O1041" s="81" t="e">
        <f t="shared" si="276"/>
        <v>#REF!</v>
      </c>
      <c r="P1041" s="6">
        <v>150000</v>
      </c>
      <c r="Q1041" s="6" t="e">
        <f>#REF!*P1041/10</f>
        <v>#REF!</v>
      </c>
      <c r="R1041" s="81" t="e">
        <f t="shared" si="277"/>
        <v>#REF!</v>
      </c>
      <c r="S1041" s="6">
        <v>150000</v>
      </c>
      <c r="T1041" s="6" t="e">
        <f>S1041/1000*#REF!</f>
        <v>#REF!</v>
      </c>
      <c r="U1041" s="81" t="e">
        <f t="shared" si="278"/>
        <v>#REF!</v>
      </c>
      <c r="V1041" s="6">
        <v>150000</v>
      </c>
      <c r="W1041" s="6" t="e">
        <f>#REF!*V1041/10</f>
        <v>#REF!</v>
      </c>
      <c r="X1041" s="81" t="e">
        <f t="shared" si="279"/>
        <v>#REF!</v>
      </c>
      <c r="Y1041" s="6">
        <v>150000</v>
      </c>
      <c r="Z1041" s="6" t="e">
        <f>Y1041/1000*#REF!</f>
        <v>#REF!</v>
      </c>
      <c r="AA1041" s="81" t="e">
        <f t="shared" si="280"/>
        <v>#REF!</v>
      </c>
      <c r="AB1041" s="6">
        <v>150000</v>
      </c>
      <c r="AC1041" s="6" t="e">
        <f>#REF!*AB1041/10</f>
        <v>#REF!</v>
      </c>
      <c r="AD1041" s="81" t="e">
        <f t="shared" si="281"/>
        <v>#REF!</v>
      </c>
      <c r="AE1041" s="32">
        <v>142000</v>
      </c>
      <c r="AF1041" s="6" t="e">
        <f>AE1041/1000*#REF!</f>
        <v>#REF!</v>
      </c>
      <c r="AG1041" s="81" t="e">
        <f t="shared" si="282"/>
        <v>#REF!</v>
      </c>
      <c r="AH1041" s="32">
        <v>142000</v>
      </c>
      <c r="AI1041" s="6" t="e">
        <f>#REF!*AH1041/10</f>
        <v>#REF!</v>
      </c>
      <c r="AJ1041" s="81" t="e">
        <f t="shared" si="283"/>
        <v>#REF!</v>
      </c>
      <c r="AK1041" s="32">
        <v>142000</v>
      </c>
      <c r="AL1041" s="35"/>
      <c r="AM1041" s="35"/>
    </row>
    <row r="1042" spans="1:39" x14ac:dyDescent="0.2">
      <c r="A1042" s="5">
        <f t="shared" si="275"/>
        <v>996</v>
      </c>
      <c r="B1042" s="5">
        <v>1072</v>
      </c>
      <c r="C1042" s="5">
        <v>1072</v>
      </c>
      <c r="D1042" s="5" t="s">
        <v>2339</v>
      </c>
      <c r="E1042" s="15"/>
      <c r="F1042" s="15" t="s">
        <v>2339</v>
      </c>
      <c r="G1042" s="45" t="s">
        <v>2340</v>
      </c>
      <c r="H1042" s="6">
        <v>90000</v>
      </c>
      <c r="I1042" s="6">
        <v>6299.9999999999991</v>
      </c>
      <c r="J1042" s="6"/>
      <c r="K1042" s="81">
        <f t="shared" si="273"/>
        <v>90000</v>
      </c>
      <c r="L1042" s="81">
        <f t="shared" si="274"/>
        <v>96300</v>
      </c>
      <c r="M1042" s="6">
        <v>60000</v>
      </c>
      <c r="N1042" s="6" t="e">
        <f>M1042/1000*#REF!</f>
        <v>#REF!</v>
      </c>
      <c r="O1042" s="81" t="e">
        <f t="shared" si="276"/>
        <v>#REF!</v>
      </c>
      <c r="P1042" s="6">
        <v>60000</v>
      </c>
      <c r="Q1042" s="6" t="e">
        <f>#REF!*P1042/10</f>
        <v>#REF!</v>
      </c>
      <c r="R1042" s="81" t="e">
        <f t="shared" si="277"/>
        <v>#REF!</v>
      </c>
      <c r="S1042" s="6">
        <v>60000</v>
      </c>
      <c r="T1042" s="6" t="e">
        <f>S1042/1000*#REF!</f>
        <v>#REF!</v>
      </c>
      <c r="U1042" s="81" t="e">
        <f t="shared" si="278"/>
        <v>#REF!</v>
      </c>
      <c r="V1042" s="6">
        <v>60000</v>
      </c>
      <c r="W1042" s="6" t="e">
        <f>#REF!*V1042/10</f>
        <v>#REF!</v>
      </c>
      <c r="X1042" s="81" t="e">
        <f t="shared" si="279"/>
        <v>#REF!</v>
      </c>
      <c r="Y1042" s="6">
        <v>60000</v>
      </c>
      <c r="Z1042" s="6" t="e">
        <f>Y1042/1000*#REF!</f>
        <v>#REF!</v>
      </c>
      <c r="AA1042" s="81" t="e">
        <f t="shared" si="280"/>
        <v>#REF!</v>
      </c>
      <c r="AB1042" s="6">
        <v>60000</v>
      </c>
      <c r="AC1042" s="6" t="e">
        <f>#REF!*AB1042/10</f>
        <v>#REF!</v>
      </c>
      <c r="AD1042" s="81" t="e">
        <f t="shared" si="281"/>
        <v>#REF!</v>
      </c>
      <c r="AE1042" s="32">
        <v>57000</v>
      </c>
      <c r="AF1042" s="6" t="e">
        <f>AE1042/1000*#REF!</f>
        <v>#REF!</v>
      </c>
      <c r="AG1042" s="81" t="e">
        <f t="shared" si="282"/>
        <v>#REF!</v>
      </c>
      <c r="AH1042" s="32">
        <v>57000</v>
      </c>
      <c r="AI1042" s="6" t="e">
        <f>#REF!*AH1042/10</f>
        <v>#REF!</v>
      </c>
      <c r="AJ1042" s="81" t="e">
        <f t="shared" si="283"/>
        <v>#REF!</v>
      </c>
      <c r="AK1042" s="32">
        <v>57000</v>
      </c>
      <c r="AL1042" s="35"/>
      <c r="AM1042" s="35"/>
    </row>
    <row r="1043" spans="1:39" x14ac:dyDescent="0.2">
      <c r="A1043" s="5">
        <f t="shared" si="275"/>
        <v>997</v>
      </c>
      <c r="B1043" s="5">
        <v>1073</v>
      </c>
      <c r="C1043" s="5">
        <v>1073</v>
      </c>
      <c r="D1043" s="5" t="s">
        <v>2341</v>
      </c>
      <c r="E1043" s="15"/>
      <c r="F1043" s="15" t="s">
        <v>2341</v>
      </c>
      <c r="G1043" s="45" t="s">
        <v>2342</v>
      </c>
      <c r="H1043" s="6">
        <v>90000</v>
      </c>
      <c r="I1043" s="6">
        <v>6299.9999999999991</v>
      </c>
      <c r="J1043" s="6"/>
      <c r="K1043" s="81">
        <f t="shared" si="273"/>
        <v>90000</v>
      </c>
      <c r="L1043" s="81">
        <f t="shared" si="274"/>
        <v>96300</v>
      </c>
      <c r="M1043" s="6">
        <v>65000</v>
      </c>
      <c r="N1043" s="6" t="e">
        <f>M1043/1000*#REF!</f>
        <v>#REF!</v>
      </c>
      <c r="O1043" s="81" t="e">
        <f t="shared" si="276"/>
        <v>#REF!</v>
      </c>
      <c r="P1043" s="6">
        <v>65000</v>
      </c>
      <c r="Q1043" s="6" t="e">
        <f>#REF!*P1043/10</f>
        <v>#REF!</v>
      </c>
      <c r="R1043" s="81" t="e">
        <f t="shared" si="277"/>
        <v>#REF!</v>
      </c>
      <c r="S1043" s="6">
        <v>65000</v>
      </c>
      <c r="T1043" s="6" t="e">
        <f>S1043/1000*#REF!</f>
        <v>#REF!</v>
      </c>
      <c r="U1043" s="81" t="e">
        <f t="shared" si="278"/>
        <v>#REF!</v>
      </c>
      <c r="V1043" s="6">
        <v>65000</v>
      </c>
      <c r="W1043" s="6" t="e">
        <f>#REF!*V1043/10</f>
        <v>#REF!</v>
      </c>
      <c r="X1043" s="81" t="e">
        <f t="shared" si="279"/>
        <v>#REF!</v>
      </c>
      <c r="Y1043" s="6">
        <v>65000</v>
      </c>
      <c r="Z1043" s="6" t="e">
        <f>Y1043/1000*#REF!</f>
        <v>#REF!</v>
      </c>
      <c r="AA1043" s="81" t="e">
        <f t="shared" si="280"/>
        <v>#REF!</v>
      </c>
      <c r="AB1043" s="6">
        <v>65000</v>
      </c>
      <c r="AC1043" s="6" t="e">
        <f>#REF!*AB1043/10</f>
        <v>#REF!</v>
      </c>
      <c r="AD1043" s="81" t="e">
        <f t="shared" si="281"/>
        <v>#REF!</v>
      </c>
      <c r="AE1043" s="32">
        <v>61000</v>
      </c>
      <c r="AF1043" s="6" t="e">
        <f>AE1043/1000*#REF!</f>
        <v>#REF!</v>
      </c>
      <c r="AG1043" s="81" t="e">
        <f t="shared" si="282"/>
        <v>#REF!</v>
      </c>
      <c r="AH1043" s="32">
        <v>61000</v>
      </c>
      <c r="AI1043" s="6" t="e">
        <f>#REF!*AH1043/10</f>
        <v>#REF!</v>
      </c>
      <c r="AJ1043" s="81" t="e">
        <f t="shared" si="283"/>
        <v>#REF!</v>
      </c>
      <c r="AK1043" s="32">
        <v>61000</v>
      </c>
      <c r="AL1043" s="35"/>
      <c r="AM1043" s="35"/>
    </row>
    <row r="1044" spans="1:39" x14ac:dyDescent="0.2">
      <c r="A1044" s="5">
        <f t="shared" si="275"/>
        <v>998</v>
      </c>
      <c r="B1044" s="5">
        <v>1074</v>
      </c>
      <c r="C1044" s="5">
        <v>1074</v>
      </c>
      <c r="D1044" s="5" t="s">
        <v>2343</v>
      </c>
      <c r="E1044" s="15"/>
      <c r="F1044" s="15" t="s">
        <v>2343</v>
      </c>
      <c r="G1044" s="45" t="s">
        <v>2344</v>
      </c>
      <c r="H1044" s="6">
        <v>90000</v>
      </c>
      <c r="I1044" s="6">
        <v>6299.9999999999991</v>
      </c>
      <c r="J1044" s="6"/>
      <c r="K1044" s="81">
        <f t="shared" si="273"/>
        <v>90000</v>
      </c>
      <c r="L1044" s="81">
        <f t="shared" si="274"/>
        <v>96300</v>
      </c>
      <c r="M1044" s="6">
        <v>70000</v>
      </c>
      <c r="N1044" s="6" t="e">
        <f>M1044/1000*#REF!</f>
        <v>#REF!</v>
      </c>
      <c r="O1044" s="81" t="e">
        <f t="shared" si="276"/>
        <v>#REF!</v>
      </c>
      <c r="P1044" s="6">
        <v>70000</v>
      </c>
      <c r="Q1044" s="6" t="e">
        <f>#REF!*P1044/10</f>
        <v>#REF!</v>
      </c>
      <c r="R1044" s="81" t="e">
        <f t="shared" si="277"/>
        <v>#REF!</v>
      </c>
      <c r="S1044" s="6">
        <v>70000</v>
      </c>
      <c r="T1044" s="6" t="e">
        <f>S1044/1000*#REF!</f>
        <v>#REF!</v>
      </c>
      <c r="U1044" s="81" t="e">
        <f t="shared" si="278"/>
        <v>#REF!</v>
      </c>
      <c r="V1044" s="6">
        <v>70000</v>
      </c>
      <c r="W1044" s="6" t="e">
        <f>#REF!*V1044/10</f>
        <v>#REF!</v>
      </c>
      <c r="X1044" s="81" t="e">
        <f t="shared" si="279"/>
        <v>#REF!</v>
      </c>
      <c r="Y1044" s="6">
        <v>70000</v>
      </c>
      <c r="Z1044" s="6" t="e">
        <f>Y1044/1000*#REF!</f>
        <v>#REF!</v>
      </c>
      <c r="AA1044" s="81" t="e">
        <f t="shared" si="280"/>
        <v>#REF!</v>
      </c>
      <c r="AB1044" s="6">
        <v>70000</v>
      </c>
      <c r="AC1044" s="6" t="e">
        <f>#REF!*AB1044/10</f>
        <v>#REF!</v>
      </c>
      <c r="AD1044" s="81" t="e">
        <f t="shared" si="281"/>
        <v>#REF!</v>
      </c>
      <c r="AE1044" s="32">
        <v>66000</v>
      </c>
      <c r="AF1044" s="6" t="e">
        <f>AE1044/1000*#REF!</f>
        <v>#REF!</v>
      </c>
      <c r="AG1044" s="81" t="e">
        <f t="shared" si="282"/>
        <v>#REF!</v>
      </c>
      <c r="AH1044" s="32">
        <v>66000</v>
      </c>
      <c r="AI1044" s="6" t="e">
        <f>#REF!*AH1044/10</f>
        <v>#REF!</v>
      </c>
      <c r="AJ1044" s="81" t="e">
        <f t="shared" si="283"/>
        <v>#REF!</v>
      </c>
      <c r="AK1044" s="32">
        <v>66000</v>
      </c>
      <c r="AL1044" s="35"/>
      <c r="AM1044" s="35"/>
    </row>
    <row r="1045" spans="1:39" x14ac:dyDescent="0.2">
      <c r="A1045" s="5">
        <f t="shared" si="275"/>
        <v>999</v>
      </c>
      <c r="B1045" s="5">
        <v>1075</v>
      </c>
      <c r="C1045" s="5">
        <v>1075</v>
      </c>
      <c r="D1045" s="5" t="s">
        <v>2345</v>
      </c>
      <c r="E1045" s="15"/>
      <c r="F1045" s="15" t="s">
        <v>2345</v>
      </c>
      <c r="G1045" s="45" t="s">
        <v>2346</v>
      </c>
      <c r="H1045" s="6">
        <v>90000</v>
      </c>
      <c r="I1045" s="6">
        <v>6299.9999999999991</v>
      </c>
      <c r="J1045" s="6"/>
      <c r="K1045" s="81">
        <f t="shared" si="273"/>
        <v>90000</v>
      </c>
      <c r="L1045" s="81">
        <f t="shared" si="274"/>
        <v>96300</v>
      </c>
      <c r="M1045" s="6">
        <v>150000</v>
      </c>
      <c r="N1045" s="6" t="e">
        <f>M1045/1000*#REF!</f>
        <v>#REF!</v>
      </c>
      <c r="O1045" s="81" t="e">
        <f t="shared" si="276"/>
        <v>#REF!</v>
      </c>
      <c r="P1045" s="6">
        <v>150000</v>
      </c>
      <c r="Q1045" s="6" t="e">
        <f>#REF!*P1045/10</f>
        <v>#REF!</v>
      </c>
      <c r="R1045" s="81" t="e">
        <f t="shared" si="277"/>
        <v>#REF!</v>
      </c>
      <c r="S1045" s="6">
        <v>150000</v>
      </c>
      <c r="T1045" s="6" t="e">
        <f>S1045/1000*#REF!</f>
        <v>#REF!</v>
      </c>
      <c r="U1045" s="81" t="e">
        <f t="shared" si="278"/>
        <v>#REF!</v>
      </c>
      <c r="V1045" s="6">
        <v>150000</v>
      </c>
      <c r="W1045" s="6" t="e">
        <f>#REF!*V1045/10</f>
        <v>#REF!</v>
      </c>
      <c r="X1045" s="81" t="e">
        <f t="shared" si="279"/>
        <v>#REF!</v>
      </c>
      <c r="Y1045" s="6">
        <v>150000</v>
      </c>
      <c r="Z1045" s="6" t="e">
        <f>Y1045/1000*#REF!</f>
        <v>#REF!</v>
      </c>
      <c r="AA1045" s="81" t="e">
        <f t="shared" si="280"/>
        <v>#REF!</v>
      </c>
      <c r="AB1045" s="6">
        <v>150000</v>
      </c>
      <c r="AC1045" s="6" t="e">
        <f>#REF!*AB1045/10</f>
        <v>#REF!</v>
      </c>
      <c r="AD1045" s="81" t="e">
        <f t="shared" si="281"/>
        <v>#REF!</v>
      </c>
      <c r="AE1045" s="32">
        <v>142000</v>
      </c>
      <c r="AF1045" s="6" t="e">
        <f>AE1045/1000*#REF!</f>
        <v>#REF!</v>
      </c>
      <c r="AG1045" s="81" t="e">
        <f t="shared" si="282"/>
        <v>#REF!</v>
      </c>
      <c r="AH1045" s="32">
        <v>142000</v>
      </c>
      <c r="AI1045" s="6" t="e">
        <f>#REF!*AH1045/10</f>
        <v>#REF!</v>
      </c>
      <c r="AJ1045" s="81" t="e">
        <f t="shared" si="283"/>
        <v>#REF!</v>
      </c>
      <c r="AK1045" s="32">
        <v>142000</v>
      </c>
      <c r="AL1045" s="35"/>
      <c r="AM1045" s="35"/>
    </row>
    <row r="1046" spans="1:39" s="107" customFormat="1" x14ac:dyDescent="0.2">
      <c r="A1046" s="5">
        <f t="shared" si="275"/>
        <v>1000</v>
      </c>
      <c r="B1046" s="5">
        <v>1076</v>
      </c>
      <c r="C1046" s="5">
        <v>1076</v>
      </c>
      <c r="D1046" s="5" t="s">
        <v>2347</v>
      </c>
      <c r="E1046" s="15"/>
      <c r="F1046" s="15" t="s">
        <v>2347</v>
      </c>
      <c r="G1046" s="45" t="s">
        <v>2348</v>
      </c>
      <c r="H1046" s="6">
        <v>90000</v>
      </c>
      <c r="I1046" s="6">
        <v>6299.9999999999991</v>
      </c>
      <c r="J1046" s="6"/>
      <c r="K1046" s="81">
        <f t="shared" si="273"/>
        <v>90000</v>
      </c>
      <c r="L1046" s="81">
        <f t="shared" si="274"/>
        <v>96300</v>
      </c>
      <c r="M1046" s="9">
        <v>3500000</v>
      </c>
      <c r="N1046" s="6" t="e">
        <f>M1046/1000*#REF!</f>
        <v>#REF!</v>
      </c>
      <c r="O1046" s="81" t="e">
        <f t="shared" si="276"/>
        <v>#REF!</v>
      </c>
      <c r="P1046" s="9">
        <v>3500000</v>
      </c>
      <c r="Q1046" s="6" t="e">
        <f>#REF!*P1046/10</f>
        <v>#REF!</v>
      </c>
      <c r="R1046" s="81" t="e">
        <f t="shared" si="277"/>
        <v>#REF!</v>
      </c>
      <c r="S1046" s="6">
        <v>3500000</v>
      </c>
      <c r="T1046" s="6" t="e">
        <f>S1046/1000*#REF!</f>
        <v>#REF!</v>
      </c>
      <c r="U1046" s="81" t="e">
        <f t="shared" si="278"/>
        <v>#REF!</v>
      </c>
      <c r="V1046" s="6">
        <v>3500000</v>
      </c>
      <c r="W1046" s="6" t="e">
        <f>#REF!*V1046/10</f>
        <v>#REF!</v>
      </c>
      <c r="X1046" s="81" t="e">
        <f t="shared" si="279"/>
        <v>#REF!</v>
      </c>
      <c r="Y1046" s="9">
        <v>3500000</v>
      </c>
      <c r="Z1046" s="6" t="e">
        <f>Y1046/1000*#REF!</f>
        <v>#REF!</v>
      </c>
      <c r="AA1046" s="81" t="e">
        <f t="shared" si="280"/>
        <v>#REF!</v>
      </c>
      <c r="AB1046" s="9">
        <v>3500000</v>
      </c>
      <c r="AC1046" s="6" t="e">
        <f>#REF!*AB1046/10</f>
        <v>#REF!</v>
      </c>
      <c r="AD1046" s="81" t="e">
        <f t="shared" si="281"/>
        <v>#REF!</v>
      </c>
      <c r="AE1046" s="32">
        <v>3325000</v>
      </c>
      <c r="AF1046" s="6" t="e">
        <f>AE1046/1000*#REF!</f>
        <v>#REF!</v>
      </c>
      <c r="AG1046" s="81" t="e">
        <f t="shared" si="282"/>
        <v>#REF!</v>
      </c>
      <c r="AH1046" s="32">
        <v>3325000</v>
      </c>
      <c r="AI1046" s="6" t="e">
        <f>#REF!*AH1046/10</f>
        <v>#REF!</v>
      </c>
      <c r="AJ1046" s="81" t="e">
        <f t="shared" si="283"/>
        <v>#REF!</v>
      </c>
      <c r="AK1046" s="32">
        <v>3325000</v>
      </c>
      <c r="AL1046" s="35"/>
      <c r="AM1046" s="44"/>
    </row>
    <row r="1047" spans="1:39" s="107" customFormat="1" x14ac:dyDescent="0.2">
      <c r="A1047" s="5"/>
      <c r="B1047" s="5"/>
      <c r="C1047" s="5"/>
      <c r="D1047" s="5" t="s">
        <v>1299</v>
      </c>
      <c r="E1047" s="13"/>
      <c r="F1047" s="13"/>
      <c r="G1047" s="41" t="s">
        <v>2349</v>
      </c>
      <c r="H1047" s="6"/>
      <c r="I1047" s="6"/>
      <c r="J1047" s="6"/>
      <c r="K1047" s="81"/>
      <c r="L1047" s="81"/>
      <c r="M1047" s="9">
        <v>500000</v>
      </c>
      <c r="N1047" s="6" t="e">
        <f>M1047/1000*#REF!</f>
        <v>#REF!</v>
      </c>
      <c r="O1047" s="81" t="e">
        <f t="shared" si="276"/>
        <v>#REF!</v>
      </c>
      <c r="P1047" s="9">
        <v>500000</v>
      </c>
      <c r="Q1047" s="6" t="e">
        <f>#REF!*P1047/10</f>
        <v>#REF!</v>
      </c>
      <c r="R1047" s="81" t="e">
        <f t="shared" si="277"/>
        <v>#REF!</v>
      </c>
      <c r="S1047" s="6">
        <v>500000</v>
      </c>
      <c r="T1047" s="6" t="e">
        <f>S1047/1000*#REF!</f>
        <v>#REF!</v>
      </c>
      <c r="U1047" s="81" t="e">
        <f t="shared" si="278"/>
        <v>#REF!</v>
      </c>
      <c r="V1047" s="6">
        <v>500000</v>
      </c>
      <c r="W1047" s="6" t="e">
        <f>#REF!*V1047/10</f>
        <v>#REF!</v>
      </c>
      <c r="X1047" s="81" t="e">
        <f t="shared" si="279"/>
        <v>#REF!</v>
      </c>
      <c r="Y1047" s="9">
        <v>500000</v>
      </c>
      <c r="Z1047" s="6" t="e">
        <f>Y1047/1000*#REF!</f>
        <v>#REF!</v>
      </c>
      <c r="AA1047" s="81" t="e">
        <f t="shared" si="280"/>
        <v>#REF!</v>
      </c>
      <c r="AB1047" s="9">
        <v>500000</v>
      </c>
      <c r="AC1047" s="6" t="e">
        <f>#REF!*AB1047/10</f>
        <v>#REF!</v>
      </c>
      <c r="AD1047" s="81" t="e">
        <f t="shared" si="281"/>
        <v>#REF!</v>
      </c>
      <c r="AE1047" s="32">
        <v>475000</v>
      </c>
      <c r="AF1047" s="6" t="e">
        <f>AE1047/1000*#REF!</f>
        <v>#REF!</v>
      </c>
      <c r="AG1047" s="81" t="e">
        <f t="shared" si="282"/>
        <v>#REF!</v>
      </c>
      <c r="AH1047" s="32">
        <v>475000</v>
      </c>
      <c r="AI1047" s="6" t="e">
        <f>#REF!*AH1047/10</f>
        <v>#REF!</v>
      </c>
      <c r="AJ1047" s="81" t="e">
        <f t="shared" si="283"/>
        <v>#REF!</v>
      </c>
      <c r="AK1047" s="32">
        <v>475000</v>
      </c>
      <c r="AL1047" s="35"/>
      <c r="AM1047" s="44"/>
    </row>
    <row r="1048" spans="1:39" s="107" customFormat="1" x14ac:dyDescent="0.2">
      <c r="A1048" s="5">
        <f>A1046+1</f>
        <v>1001</v>
      </c>
      <c r="B1048" s="5">
        <v>1119</v>
      </c>
      <c r="C1048" s="5">
        <v>1119</v>
      </c>
      <c r="D1048" s="5" t="s">
        <v>2350</v>
      </c>
      <c r="E1048" s="15" t="s">
        <v>2350</v>
      </c>
      <c r="F1048" s="15"/>
      <c r="G1048" s="30" t="s">
        <v>2351</v>
      </c>
      <c r="H1048" s="6">
        <v>390000</v>
      </c>
      <c r="I1048" s="6">
        <v>27300</v>
      </c>
      <c r="J1048" s="6"/>
      <c r="K1048" s="81">
        <f t="shared" ref="K1048:K1071" si="284">H1048+J1048</f>
        <v>390000</v>
      </c>
      <c r="L1048" s="81">
        <f t="shared" ref="L1048:L1071" si="285">ROUND((SUM(H1048:J1048)),-2)</f>
        <v>417300</v>
      </c>
      <c r="M1048" s="9">
        <v>800000</v>
      </c>
      <c r="N1048" s="6" t="e">
        <f>M1048/1000*#REF!</f>
        <v>#REF!</v>
      </c>
      <c r="O1048" s="81" t="e">
        <f t="shared" si="276"/>
        <v>#REF!</v>
      </c>
      <c r="P1048" s="9">
        <v>800000</v>
      </c>
      <c r="Q1048" s="6" t="e">
        <f>#REF!*P1048/10</f>
        <v>#REF!</v>
      </c>
      <c r="R1048" s="81" t="e">
        <f t="shared" si="277"/>
        <v>#REF!</v>
      </c>
      <c r="S1048" s="6">
        <v>800000</v>
      </c>
      <c r="T1048" s="6" t="e">
        <f>S1048/1000*#REF!</f>
        <v>#REF!</v>
      </c>
      <c r="U1048" s="81" t="e">
        <f t="shared" si="278"/>
        <v>#REF!</v>
      </c>
      <c r="V1048" s="6">
        <v>800000</v>
      </c>
      <c r="W1048" s="6" t="e">
        <f>#REF!*V1048/10</f>
        <v>#REF!</v>
      </c>
      <c r="X1048" s="81" t="e">
        <f t="shared" si="279"/>
        <v>#REF!</v>
      </c>
      <c r="Y1048" s="9">
        <v>800000</v>
      </c>
      <c r="Z1048" s="6" t="e">
        <f>Y1048/1000*#REF!</f>
        <v>#REF!</v>
      </c>
      <c r="AA1048" s="81" t="e">
        <f t="shared" si="280"/>
        <v>#REF!</v>
      </c>
      <c r="AB1048" s="9">
        <v>800000</v>
      </c>
      <c r="AC1048" s="6" t="e">
        <f>#REF!*AB1048/10</f>
        <v>#REF!</v>
      </c>
      <c r="AD1048" s="81" t="e">
        <f t="shared" si="281"/>
        <v>#REF!</v>
      </c>
      <c r="AE1048" s="32">
        <v>760000</v>
      </c>
      <c r="AF1048" s="6" t="e">
        <f>AE1048/1000*#REF!</f>
        <v>#REF!</v>
      </c>
      <c r="AG1048" s="81" t="e">
        <f t="shared" si="282"/>
        <v>#REF!</v>
      </c>
      <c r="AH1048" s="32">
        <v>760000</v>
      </c>
      <c r="AI1048" s="6" t="e">
        <f>#REF!*AH1048/10</f>
        <v>#REF!</v>
      </c>
      <c r="AJ1048" s="81" t="e">
        <f t="shared" si="283"/>
        <v>#REF!</v>
      </c>
      <c r="AK1048" s="32">
        <v>760000</v>
      </c>
      <c r="AL1048" s="35"/>
      <c r="AM1048" s="44"/>
    </row>
    <row r="1049" spans="1:39" s="107" customFormat="1" x14ac:dyDescent="0.2">
      <c r="A1049" s="5">
        <f t="shared" ref="A1049:A1071" si="286">A1048+1</f>
        <v>1002</v>
      </c>
      <c r="B1049" s="5">
        <v>1120</v>
      </c>
      <c r="C1049" s="5">
        <v>1120</v>
      </c>
      <c r="D1049" s="5" t="s">
        <v>2352</v>
      </c>
      <c r="E1049" s="15" t="s">
        <v>2352</v>
      </c>
      <c r="F1049" s="15"/>
      <c r="G1049" s="30" t="s">
        <v>2353</v>
      </c>
      <c r="H1049" s="6">
        <v>23000</v>
      </c>
      <c r="I1049" s="6">
        <v>1609.9999999999998</v>
      </c>
      <c r="J1049" s="6"/>
      <c r="K1049" s="81">
        <f t="shared" si="284"/>
        <v>23000</v>
      </c>
      <c r="L1049" s="81">
        <f t="shared" si="285"/>
        <v>24600</v>
      </c>
      <c r="M1049" s="9">
        <v>2500000</v>
      </c>
      <c r="N1049" s="6" t="e">
        <f>M1049/1000*#REF!</f>
        <v>#REF!</v>
      </c>
      <c r="O1049" s="81" t="e">
        <f t="shared" si="276"/>
        <v>#REF!</v>
      </c>
      <c r="P1049" s="9">
        <v>2500000</v>
      </c>
      <c r="Q1049" s="6" t="e">
        <f>#REF!*P1049/10</f>
        <v>#REF!</v>
      </c>
      <c r="R1049" s="81" t="e">
        <f t="shared" si="277"/>
        <v>#REF!</v>
      </c>
      <c r="S1049" s="6">
        <v>2500000</v>
      </c>
      <c r="T1049" s="6" t="e">
        <f>S1049/1000*#REF!</f>
        <v>#REF!</v>
      </c>
      <c r="U1049" s="81" t="e">
        <f t="shared" si="278"/>
        <v>#REF!</v>
      </c>
      <c r="V1049" s="6">
        <v>2500000</v>
      </c>
      <c r="W1049" s="6" t="e">
        <f>#REF!*V1049/10</f>
        <v>#REF!</v>
      </c>
      <c r="X1049" s="81" t="e">
        <f t="shared" si="279"/>
        <v>#REF!</v>
      </c>
      <c r="Y1049" s="9">
        <v>2500000</v>
      </c>
      <c r="Z1049" s="6" t="e">
        <f>Y1049/1000*#REF!</f>
        <v>#REF!</v>
      </c>
      <c r="AA1049" s="81" t="e">
        <f t="shared" si="280"/>
        <v>#REF!</v>
      </c>
      <c r="AB1049" s="9">
        <v>2500000</v>
      </c>
      <c r="AC1049" s="6" t="e">
        <f>#REF!*AB1049/10</f>
        <v>#REF!</v>
      </c>
      <c r="AD1049" s="81" t="e">
        <f t="shared" si="281"/>
        <v>#REF!</v>
      </c>
      <c r="AE1049" s="32">
        <v>2375000</v>
      </c>
      <c r="AF1049" s="6" t="e">
        <f>AE1049/1000*#REF!</f>
        <v>#REF!</v>
      </c>
      <c r="AG1049" s="81" t="e">
        <f t="shared" si="282"/>
        <v>#REF!</v>
      </c>
      <c r="AH1049" s="32">
        <v>2375000</v>
      </c>
      <c r="AI1049" s="6" t="e">
        <f>#REF!*AH1049/10</f>
        <v>#REF!</v>
      </c>
      <c r="AJ1049" s="81" t="e">
        <f t="shared" si="283"/>
        <v>#REF!</v>
      </c>
      <c r="AK1049" s="32">
        <v>2375000</v>
      </c>
      <c r="AL1049" s="35"/>
      <c r="AM1049" s="44"/>
    </row>
    <row r="1050" spans="1:39" s="107" customFormat="1" x14ac:dyDescent="0.2">
      <c r="A1050" s="5">
        <f t="shared" si="286"/>
        <v>1003</v>
      </c>
      <c r="B1050" s="5">
        <v>1121</v>
      </c>
      <c r="C1050" s="5">
        <v>1121</v>
      </c>
      <c r="D1050" s="5" t="s">
        <v>2354</v>
      </c>
      <c r="E1050" s="15" t="s">
        <v>2354</v>
      </c>
      <c r="F1050" s="15"/>
      <c r="G1050" s="30" t="s">
        <v>2355</v>
      </c>
      <c r="H1050" s="6">
        <v>19000</v>
      </c>
      <c r="I1050" s="6">
        <v>1330</v>
      </c>
      <c r="J1050" s="6"/>
      <c r="K1050" s="81">
        <f t="shared" si="284"/>
        <v>19000</v>
      </c>
      <c r="L1050" s="81">
        <f t="shared" si="285"/>
        <v>20300</v>
      </c>
      <c r="M1050" s="9">
        <v>2500000</v>
      </c>
      <c r="N1050" s="6" t="e">
        <f>M1050/1000*#REF!</f>
        <v>#REF!</v>
      </c>
      <c r="O1050" s="81" t="e">
        <f t="shared" si="276"/>
        <v>#REF!</v>
      </c>
      <c r="P1050" s="9">
        <v>2500000</v>
      </c>
      <c r="Q1050" s="6" t="e">
        <f>#REF!*P1050/10</f>
        <v>#REF!</v>
      </c>
      <c r="R1050" s="81" t="e">
        <f t="shared" si="277"/>
        <v>#REF!</v>
      </c>
      <c r="S1050" s="6">
        <v>2500000</v>
      </c>
      <c r="T1050" s="6" t="e">
        <f>S1050/1000*#REF!</f>
        <v>#REF!</v>
      </c>
      <c r="U1050" s="81" t="e">
        <f t="shared" si="278"/>
        <v>#REF!</v>
      </c>
      <c r="V1050" s="6">
        <v>2500000</v>
      </c>
      <c r="W1050" s="6" t="e">
        <f>#REF!*V1050/10</f>
        <v>#REF!</v>
      </c>
      <c r="X1050" s="81" t="e">
        <f t="shared" si="279"/>
        <v>#REF!</v>
      </c>
      <c r="Y1050" s="9">
        <v>2500000</v>
      </c>
      <c r="Z1050" s="6" t="e">
        <f>Y1050/1000*#REF!</f>
        <v>#REF!</v>
      </c>
      <c r="AA1050" s="81" t="e">
        <f t="shared" si="280"/>
        <v>#REF!</v>
      </c>
      <c r="AB1050" s="9">
        <v>2500000</v>
      </c>
      <c r="AC1050" s="6" t="e">
        <f>#REF!*AB1050/10</f>
        <v>#REF!</v>
      </c>
      <c r="AD1050" s="81" t="e">
        <f t="shared" si="281"/>
        <v>#REF!</v>
      </c>
      <c r="AE1050" s="32">
        <v>2375000</v>
      </c>
      <c r="AF1050" s="6" t="e">
        <f>AE1050/1000*#REF!</f>
        <v>#REF!</v>
      </c>
      <c r="AG1050" s="81" t="e">
        <f t="shared" si="282"/>
        <v>#REF!</v>
      </c>
      <c r="AH1050" s="32">
        <v>2375000</v>
      </c>
      <c r="AI1050" s="6" t="e">
        <f>#REF!*AH1050/10</f>
        <v>#REF!</v>
      </c>
      <c r="AJ1050" s="81" t="e">
        <f t="shared" si="283"/>
        <v>#REF!</v>
      </c>
      <c r="AK1050" s="32">
        <v>2375000</v>
      </c>
      <c r="AL1050" s="35"/>
      <c r="AM1050" s="44"/>
    </row>
    <row r="1051" spans="1:39" s="107" customFormat="1" x14ac:dyDescent="0.2">
      <c r="A1051" s="5">
        <f t="shared" si="286"/>
        <v>1004</v>
      </c>
      <c r="B1051" s="5">
        <v>1122</v>
      </c>
      <c r="C1051" s="5">
        <v>1122</v>
      </c>
      <c r="D1051" s="5" t="s">
        <v>2356</v>
      </c>
      <c r="E1051" s="15" t="s">
        <v>2356</v>
      </c>
      <c r="F1051" s="15"/>
      <c r="G1051" s="30" t="s">
        <v>2357</v>
      </c>
      <c r="H1051" s="6">
        <v>43000</v>
      </c>
      <c r="I1051" s="6">
        <v>3009.9999999999995</v>
      </c>
      <c r="J1051" s="6"/>
      <c r="K1051" s="81">
        <f t="shared" si="284"/>
        <v>43000</v>
      </c>
      <c r="L1051" s="81">
        <f t="shared" si="285"/>
        <v>46000</v>
      </c>
      <c r="M1051" s="9">
        <v>3000000</v>
      </c>
      <c r="N1051" s="6" t="e">
        <f>M1051/1000*#REF!</f>
        <v>#REF!</v>
      </c>
      <c r="O1051" s="81" t="e">
        <f t="shared" si="276"/>
        <v>#REF!</v>
      </c>
      <c r="P1051" s="9">
        <v>3000000</v>
      </c>
      <c r="Q1051" s="6" t="e">
        <f>#REF!*P1051/10</f>
        <v>#REF!</v>
      </c>
      <c r="R1051" s="81" t="e">
        <f t="shared" si="277"/>
        <v>#REF!</v>
      </c>
      <c r="S1051" s="6">
        <v>3000000</v>
      </c>
      <c r="T1051" s="6" t="e">
        <f>S1051/1000*#REF!</f>
        <v>#REF!</v>
      </c>
      <c r="U1051" s="81" t="e">
        <f t="shared" si="278"/>
        <v>#REF!</v>
      </c>
      <c r="V1051" s="6">
        <v>3000000</v>
      </c>
      <c r="W1051" s="6" t="e">
        <f>#REF!*V1051/10</f>
        <v>#REF!</v>
      </c>
      <c r="X1051" s="81" t="e">
        <f t="shared" si="279"/>
        <v>#REF!</v>
      </c>
      <c r="Y1051" s="9">
        <v>3000000</v>
      </c>
      <c r="Z1051" s="6" t="e">
        <f>Y1051/1000*#REF!</f>
        <v>#REF!</v>
      </c>
      <c r="AA1051" s="81" t="e">
        <f t="shared" si="280"/>
        <v>#REF!</v>
      </c>
      <c r="AB1051" s="9">
        <v>3000000</v>
      </c>
      <c r="AC1051" s="6" t="e">
        <f>#REF!*AB1051/10</f>
        <v>#REF!</v>
      </c>
      <c r="AD1051" s="81" t="e">
        <f t="shared" si="281"/>
        <v>#REF!</v>
      </c>
      <c r="AE1051" s="32">
        <v>2850000</v>
      </c>
      <c r="AF1051" s="6" t="e">
        <f>AE1051/1000*#REF!</f>
        <v>#REF!</v>
      </c>
      <c r="AG1051" s="81" t="e">
        <f t="shared" si="282"/>
        <v>#REF!</v>
      </c>
      <c r="AH1051" s="32">
        <v>2850000</v>
      </c>
      <c r="AI1051" s="6" t="e">
        <f>#REF!*AH1051/10</f>
        <v>#REF!</v>
      </c>
      <c r="AJ1051" s="81" t="e">
        <f t="shared" si="283"/>
        <v>#REF!</v>
      </c>
      <c r="AK1051" s="32">
        <v>2850000</v>
      </c>
      <c r="AL1051" s="35"/>
      <c r="AM1051" s="44"/>
    </row>
    <row r="1052" spans="1:39" s="107" customFormat="1" ht="31.5" x14ac:dyDescent="0.2">
      <c r="A1052" s="5">
        <f t="shared" si="286"/>
        <v>1005</v>
      </c>
      <c r="B1052" s="5">
        <v>1123</v>
      </c>
      <c r="C1052" s="5">
        <v>1123</v>
      </c>
      <c r="D1052" s="5" t="s">
        <v>2358</v>
      </c>
      <c r="E1052" s="15" t="s">
        <v>2358</v>
      </c>
      <c r="F1052" s="15"/>
      <c r="G1052" s="30" t="s">
        <v>2359</v>
      </c>
      <c r="H1052" s="6">
        <v>13000</v>
      </c>
      <c r="I1052" s="6">
        <v>910</v>
      </c>
      <c r="J1052" s="6"/>
      <c r="K1052" s="81">
        <f t="shared" si="284"/>
        <v>13000</v>
      </c>
      <c r="L1052" s="81">
        <f t="shared" si="285"/>
        <v>13900</v>
      </c>
      <c r="M1052" s="9">
        <v>16000000</v>
      </c>
      <c r="N1052" s="6" t="e">
        <f>M1052/1000*#REF!</f>
        <v>#REF!</v>
      </c>
      <c r="O1052" s="81" t="e">
        <f t="shared" si="276"/>
        <v>#REF!</v>
      </c>
      <c r="P1052" s="9">
        <v>16000000</v>
      </c>
      <c r="Q1052" s="6" t="e">
        <f>#REF!*P1052/10</f>
        <v>#REF!</v>
      </c>
      <c r="R1052" s="81" t="e">
        <f t="shared" si="277"/>
        <v>#REF!</v>
      </c>
      <c r="S1052" s="6">
        <v>16000000</v>
      </c>
      <c r="T1052" s="6" t="e">
        <f>S1052/1000*#REF!</f>
        <v>#REF!</v>
      </c>
      <c r="U1052" s="81" t="e">
        <f t="shared" si="278"/>
        <v>#REF!</v>
      </c>
      <c r="V1052" s="6">
        <v>16000000</v>
      </c>
      <c r="W1052" s="6" t="e">
        <f>#REF!*V1052/10</f>
        <v>#REF!</v>
      </c>
      <c r="X1052" s="81" t="e">
        <f t="shared" si="279"/>
        <v>#REF!</v>
      </c>
      <c r="Y1052" s="9">
        <v>16000000</v>
      </c>
      <c r="Z1052" s="6" t="e">
        <f>Y1052/1000*#REF!</f>
        <v>#REF!</v>
      </c>
      <c r="AA1052" s="81" t="e">
        <f t="shared" si="280"/>
        <v>#REF!</v>
      </c>
      <c r="AB1052" s="9">
        <v>16000000</v>
      </c>
      <c r="AC1052" s="6" t="e">
        <f>#REF!*AB1052/10</f>
        <v>#REF!</v>
      </c>
      <c r="AD1052" s="81" t="e">
        <f t="shared" si="281"/>
        <v>#REF!</v>
      </c>
      <c r="AE1052" s="32">
        <v>15200000</v>
      </c>
      <c r="AF1052" s="6" t="e">
        <f>AE1052/1000*#REF!</f>
        <v>#REF!</v>
      </c>
      <c r="AG1052" s="81" t="e">
        <f t="shared" si="282"/>
        <v>#REF!</v>
      </c>
      <c r="AH1052" s="32">
        <v>15200000</v>
      </c>
      <c r="AI1052" s="6" t="e">
        <f>#REF!*AH1052/10</f>
        <v>#REF!</v>
      </c>
      <c r="AJ1052" s="81" t="e">
        <f t="shared" si="283"/>
        <v>#REF!</v>
      </c>
      <c r="AK1052" s="32">
        <v>15200000</v>
      </c>
      <c r="AL1052" s="35"/>
      <c r="AM1052" s="35"/>
    </row>
    <row r="1053" spans="1:39" s="107" customFormat="1" x14ac:dyDescent="0.2">
      <c r="A1053" s="5">
        <f t="shared" si="286"/>
        <v>1006</v>
      </c>
      <c r="B1053" s="5">
        <v>1124</v>
      </c>
      <c r="C1053" s="5">
        <v>1124</v>
      </c>
      <c r="D1053" s="5" t="s">
        <v>2360</v>
      </c>
      <c r="E1053" s="15" t="s">
        <v>2360</v>
      </c>
      <c r="F1053" s="15"/>
      <c r="G1053" s="30" t="s">
        <v>2361</v>
      </c>
      <c r="H1053" s="6">
        <v>59000</v>
      </c>
      <c r="I1053" s="6">
        <v>4130</v>
      </c>
      <c r="J1053" s="6"/>
      <c r="K1053" s="81">
        <f t="shared" si="284"/>
        <v>59000</v>
      </c>
      <c r="L1053" s="81">
        <f t="shared" si="285"/>
        <v>63100</v>
      </c>
      <c r="M1053" s="9">
        <v>16000000</v>
      </c>
      <c r="N1053" s="6" t="e">
        <f>M1053/1000*#REF!</f>
        <v>#REF!</v>
      </c>
      <c r="O1053" s="81" t="e">
        <f t="shared" si="276"/>
        <v>#REF!</v>
      </c>
      <c r="P1053" s="9">
        <v>16000000</v>
      </c>
      <c r="Q1053" s="6" t="e">
        <f>#REF!*P1053/10</f>
        <v>#REF!</v>
      </c>
      <c r="R1053" s="81" t="e">
        <f t="shared" si="277"/>
        <v>#REF!</v>
      </c>
      <c r="S1053" s="6">
        <v>16000000</v>
      </c>
      <c r="T1053" s="6" t="e">
        <f>S1053/1000*#REF!</f>
        <v>#REF!</v>
      </c>
      <c r="U1053" s="81" t="e">
        <f t="shared" si="278"/>
        <v>#REF!</v>
      </c>
      <c r="V1053" s="6">
        <v>16000000</v>
      </c>
      <c r="W1053" s="6" t="e">
        <f>#REF!*V1053/10</f>
        <v>#REF!</v>
      </c>
      <c r="X1053" s="81" t="e">
        <f t="shared" si="279"/>
        <v>#REF!</v>
      </c>
      <c r="Y1053" s="9">
        <v>16000000</v>
      </c>
      <c r="Z1053" s="6" t="e">
        <f>Y1053/1000*#REF!</f>
        <v>#REF!</v>
      </c>
      <c r="AA1053" s="81" t="e">
        <f t="shared" si="280"/>
        <v>#REF!</v>
      </c>
      <c r="AB1053" s="9">
        <v>16000000</v>
      </c>
      <c r="AC1053" s="6" t="e">
        <f>#REF!*AB1053/10</f>
        <v>#REF!</v>
      </c>
      <c r="AD1053" s="81" t="e">
        <f t="shared" si="281"/>
        <v>#REF!</v>
      </c>
      <c r="AE1053" s="32">
        <v>15200000</v>
      </c>
      <c r="AF1053" s="6" t="e">
        <f>AE1053/1000*#REF!</f>
        <v>#REF!</v>
      </c>
      <c r="AG1053" s="81" t="e">
        <f t="shared" si="282"/>
        <v>#REF!</v>
      </c>
      <c r="AH1053" s="32">
        <v>15200000</v>
      </c>
      <c r="AI1053" s="6" t="e">
        <f>#REF!*AH1053/10</f>
        <v>#REF!</v>
      </c>
      <c r="AJ1053" s="81" t="e">
        <f t="shared" si="283"/>
        <v>#REF!</v>
      </c>
      <c r="AK1053" s="32">
        <v>15200000</v>
      </c>
      <c r="AL1053" s="35"/>
      <c r="AM1053" s="35"/>
    </row>
    <row r="1054" spans="1:39" s="107" customFormat="1" ht="31.5" x14ac:dyDescent="0.2">
      <c r="A1054" s="5">
        <f t="shared" si="286"/>
        <v>1007</v>
      </c>
      <c r="B1054" s="5">
        <v>1125</v>
      </c>
      <c r="C1054" s="5">
        <v>1125</v>
      </c>
      <c r="D1054" s="5" t="s">
        <v>2362</v>
      </c>
      <c r="E1054" s="15" t="s">
        <v>2362</v>
      </c>
      <c r="F1054" s="15"/>
      <c r="G1054" s="30" t="s">
        <v>1315</v>
      </c>
      <c r="H1054" s="6">
        <v>20000</v>
      </c>
      <c r="I1054" s="6">
        <v>1400</v>
      </c>
      <c r="J1054" s="6"/>
      <c r="K1054" s="81">
        <f t="shared" si="284"/>
        <v>20000</v>
      </c>
      <c r="L1054" s="81">
        <f t="shared" si="285"/>
        <v>21400</v>
      </c>
      <c r="M1054" s="9">
        <v>3000000</v>
      </c>
      <c r="N1054" s="6" t="e">
        <f>M1054/1000*#REF!</f>
        <v>#REF!</v>
      </c>
      <c r="O1054" s="81" t="e">
        <f t="shared" si="276"/>
        <v>#REF!</v>
      </c>
      <c r="P1054" s="9">
        <v>3000000</v>
      </c>
      <c r="Q1054" s="6" t="e">
        <f>#REF!*P1054/10</f>
        <v>#REF!</v>
      </c>
      <c r="R1054" s="81" t="e">
        <f t="shared" si="277"/>
        <v>#REF!</v>
      </c>
      <c r="S1054" s="6">
        <v>3000000</v>
      </c>
      <c r="T1054" s="6" t="e">
        <f>S1054/1000*#REF!</f>
        <v>#REF!</v>
      </c>
      <c r="U1054" s="81" t="e">
        <f t="shared" si="278"/>
        <v>#REF!</v>
      </c>
      <c r="V1054" s="6">
        <v>3000000</v>
      </c>
      <c r="W1054" s="6" t="e">
        <f>#REF!*V1054/10</f>
        <v>#REF!</v>
      </c>
      <c r="X1054" s="81" t="e">
        <f t="shared" si="279"/>
        <v>#REF!</v>
      </c>
      <c r="Y1054" s="9">
        <v>3000000</v>
      </c>
      <c r="Z1054" s="6" t="e">
        <f>Y1054/1000*#REF!</f>
        <v>#REF!</v>
      </c>
      <c r="AA1054" s="81" t="e">
        <f t="shared" si="280"/>
        <v>#REF!</v>
      </c>
      <c r="AB1054" s="9">
        <v>3000000</v>
      </c>
      <c r="AC1054" s="6" t="e">
        <f>#REF!*AB1054/10</f>
        <v>#REF!</v>
      </c>
      <c r="AD1054" s="81" t="e">
        <f t="shared" si="281"/>
        <v>#REF!</v>
      </c>
      <c r="AE1054" s="32">
        <v>2850000</v>
      </c>
      <c r="AF1054" s="6" t="e">
        <f>AE1054/1000*#REF!</f>
        <v>#REF!</v>
      </c>
      <c r="AG1054" s="81" t="e">
        <f t="shared" si="282"/>
        <v>#REF!</v>
      </c>
      <c r="AH1054" s="32">
        <v>2850000</v>
      </c>
      <c r="AI1054" s="6" t="e">
        <f>#REF!*AH1054/10</f>
        <v>#REF!</v>
      </c>
      <c r="AJ1054" s="81" t="e">
        <f t="shared" si="283"/>
        <v>#REF!</v>
      </c>
      <c r="AK1054" s="32">
        <v>2850000</v>
      </c>
      <c r="AL1054" s="35"/>
      <c r="AM1054" s="35"/>
    </row>
    <row r="1055" spans="1:39" s="107" customFormat="1" x14ac:dyDescent="0.2">
      <c r="A1055" s="5">
        <f t="shared" si="286"/>
        <v>1008</v>
      </c>
      <c r="B1055" s="5">
        <v>1126</v>
      </c>
      <c r="C1055" s="5">
        <v>1126</v>
      </c>
      <c r="D1055" s="5" t="s">
        <v>2363</v>
      </c>
      <c r="E1055" s="15" t="s">
        <v>2363</v>
      </c>
      <c r="F1055" s="15"/>
      <c r="G1055" s="30" t="s">
        <v>2364</v>
      </c>
      <c r="H1055" s="6">
        <v>38000</v>
      </c>
      <c r="I1055" s="6">
        <v>2660</v>
      </c>
      <c r="J1055" s="6"/>
      <c r="K1055" s="81">
        <f t="shared" si="284"/>
        <v>38000</v>
      </c>
      <c r="L1055" s="81">
        <f t="shared" si="285"/>
        <v>40700</v>
      </c>
      <c r="M1055" s="9">
        <v>400000</v>
      </c>
      <c r="N1055" s="6" t="e">
        <f>M1055/1000*#REF!</f>
        <v>#REF!</v>
      </c>
      <c r="O1055" s="81" t="e">
        <f t="shared" si="276"/>
        <v>#REF!</v>
      </c>
      <c r="P1055" s="9">
        <v>400000</v>
      </c>
      <c r="Q1055" s="6" t="e">
        <f>#REF!*P1055/10</f>
        <v>#REF!</v>
      </c>
      <c r="R1055" s="81" t="e">
        <f t="shared" si="277"/>
        <v>#REF!</v>
      </c>
      <c r="S1055" s="6">
        <v>400000</v>
      </c>
      <c r="T1055" s="6" t="e">
        <f>S1055/1000*#REF!</f>
        <v>#REF!</v>
      </c>
      <c r="U1055" s="81" t="e">
        <f t="shared" si="278"/>
        <v>#REF!</v>
      </c>
      <c r="V1055" s="6">
        <v>400000</v>
      </c>
      <c r="W1055" s="6" t="e">
        <f>#REF!*V1055/10</f>
        <v>#REF!</v>
      </c>
      <c r="X1055" s="81" t="e">
        <f t="shared" si="279"/>
        <v>#REF!</v>
      </c>
      <c r="Y1055" s="9">
        <v>400000</v>
      </c>
      <c r="Z1055" s="6" t="e">
        <f>Y1055/1000*#REF!</f>
        <v>#REF!</v>
      </c>
      <c r="AA1055" s="81" t="e">
        <f t="shared" si="280"/>
        <v>#REF!</v>
      </c>
      <c r="AB1055" s="9">
        <v>400000</v>
      </c>
      <c r="AC1055" s="6" t="e">
        <f>#REF!*AB1055/10</f>
        <v>#REF!</v>
      </c>
      <c r="AD1055" s="81" t="e">
        <f t="shared" si="281"/>
        <v>#REF!</v>
      </c>
      <c r="AE1055" s="32">
        <v>380000</v>
      </c>
      <c r="AF1055" s="6" t="e">
        <f>AE1055/1000*#REF!</f>
        <v>#REF!</v>
      </c>
      <c r="AG1055" s="81" t="e">
        <f t="shared" si="282"/>
        <v>#REF!</v>
      </c>
      <c r="AH1055" s="32">
        <v>380000</v>
      </c>
      <c r="AI1055" s="6" t="e">
        <f>#REF!*AH1055/10</f>
        <v>#REF!</v>
      </c>
      <c r="AJ1055" s="81" t="e">
        <f t="shared" si="283"/>
        <v>#REF!</v>
      </c>
      <c r="AK1055" s="32">
        <v>380000</v>
      </c>
      <c r="AL1055" s="35"/>
      <c r="AM1055" s="35"/>
    </row>
    <row r="1056" spans="1:39" s="107" customFormat="1" ht="31.5" x14ac:dyDescent="0.2">
      <c r="A1056" s="5">
        <f t="shared" si="286"/>
        <v>1009</v>
      </c>
      <c r="B1056" s="5">
        <v>1127</v>
      </c>
      <c r="C1056" s="5">
        <v>1127</v>
      </c>
      <c r="D1056" s="5" t="s">
        <v>2365</v>
      </c>
      <c r="E1056" s="15" t="s">
        <v>2365</v>
      </c>
      <c r="F1056" s="15"/>
      <c r="G1056" s="30" t="s">
        <v>2366</v>
      </c>
      <c r="H1056" s="6">
        <v>6000</v>
      </c>
      <c r="I1056" s="6">
        <v>420</v>
      </c>
      <c r="J1056" s="6"/>
      <c r="K1056" s="81">
        <f t="shared" si="284"/>
        <v>6000</v>
      </c>
      <c r="L1056" s="81">
        <f t="shared" si="285"/>
        <v>6400</v>
      </c>
      <c r="M1056" s="9">
        <v>400000</v>
      </c>
      <c r="N1056" s="6" t="e">
        <f>M1056/1000*#REF!</f>
        <v>#REF!</v>
      </c>
      <c r="O1056" s="81" t="e">
        <f t="shared" si="276"/>
        <v>#REF!</v>
      </c>
      <c r="P1056" s="9">
        <v>400000</v>
      </c>
      <c r="Q1056" s="6" t="e">
        <f>#REF!*P1056/10</f>
        <v>#REF!</v>
      </c>
      <c r="R1056" s="81" t="e">
        <f t="shared" si="277"/>
        <v>#REF!</v>
      </c>
      <c r="S1056" s="6">
        <v>400000</v>
      </c>
      <c r="T1056" s="6" t="e">
        <f>S1056/1000*#REF!</f>
        <v>#REF!</v>
      </c>
      <c r="U1056" s="81" t="e">
        <f t="shared" si="278"/>
        <v>#REF!</v>
      </c>
      <c r="V1056" s="6">
        <v>400000</v>
      </c>
      <c r="W1056" s="6" t="e">
        <f>#REF!*V1056/10</f>
        <v>#REF!</v>
      </c>
      <c r="X1056" s="81" t="e">
        <f t="shared" si="279"/>
        <v>#REF!</v>
      </c>
      <c r="Y1056" s="9">
        <v>400000</v>
      </c>
      <c r="Z1056" s="6" t="e">
        <f>Y1056/1000*#REF!</f>
        <v>#REF!</v>
      </c>
      <c r="AA1056" s="81" t="e">
        <f t="shared" si="280"/>
        <v>#REF!</v>
      </c>
      <c r="AB1056" s="9">
        <v>400000</v>
      </c>
      <c r="AC1056" s="6" t="e">
        <f>#REF!*AB1056/10</f>
        <v>#REF!</v>
      </c>
      <c r="AD1056" s="81" t="e">
        <f t="shared" si="281"/>
        <v>#REF!</v>
      </c>
      <c r="AE1056" s="32">
        <v>380000</v>
      </c>
      <c r="AF1056" s="6" t="e">
        <f>AE1056/1000*#REF!</f>
        <v>#REF!</v>
      </c>
      <c r="AG1056" s="81" t="e">
        <f t="shared" si="282"/>
        <v>#REF!</v>
      </c>
      <c r="AH1056" s="32">
        <v>380000</v>
      </c>
      <c r="AI1056" s="6" t="e">
        <f>#REF!*AH1056/10</f>
        <v>#REF!</v>
      </c>
      <c r="AJ1056" s="81" t="e">
        <f t="shared" si="283"/>
        <v>#REF!</v>
      </c>
      <c r="AK1056" s="32">
        <v>380000</v>
      </c>
      <c r="AL1056" s="35"/>
      <c r="AM1056" s="35"/>
    </row>
    <row r="1057" spans="1:39" s="107" customFormat="1" ht="47.25" x14ac:dyDescent="0.2">
      <c r="A1057" s="5">
        <f t="shared" si="286"/>
        <v>1010</v>
      </c>
      <c r="B1057" s="5">
        <v>1128</v>
      </c>
      <c r="C1057" s="5">
        <v>1128</v>
      </c>
      <c r="D1057" s="5" t="s">
        <v>2367</v>
      </c>
      <c r="E1057" s="15" t="s">
        <v>2367</v>
      </c>
      <c r="F1057" s="15"/>
      <c r="G1057" s="30" t="s">
        <v>2368</v>
      </c>
      <c r="H1057" s="6">
        <v>26000</v>
      </c>
      <c r="I1057" s="6">
        <v>1820</v>
      </c>
      <c r="J1057" s="6"/>
      <c r="K1057" s="81">
        <f t="shared" si="284"/>
        <v>26000</v>
      </c>
      <c r="L1057" s="81">
        <f t="shared" si="285"/>
        <v>27800</v>
      </c>
      <c r="M1057" s="9">
        <v>1700000</v>
      </c>
      <c r="N1057" s="6" t="e">
        <f>M1057/1000*#REF!</f>
        <v>#REF!</v>
      </c>
      <c r="O1057" s="81" t="e">
        <f t="shared" si="276"/>
        <v>#REF!</v>
      </c>
      <c r="P1057" s="9">
        <v>1700000</v>
      </c>
      <c r="Q1057" s="6" t="e">
        <f>#REF!*P1057/10</f>
        <v>#REF!</v>
      </c>
      <c r="R1057" s="81" t="e">
        <f t="shared" si="277"/>
        <v>#REF!</v>
      </c>
      <c r="S1057" s="6">
        <v>1700000</v>
      </c>
      <c r="T1057" s="6" t="e">
        <f>S1057/1000*#REF!</f>
        <v>#REF!</v>
      </c>
      <c r="U1057" s="81" t="e">
        <f t="shared" si="278"/>
        <v>#REF!</v>
      </c>
      <c r="V1057" s="6">
        <v>1700000</v>
      </c>
      <c r="W1057" s="6" t="e">
        <f>#REF!*V1057/10</f>
        <v>#REF!</v>
      </c>
      <c r="X1057" s="81" t="e">
        <f t="shared" si="279"/>
        <v>#REF!</v>
      </c>
      <c r="Y1057" s="9">
        <v>1700000</v>
      </c>
      <c r="Z1057" s="6" t="e">
        <f>Y1057/1000*#REF!</f>
        <v>#REF!</v>
      </c>
      <c r="AA1057" s="81" t="e">
        <f t="shared" si="280"/>
        <v>#REF!</v>
      </c>
      <c r="AB1057" s="9">
        <v>1700000</v>
      </c>
      <c r="AC1057" s="6" t="e">
        <f>#REF!*AB1057/10</f>
        <v>#REF!</v>
      </c>
      <c r="AD1057" s="81" t="e">
        <f t="shared" si="281"/>
        <v>#REF!</v>
      </c>
      <c r="AE1057" s="32">
        <v>1615000</v>
      </c>
      <c r="AF1057" s="6" t="e">
        <f>AE1057/1000*#REF!</f>
        <v>#REF!</v>
      </c>
      <c r="AG1057" s="81" t="e">
        <f t="shared" si="282"/>
        <v>#REF!</v>
      </c>
      <c r="AH1057" s="32">
        <v>1615000</v>
      </c>
      <c r="AI1057" s="6" t="e">
        <f>#REF!*AH1057/10</f>
        <v>#REF!</v>
      </c>
      <c r="AJ1057" s="81" t="e">
        <f t="shared" si="283"/>
        <v>#REF!</v>
      </c>
      <c r="AK1057" s="32">
        <v>1615000</v>
      </c>
      <c r="AL1057" s="35"/>
      <c r="AM1057" s="35"/>
    </row>
    <row r="1058" spans="1:39" s="107" customFormat="1" ht="31.5" x14ac:dyDescent="0.2">
      <c r="A1058" s="5">
        <f t="shared" si="286"/>
        <v>1011</v>
      </c>
      <c r="B1058" s="5">
        <v>1129</v>
      </c>
      <c r="C1058" s="5">
        <v>1129</v>
      </c>
      <c r="D1058" s="5" t="s">
        <v>2369</v>
      </c>
      <c r="E1058" s="15" t="s">
        <v>2369</v>
      </c>
      <c r="F1058" s="15"/>
      <c r="G1058" s="30" t="s">
        <v>2370</v>
      </c>
      <c r="H1058" s="6">
        <v>84000</v>
      </c>
      <c r="I1058" s="6">
        <v>5879.9999999999991</v>
      </c>
      <c r="J1058" s="6"/>
      <c r="K1058" s="81">
        <f t="shared" si="284"/>
        <v>84000</v>
      </c>
      <c r="L1058" s="81">
        <f t="shared" si="285"/>
        <v>89900</v>
      </c>
      <c r="M1058" s="9">
        <v>5000000</v>
      </c>
      <c r="N1058" s="6" t="e">
        <f>M1058/1000*#REF!</f>
        <v>#REF!</v>
      </c>
      <c r="O1058" s="81" t="e">
        <f t="shared" si="276"/>
        <v>#REF!</v>
      </c>
      <c r="P1058" s="9">
        <v>5000000</v>
      </c>
      <c r="Q1058" s="6" t="e">
        <f>#REF!*P1058/10</f>
        <v>#REF!</v>
      </c>
      <c r="R1058" s="81" t="e">
        <f t="shared" si="277"/>
        <v>#REF!</v>
      </c>
      <c r="S1058" s="6">
        <v>5000000</v>
      </c>
      <c r="T1058" s="6" t="e">
        <f>S1058/1000*#REF!</f>
        <v>#REF!</v>
      </c>
      <c r="U1058" s="81" t="e">
        <f t="shared" si="278"/>
        <v>#REF!</v>
      </c>
      <c r="V1058" s="6">
        <v>5000000</v>
      </c>
      <c r="W1058" s="6" t="e">
        <f>#REF!*V1058/10</f>
        <v>#REF!</v>
      </c>
      <c r="X1058" s="81" t="e">
        <f t="shared" si="279"/>
        <v>#REF!</v>
      </c>
      <c r="Y1058" s="9">
        <v>5000000</v>
      </c>
      <c r="Z1058" s="6" t="e">
        <f>Y1058/1000*#REF!</f>
        <v>#REF!</v>
      </c>
      <c r="AA1058" s="81" t="e">
        <f t="shared" si="280"/>
        <v>#REF!</v>
      </c>
      <c r="AB1058" s="9">
        <v>5000000</v>
      </c>
      <c r="AC1058" s="6" t="e">
        <f>#REF!*AB1058/10</f>
        <v>#REF!</v>
      </c>
      <c r="AD1058" s="81" t="e">
        <f t="shared" si="281"/>
        <v>#REF!</v>
      </c>
      <c r="AE1058" s="32">
        <v>4750000</v>
      </c>
      <c r="AF1058" s="6" t="e">
        <f>AE1058/1000*#REF!</f>
        <v>#REF!</v>
      </c>
      <c r="AG1058" s="81" t="e">
        <f t="shared" si="282"/>
        <v>#REF!</v>
      </c>
      <c r="AH1058" s="32">
        <v>4750000</v>
      </c>
      <c r="AI1058" s="6" t="e">
        <f>#REF!*AH1058/10</f>
        <v>#REF!</v>
      </c>
      <c r="AJ1058" s="81" t="e">
        <f t="shared" si="283"/>
        <v>#REF!</v>
      </c>
      <c r="AK1058" s="32">
        <v>4750000</v>
      </c>
      <c r="AL1058" s="35"/>
      <c r="AM1058" s="35"/>
    </row>
    <row r="1059" spans="1:39" s="107" customFormat="1" x14ac:dyDescent="0.2">
      <c r="A1059" s="5">
        <f t="shared" si="286"/>
        <v>1012</v>
      </c>
      <c r="B1059" s="5">
        <v>1130</v>
      </c>
      <c r="C1059" s="5">
        <v>1130</v>
      </c>
      <c r="D1059" s="5" t="s">
        <v>2371</v>
      </c>
      <c r="E1059" s="15" t="s">
        <v>2371</v>
      </c>
      <c r="F1059" s="15"/>
      <c r="G1059" s="30" t="s">
        <v>2372</v>
      </c>
      <c r="H1059" s="6">
        <v>30000</v>
      </c>
      <c r="I1059" s="6">
        <v>2100</v>
      </c>
      <c r="J1059" s="6"/>
      <c r="K1059" s="81">
        <f t="shared" si="284"/>
        <v>30000</v>
      </c>
      <c r="L1059" s="81">
        <f t="shared" si="285"/>
        <v>32100</v>
      </c>
      <c r="M1059" s="9">
        <v>3200000</v>
      </c>
      <c r="N1059" s="6" t="e">
        <f>M1059/1000*#REF!</f>
        <v>#REF!</v>
      </c>
      <c r="O1059" s="81" t="e">
        <f t="shared" si="276"/>
        <v>#REF!</v>
      </c>
      <c r="P1059" s="9">
        <v>3200000</v>
      </c>
      <c r="Q1059" s="6" t="e">
        <f>#REF!*P1059/10</f>
        <v>#REF!</v>
      </c>
      <c r="R1059" s="81" t="e">
        <f t="shared" si="277"/>
        <v>#REF!</v>
      </c>
      <c r="S1059" s="6">
        <v>3200000</v>
      </c>
      <c r="T1059" s="6" t="e">
        <f>S1059/1000*#REF!</f>
        <v>#REF!</v>
      </c>
      <c r="U1059" s="81" t="e">
        <f t="shared" si="278"/>
        <v>#REF!</v>
      </c>
      <c r="V1059" s="6">
        <v>3200000</v>
      </c>
      <c r="W1059" s="6" t="e">
        <f>#REF!*V1059/10</f>
        <v>#REF!</v>
      </c>
      <c r="X1059" s="81" t="e">
        <f t="shared" si="279"/>
        <v>#REF!</v>
      </c>
      <c r="Y1059" s="9">
        <v>3200000</v>
      </c>
      <c r="Z1059" s="6" t="e">
        <f>Y1059/1000*#REF!</f>
        <v>#REF!</v>
      </c>
      <c r="AA1059" s="81" t="e">
        <f t="shared" si="280"/>
        <v>#REF!</v>
      </c>
      <c r="AB1059" s="9">
        <v>3200000</v>
      </c>
      <c r="AC1059" s="6" t="e">
        <f>#REF!*AB1059/10</f>
        <v>#REF!</v>
      </c>
      <c r="AD1059" s="81" t="e">
        <f t="shared" si="281"/>
        <v>#REF!</v>
      </c>
      <c r="AE1059" s="32">
        <v>3040000</v>
      </c>
      <c r="AF1059" s="6" t="e">
        <f>AE1059/1000*#REF!</f>
        <v>#REF!</v>
      </c>
      <c r="AG1059" s="81" t="e">
        <f t="shared" si="282"/>
        <v>#REF!</v>
      </c>
      <c r="AH1059" s="32">
        <v>3040000</v>
      </c>
      <c r="AI1059" s="6" t="e">
        <f>#REF!*AH1059/10</f>
        <v>#REF!</v>
      </c>
      <c r="AJ1059" s="81" t="e">
        <f t="shared" si="283"/>
        <v>#REF!</v>
      </c>
      <c r="AK1059" s="32">
        <v>3040000</v>
      </c>
      <c r="AL1059" s="35"/>
      <c r="AM1059" s="35"/>
    </row>
    <row r="1060" spans="1:39" s="107" customFormat="1" x14ac:dyDescent="0.2">
      <c r="A1060" s="5">
        <f t="shared" si="286"/>
        <v>1013</v>
      </c>
      <c r="B1060" s="5">
        <v>1131</v>
      </c>
      <c r="C1060" s="5">
        <v>1131</v>
      </c>
      <c r="D1060" s="5" t="s">
        <v>2373</v>
      </c>
      <c r="E1060" s="15" t="s">
        <v>2373</v>
      </c>
      <c r="F1060" s="15"/>
      <c r="G1060" s="30" t="s">
        <v>397</v>
      </c>
      <c r="H1060" s="6">
        <v>36000</v>
      </c>
      <c r="I1060" s="6">
        <v>2520</v>
      </c>
      <c r="J1060" s="6"/>
      <c r="K1060" s="81">
        <f t="shared" si="284"/>
        <v>36000</v>
      </c>
      <c r="L1060" s="81">
        <f t="shared" si="285"/>
        <v>38500</v>
      </c>
      <c r="M1060" s="9">
        <v>4000000</v>
      </c>
      <c r="N1060" s="6" t="e">
        <f>M1060/1000*#REF!</f>
        <v>#REF!</v>
      </c>
      <c r="O1060" s="81" t="e">
        <f t="shared" si="276"/>
        <v>#REF!</v>
      </c>
      <c r="P1060" s="9">
        <v>4000000</v>
      </c>
      <c r="Q1060" s="6" t="e">
        <f>#REF!*P1060/10</f>
        <v>#REF!</v>
      </c>
      <c r="R1060" s="81" t="e">
        <f t="shared" si="277"/>
        <v>#REF!</v>
      </c>
      <c r="S1060" s="9">
        <v>4000000</v>
      </c>
      <c r="T1060" s="6" t="e">
        <f>S1060/1000*#REF!</f>
        <v>#REF!</v>
      </c>
      <c r="U1060" s="81" t="e">
        <f t="shared" si="278"/>
        <v>#REF!</v>
      </c>
      <c r="V1060" s="9">
        <v>4000000</v>
      </c>
      <c r="W1060" s="6" t="e">
        <f>#REF!*V1060/10</f>
        <v>#REF!</v>
      </c>
      <c r="X1060" s="81" t="e">
        <f t="shared" si="279"/>
        <v>#REF!</v>
      </c>
      <c r="Y1060" s="9">
        <v>4000000</v>
      </c>
      <c r="Z1060" s="6" t="e">
        <f>Y1060/1000*#REF!</f>
        <v>#REF!</v>
      </c>
      <c r="AA1060" s="81" t="e">
        <f t="shared" si="280"/>
        <v>#REF!</v>
      </c>
      <c r="AB1060" s="9">
        <v>4000000</v>
      </c>
      <c r="AC1060" s="6" t="e">
        <f>#REF!*AB1060/10</f>
        <v>#REF!</v>
      </c>
      <c r="AD1060" s="81" t="e">
        <f t="shared" si="281"/>
        <v>#REF!</v>
      </c>
      <c r="AE1060" s="9">
        <v>4000000</v>
      </c>
      <c r="AF1060" s="6" t="e">
        <f>AE1060/1000*#REF!</f>
        <v>#REF!</v>
      </c>
      <c r="AG1060" s="81" t="e">
        <f t="shared" si="282"/>
        <v>#REF!</v>
      </c>
      <c r="AH1060" s="9">
        <v>4000000</v>
      </c>
      <c r="AI1060" s="6" t="e">
        <f>#REF!*AH1060/10</f>
        <v>#REF!</v>
      </c>
      <c r="AJ1060" s="81" t="e">
        <f t="shared" si="283"/>
        <v>#REF!</v>
      </c>
      <c r="AK1060" s="9">
        <v>4000000</v>
      </c>
      <c r="AL1060" s="35"/>
      <c r="AM1060" s="35"/>
    </row>
    <row r="1061" spans="1:39" s="107" customFormat="1" x14ac:dyDescent="0.2">
      <c r="A1061" s="5">
        <f t="shared" si="286"/>
        <v>1014</v>
      </c>
      <c r="B1061" s="5">
        <v>1132</v>
      </c>
      <c r="C1061" s="5">
        <v>1132</v>
      </c>
      <c r="D1061" s="5" t="s">
        <v>398</v>
      </c>
      <c r="E1061" s="15" t="s">
        <v>398</v>
      </c>
      <c r="F1061" s="15"/>
      <c r="G1061" s="30" t="s">
        <v>399</v>
      </c>
      <c r="H1061" s="6">
        <v>45000</v>
      </c>
      <c r="I1061" s="6">
        <v>3149.9999999999995</v>
      </c>
      <c r="J1061" s="6"/>
      <c r="K1061" s="81">
        <f t="shared" si="284"/>
        <v>45000</v>
      </c>
      <c r="L1061" s="81">
        <f t="shared" si="285"/>
        <v>48200</v>
      </c>
      <c r="M1061" s="9">
        <v>7800000</v>
      </c>
      <c r="N1061" s="6" t="e">
        <f>M1061/1000*#REF!</f>
        <v>#REF!</v>
      </c>
      <c r="O1061" s="81" t="e">
        <f t="shared" si="276"/>
        <v>#REF!</v>
      </c>
      <c r="P1061" s="9">
        <v>7800000</v>
      </c>
      <c r="Q1061" s="6" t="e">
        <f>#REF!*P1061/10</f>
        <v>#REF!</v>
      </c>
      <c r="R1061" s="81" t="e">
        <f t="shared" si="277"/>
        <v>#REF!</v>
      </c>
      <c r="S1061" s="9">
        <v>7800000</v>
      </c>
      <c r="T1061" s="6" t="e">
        <f>S1061/1000*#REF!</f>
        <v>#REF!</v>
      </c>
      <c r="U1061" s="81" t="e">
        <f t="shared" si="278"/>
        <v>#REF!</v>
      </c>
      <c r="V1061" s="9">
        <v>7800000</v>
      </c>
      <c r="W1061" s="6" t="e">
        <f>#REF!*V1061/10</f>
        <v>#REF!</v>
      </c>
      <c r="X1061" s="81" t="e">
        <f t="shared" si="279"/>
        <v>#REF!</v>
      </c>
      <c r="Y1061" s="9">
        <v>7800000</v>
      </c>
      <c r="Z1061" s="6" t="e">
        <f>Y1061/1000*#REF!</f>
        <v>#REF!</v>
      </c>
      <c r="AA1061" s="81" t="e">
        <f t="shared" si="280"/>
        <v>#REF!</v>
      </c>
      <c r="AB1061" s="9">
        <v>7800000</v>
      </c>
      <c r="AC1061" s="6" t="e">
        <f>#REF!*AB1061/10</f>
        <v>#REF!</v>
      </c>
      <c r="AD1061" s="81" t="e">
        <f t="shared" si="281"/>
        <v>#REF!</v>
      </c>
      <c r="AE1061" s="9">
        <v>7800000</v>
      </c>
      <c r="AF1061" s="6" t="e">
        <f>AE1061/1000*#REF!</f>
        <v>#REF!</v>
      </c>
      <c r="AG1061" s="81" t="e">
        <f t="shared" si="282"/>
        <v>#REF!</v>
      </c>
      <c r="AH1061" s="9">
        <v>7800000</v>
      </c>
      <c r="AI1061" s="6" t="e">
        <f>#REF!*AH1061/10</f>
        <v>#REF!</v>
      </c>
      <c r="AJ1061" s="81" t="e">
        <f t="shared" si="283"/>
        <v>#REF!</v>
      </c>
      <c r="AK1061" s="9">
        <v>7800000</v>
      </c>
      <c r="AL1061" s="35"/>
      <c r="AM1061" s="35"/>
    </row>
    <row r="1062" spans="1:39" s="107" customFormat="1" ht="31.5" x14ac:dyDescent="0.2">
      <c r="A1062" s="5">
        <f t="shared" si="286"/>
        <v>1015</v>
      </c>
      <c r="B1062" s="5">
        <v>1133</v>
      </c>
      <c r="C1062" s="5">
        <v>1133</v>
      </c>
      <c r="D1062" s="5" t="s">
        <v>400</v>
      </c>
      <c r="E1062" s="15" t="s">
        <v>400</v>
      </c>
      <c r="F1062" s="15"/>
      <c r="G1062" s="30" t="s">
        <v>401</v>
      </c>
      <c r="H1062" s="6">
        <v>3000</v>
      </c>
      <c r="I1062" s="6">
        <v>210</v>
      </c>
      <c r="J1062" s="6"/>
      <c r="K1062" s="81">
        <f t="shared" si="284"/>
        <v>3000</v>
      </c>
      <c r="L1062" s="81">
        <f t="shared" si="285"/>
        <v>3200</v>
      </c>
      <c r="M1062" s="9">
        <v>5200000</v>
      </c>
      <c r="N1062" s="6" t="e">
        <f>M1062/1000*#REF!</f>
        <v>#REF!</v>
      </c>
      <c r="O1062" s="81" t="e">
        <f t="shared" si="276"/>
        <v>#REF!</v>
      </c>
      <c r="P1062" s="9">
        <v>5200000</v>
      </c>
      <c r="Q1062" s="6" t="e">
        <f>#REF!*P1062/10</f>
        <v>#REF!</v>
      </c>
      <c r="R1062" s="81" t="e">
        <f t="shared" si="277"/>
        <v>#REF!</v>
      </c>
      <c r="S1062" s="9">
        <v>5200000</v>
      </c>
      <c r="T1062" s="6" t="e">
        <f>S1062/1000*#REF!</f>
        <v>#REF!</v>
      </c>
      <c r="U1062" s="81" t="e">
        <f t="shared" si="278"/>
        <v>#REF!</v>
      </c>
      <c r="V1062" s="9">
        <v>5200000</v>
      </c>
      <c r="W1062" s="6" t="e">
        <f>#REF!*V1062/10</f>
        <v>#REF!</v>
      </c>
      <c r="X1062" s="81" t="e">
        <f t="shared" si="279"/>
        <v>#REF!</v>
      </c>
      <c r="Y1062" s="9">
        <v>5200000</v>
      </c>
      <c r="Z1062" s="6" t="e">
        <f>Y1062/1000*#REF!</f>
        <v>#REF!</v>
      </c>
      <c r="AA1062" s="81" t="e">
        <f t="shared" si="280"/>
        <v>#REF!</v>
      </c>
      <c r="AB1062" s="9">
        <v>5200000</v>
      </c>
      <c r="AC1062" s="6" t="e">
        <f>#REF!*AB1062/10</f>
        <v>#REF!</v>
      </c>
      <c r="AD1062" s="81" t="e">
        <f t="shared" si="281"/>
        <v>#REF!</v>
      </c>
      <c r="AE1062" s="9">
        <v>5200000</v>
      </c>
      <c r="AF1062" s="6" t="e">
        <f>AE1062/1000*#REF!</f>
        <v>#REF!</v>
      </c>
      <c r="AG1062" s="81" t="e">
        <f t="shared" si="282"/>
        <v>#REF!</v>
      </c>
      <c r="AH1062" s="9">
        <v>5200000</v>
      </c>
      <c r="AI1062" s="6" t="e">
        <f>#REF!*AH1062/10</f>
        <v>#REF!</v>
      </c>
      <c r="AJ1062" s="81" t="e">
        <f t="shared" si="283"/>
        <v>#REF!</v>
      </c>
      <c r="AK1062" s="9">
        <v>5200000</v>
      </c>
      <c r="AL1062" s="35"/>
      <c r="AM1062" s="35"/>
    </row>
    <row r="1063" spans="1:39" ht="31.5" x14ac:dyDescent="0.2">
      <c r="A1063" s="5">
        <f t="shared" si="286"/>
        <v>1016</v>
      </c>
      <c r="B1063" s="5">
        <v>1134</v>
      </c>
      <c r="C1063" s="5">
        <v>1134</v>
      </c>
      <c r="D1063" s="5" t="s">
        <v>402</v>
      </c>
      <c r="E1063" s="15" t="s">
        <v>402</v>
      </c>
      <c r="F1063" s="15"/>
      <c r="G1063" s="30" t="s">
        <v>403</v>
      </c>
      <c r="H1063" s="6">
        <v>4500</v>
      </c>
      <c r="I1063" s="6">
        <v>315</v>
      </c>
      <c r="J1063" s="6"/>
      <c r="K1063" s="81">
        <f t="shared" si="284"/>
        <v>4500</v>
      </c>
      <c r="L1063" s="81">
        <f t="shared" si="285"/>
        <v>4800</v>
      </c>
      <c r="M1063" s="6">
        <v>450000</v>
      </c>
      <c r="N1063" s="6" t="e">
        <f>M1063/1000*#REF!</f>
        <v>#REF!</v>
      </c>
      <c r="O1063" s="81" t="e">
        <f t="shared" si="276"/>
        <v>#REF!</v>
      </c>
      <c r="P1063" s="6">
        <v>450000</v>
      </c>
      <c r="Q1063" s="6" t="e">
        <f>#REF!*P1063/10</f>
        <v>#REF!</v>
      </c>
      <c r="R1063" s="81" t="e">
        <f t="shared" si="277"/>
        <v>#REF!</v>
      </c>
      <c r="S1063" s="6">
        <v>450000</v>
      </c>
      <c r="T1063" s="6" t="e">
        <f>S1063/1000*#REF!</f>
        <v>#REF!</v>
      </c>
      <c r="U1063" s="81" t="e">
        <f t="shared" si="278"/>
        <v>#REF!</v>
      </c>
      <c r="V1063" s="6">
        <v>450000</v>
      </c>
      <c r="W1063" s="6" t="e">
        <f>#REF!*V1063/10</f>
        <v>#REF!</v>
      </c>
      <c r="X1063" s="81" t="e">
        <f t="shared" si="279"/>
        <v>#REF!</v>
      </c>
      <c r="Y1063" s="6">
        <v>450000</v>
      </c>
      <c r="Z1063" s="6" t="e">
        <f>Y1063/1000*#REF!</f>
        <v>#REF!</v>
      </c>
      <c r="AA1063" s="81" t="e">
        <f t="shared" si="280"/>
        <v>#REF!</v>
      </c>
      <c r="AB1063" s="6">
        <v>450000</v>
      </c>
      <c r="AC1063" s="6" t="e">
        <f>#REF!*AB1063/10</f>
        <v>#REF!</v>
      </c>
      <c r="AD1063" s="81" t="e">
        <f t="shared" si="281"/>
        <v>#REF!</v>
      </c>
      <c r="AE1063" s="32">
        <v>427000</v>
      </c>
      <c r="AF1063" s="6" t="e">
        <f>AE1063/1000*#REF!</f>
        <v>#REF!</v>
      </c>
      <c r="AG1063" s="81" t="e">
        <f t="shared" si="282"/>
        <v>#REF!</v>
      </c>
      <c r="AH1063" s="32">
        <v>427000</v>
      </c>
      <c r="AI1063" s="6" t="e">
        <f>#REF!*AH1063/10</f>
        <v>#REF!</v>
      </c>
      <c r="AJ1063" s="81" t="e">
        <f t="shared" si="283"/>
        <v>#REF!</v>
      </c>
      <c r="AK1063" s="32">
        <v>427000</v>
      </c>
      <c r="AL1063" s="35"/>
      <c r="AM1063" s="35"/>
    </row>
    <row r="1064" spans="1:39" x14ac:dyDescent="0.2">
      <c r="A1064" s="5">
        <f t="shared" si="286"/>
        <v>1017</v>
      </c>
      <c r="B1064" s="5">
        <v>1135</v>
      </c>
      <c r="C1064" s="5">
        <v>1135</v>
      </c>
      <c r="D1064" s="5" t="s">
        <v>404</v>
      </c>
      <c r="E1064" s="15"/>
      <c r="F1064" s="15" t="s">
        <v>404</v>
      </c>
      <c r="G1064" s="30" t="s">
        <v>405</v>
      </c>
      <c r="H1064" s="6">
        <v>35000</v>
      </c>
      <c r="I1064" s="6">
        <v>2450</v>
      </c>
      <c r="J1064" s="6"/>
      <c r="K1064" s="81">
        <f t="shared" si="284"/>
        <v>35000</v>
      </c>
      <c r="L1064" s="81">
        <f t="shared" si="285"/>
        <v>37500</v>
      </c>
      <c r="M1064" s="6">
        <v>200000</v>
      </c>
      <c r="N1064" s="6" t="e">
        <f>M1064/1000*#REF!</f>
        <v>#REF!</v>
      </c>
      <c r="O1064" s="81" t="e">
        <f t="shared" si="276"/>
        <v>#REF!</v>
      </c>
      <c r="P1064" s="6">
        <v>200000</v>
      </c>
      <c r="Q1064" s="6" t="e">
        <f>#REF!*P1064/10</f>
        <v>#REF!</v>
      </c>
      <c r="R1064" s="81" t="e">
        <f t="shared" si="277"/>
        <v>#REF!</v>
      </c>
      <c r="S1064" s="6">
        <v>200000</v>
      </c>
      <c r="T1064" s="6" t="e">
        <f>S1064/1000*#REF!</f>
        <v>#REF!</v>
      </c>
      <c r="U1064" s="81" t="e">
        <f t="shared" si="278"/>
        <v>#REF!</v>
      </c>
      <c r="V1064" s="6">
        <v>200000</v>
      </c>
      <c r="W1064" s="6" t="e">
        <f>#REF!*V1064/10</f>
        <v>#REF!</v>
      </c>
      <c r="X1064" s="81" t="e">
        <f t="shared" si="279"/>
        <v>#REF!</v>
      </c>
      <c r="Y1064" s="6">
        <v>200000</v>
      </c>
      <c r="Z1064" s="6" t="e">
        <f>Y1064/1000*#REF!</f>
        <v>#REF!</v>
      </c>
      <c r="AA1064" s="81" t="e">
        <f t="shared" si="280"/>
        <v>#REF!</v>
      </c>
      <c r="AB1064" s="6">
        <v>200000</v>
      </c>
      <c r="AC1064" s="6" t="e">
        <f>#REF!*AB1064/10</f>
        <v>#REF!</v>
      </c>
      <c r="AD1064" s="81" t="e">
        <f t="shared" si="281"/>
        <v>#REF!</v>
      </c>
      <c r="AE1064" s="32">
        <v>190000</v>
      </c>
      <c r="AF1064" s="6" t="e">
        <f>AE1064/1000*#REF!</f>
        <v>#REF!</v>
      </c>
      <c r="AG1064" s="81" t="e">
        <f t="shared" si="282"/>
        <v>#REF!</v>
      </c>
      <c r="AH1064" s="32">
        <v>190000</v>
      </c>
      <c r="AI1064" s="6" t="e">
        <f>#REF!*AH1064/10</f>
        <v>#REF!</v>
      </c>
      <c r="AJ1064" s="81" t="e">
        <f t="shared" si="283"/>
        <v>#REF!</v>
      </c>
      <c r="AK1064" s="32">
        <v>190000</v>
      </c>
      <c r="AL1064" s="35"/>
      <c r="AM1064" s="35"/>
    </row>
    <row r="1065" spans="1:39" x14ac:dyDescent="0.2">
      <c r="A1065" s="5">
        <f t="shared" si="286"/>
        <v>1018</v>
      </c>
      <c r="B1065" s="5">
        <v>1136</v>
      </c>
      <c r="C1065" s="5">
        <v>1136</v>
      </c>
      <c r="D1065" s="5" t="s">
        <v>406</v>
      </c>
      <c r="E1065" s="15"/>
      <c r="F1065" s="15" t="s">
        <v>406</v>
      </c>
      <c r="G1065" s="30" t="s">
        <v>407</v>
      </c>
      <c r="H1065" s="6">
        <v>50000</v>
      </c>
      <c r="I1065" s="6">
        <v>3500</v>
      </c>
      <c r="J1065" s="6"/>
      <c r="K1065" s="81">
        <f t="shared" si="284"/>
        <v>50000</v>
      </c>
      <c r="L1065" s="81">
        <f t="shared" si="285"/>
        <v>53500</v>
      </c>
      <c r="M1065" s="6">
        <v>800000</v>
      </c>
      <c r="N1065" s="6" t="e">
        <f>M1065/1000*#REF!</f>
        <v>#REF!</v>
      </c>
      <c r="O1065" s="81" t="e">
        <f t="shared" si="276"/>
        <v>#REF!</v>
      </c>
      <c r="P1065" s="6">
        <v>800000</v>
      </c>
      <c r="Q1065" s="6" t="e">
        <f>#REF!*P1065/10</f>
        <v>#REF!</v>
      </c>
      <c r="R1065" s="81" t="e">
        <f t="shared" si="277"/>
        <v>#REF!</v>
      </c>
      <c r="S1065" s="6">
        <v>800000</v>
      </c>
      <c r="T1065" s="6" t="e">
        <f>S1065/1000*#REF!</f>
        <v>#REF!</v>
      </c>
      <c r="U1065" s="81" t="e">
        <f t="shared" si="278"/>
        <v>#REF!</v>
      </c>
      <c r="V1065" s="6">
        <v>800000</v>
      </c>
      <c r="W1065" s="6" t="e">
        <f>#REF!*V1065/10</f>
        <v>#REF!</v>
      </c>
      <c r="X1065" s="81" t="e">
        <f t="shared" si="279"/>
        <v>#REF!</v>
      </c>
      <c r="Y1065" s="6">
        <v>800000</v>
      </c>
      <c r="Z1065" s="6" t="e">
        <f>Y1065/1000*#REF!</f>
        <v>#REF!</v>
      </c>
      <c r="AA1065" s="81" t="e">
        <f t="shared" si="280"/>
        <v>#REF!</v>
      </c>
      <c r="AB1065" s="6">
        <v>800000</v>
      </c>
      <c r="AC1065" s="6" t="e">
        <f>#REF!*AB1065/10</f>
        <v>#REF!</v>
      </c>
      <c r="AD1065" s="81" t="e">
        <f t="shared" si="281"/>
        <v>#REF!</v>
      </c>
      <c r="AE1065" s="32">
        <v>760000</v>
      </c>
      <c r="AF1065" s="6" t="e">
        <f>AE1065/1000*#REF!</f>
        <v>#REF!</v>
      </c>
      <c r="AG1065" s="81" t="e">
        <f t="shared" si="282"/>
        <v>#REF!</v>
      </c>
      <c r="AH1065" s="32">
        <v>760000</v>
      </c>
      <c r="AI1065" s="6" t="e">
        <f>#REF!*AH1065/10</f>
        <v>#REF!</v>
      </c>
      <c r="AJ1065" s="81" t="e">
        <f t="shared" si="283"/>
        <v>#REF!</v>
      </c>
      <c r="AK1065" s="32">
        <v>760000</v>
      </c>
      <c r="AL1065" s="35"/>
      <c r="AM1065" s="35"/>
    </row>
    <row r="1066" spans="1:39" x14ac:dyDescent="0.2">
      <c r="A1066" s="5">
        <f t="shared" si="286"/>
        <v>1019</v>
      </c>
      <c r="B1066" s="5">
        <v>1137</v>
      </c>
      <c r="C1066" s="5">
        <v>1137</v>
      </c>
      <c r="D1066" s="5" t="s">
        <v>408</v>
      </c>
      <c r="E1066" s="15"/>
      <c r="F1066" s="15" t="s">
        <v>408</v>
      </c>
      <c r="G1066" s="30" t="s">
        <v>409</v>
      </c>
      <c r="H1066" s="6">
        <v>40000</v>
      </c>
      <c r="I1066" s="6">
        <v>2800</v>
      </c>
      <c r="J1066" s="6"/>
      <c r="K1066" s="81">
        <f t="shared" si="284"/>
        <v>40000</v>
      </c>
      <c r="L1066" s="81">
        <f t="shared" si="285"/>
        <v>42800</v>
      </c>
      <c r="M1066" s="6">
        <v>1000000</v>
      </c>
      <c r="N1066" s="6" t="e">
        <f>M1066/1000*#REF!</f>
        <v>#REF!</v>
      </c>
      <c r="O1066" s="81" t="e">
        <f t="shared" si="276"/>
        <v>#REF!</v>
      </c>
      <c r="P1066" s="6">
        <v>1000000</v>
      </c>
      <c r="Q1066" s="6" t="e">
        <f>#REF!*P1066/10</f>
        <v>#REF!</v>
      </c>
      <c r="R1066" s="81" t="e">
        <f t="shared" si="277"/>
        <v>#REF!</v>
      </c>
      <c r="S1066" s="6">
        <v>1000000</v>
      </c>
      <c r="T1066" s="6" t="e">
        <f>S1066/1000*#REF!</f>
        <v>#REF!</v>
      </c>
      <c r="U1066" s="81" t="e">
        <f t="shared" si="278"/>
        <v>#REF!</v>
      </c>
      <c r="V1066" s="6">
        <v>1000000</v>
      </c>
      <c r="W1066" s="6" t="e">
        <f>#REF!*V1066/10</f>
        <v>#REF!</v>
      </c>
      <c r="X1066" s="81" t="e">
        <f t="shared" si="279"/>
        <v>#REF!</v>
      </c>
      <c r="Y1066" s="6">
        <v>1000000</v>
      </c>
      <c r="Z1066" s="6" t="e">
        <f>Y1066/1000*#REF!</f>
        <v>#REF!</v>
      </c>
      <c r="AA1066" s="81" t="e">
        <f t="shared" si="280"/>
        <v>#REF!</v>
      </c>
      <c r="AB1066" s="6">
        <v>1000000</v>
      </c>
      <c r="AC1066" s="6" t="e">
        <f>#REF!*AB1066/10</f>
        <v>#REF!</v>
      </c>
      <c r="AD1066" s="81" t="e">
        <f t="shared" si="281"/>
        <v>#REF!</v>
      </c>
      <c r="AE1066" s="32">
        <v>950000</v>
      </c>
      <c r="AF1066" s="6" t="e">
        <f>AE1066/1000*#REF!</f>
        <v>#REF!</v>
      </c>
      <c r="AG1066" s="81" t="e">
        <f t="shared" si="282"/>
        <v>#REF!</v>
      </c>
      <c r="AH1066" s="32">
        <v>950000</v>
      </c>
      <c r="AI1066" s="6" t="e">
        <f>#REF!*AH1066/10</f>
        <v>#REF!</v>
      </c>
      <c r="AJ1066" s="81" t="e">
        <f t="shared" si="283"/>
        <v>#REF!</v>
      </c>
      <c r="AK1066" s="32">
        <v>950000</v>
      </c>
      <c r="AL1066" s="35"/>
      <c r="AM1066" s="35"/>
    </row>
    <row r="1067" spans="1:39" x14ac:dyDescent="0.2">
      <c r="A1067" s="5">
        <f t="shared" si="286"/>
        <v>1020</v>
      </c>
      <c r="B1067" s="5">
        <v>1138</v>
      </c>
      <c r="C1067" s="5">
        <v>1138</v>
      </c>
      <c r="D1067" s="5" t="s">
        <v>410</v>
      </c>
      <c r="E1067" s="15"/>
      <c r="F1067" s="15" t="s">
        <v>410</v>
      </c>
      <c r="G1067" s="30" t="s">
        <v>411</v>
      </c>
      <c r="H1067" s="6">
        <v>40000</v>
      </c>
      <c r="I1067" s="6">
        <v>2800</v>
      </c>
      <c r="J1067" s="6"/>
      <c r="K1067" s="81">
        <f t="shared" si="284"/>
        <v>40000</v>
      </c>
      <c r="L1067" s="81">
        <f t="shared" si="285"/>
        <v>42800</v>
      </c>
      <c r="M1067" s="6">
        <v>250000</v>
      </c>
      <c r="N1067" s="6" t="e">
        <f>M1067/1000*#REF!</f>
        <v>#REF!</v>
      </c>
      <c r="O1067" s="81" t="e">
        <f t="shared" si="276"/>
        <v>#REF!</v>
      </c>
      <c r="P1067" s="6">
        <v>250000</v>
      </c>
      <c r="Q1067" s="6" t="e">
        <f>#REF!*P1067/10</f>
        <v>#REF!</v>
      </c>
      <c r="R1067" s="81" t="e">
        <f t="shared" si="277"/>
        <v>#REF!</v>
      </c>
      <c r="S1067" s="6">
        <v>250000</v>
      </c>
      <c r="T1067" s="6" t="e">
        <f>S1067/1000*#REF!</f>
        <v>#REF!</v>
      </c>
      <c r="U1067" s="81" t="e">
        <f t="shared" si="278"/>
        <v>#REF!</v>
      </c>
      <c r="V1067" s="6">
        <v>250000</v>
      </c>
      <c r="W1067" s="6" t="e">
        <f>#REF!*V1067/10</f>
        <v>#REF!</v>
      </c>
      <c r="X1067" s="81" t="e">
        <f t="shared" si="279"/>
        <v>#REF!</v>
      </c>
      <c r="Y1067" s="6">
        <v>250000</v>
      </c>
      <c r="Z1067" s="6" t="e">
        <f>Y1067/1000*#REF!</f>
        <v>#REF!</v>
      </c>
      <c r="AA1067" s="81" t="e">
        <f t="shared" si="280"/>
        <v>#REF!</v>
      </c>
      <c r="AB1067" s="6">
        <v>250000</v>
      </c>
      <c r="AC1067" s="6" t="e">
        <f>#REF!*AB1067/10</f>
        <v>#REF!</v>
      </c>
      <c r="AD1067" s="81" t="e">
        <f t="shared" si="281"/>
        <v>#REF!</v>
      </c>
      <c r="AE1067" s="32">
        <v>237000</v>
      </c>
      <c r="AF1067" s="6" t="e">
        <f>AE1067/1000*#REF!</f>
        <v>#REF!</v>
      </c>
      <c r="AG1067" s="81" t="e">
        <f t="shared" si="282"/>
        <v>#REF!</v>
      </c>
      <c r="AH1067" s="32">
        <v>237000</v>
      </c>
      <c r="AI1067" s="6" t="e">
        <f>#REF!*AH1067/10</f>
        <v>#REF!</v>
      </c>
      <c r="AJ1067" s="81" t="e">
        <f t="shared" si="283"/>
        <v>#REF!</v>
      </c>
      <c r="AK1067" s="32">
        <v>237000</v>
      </c>
      <c r="AL1067" s="35"/>
      <c r="AM1067" s="35"/>
    </row>
    <row r="1068" spans="1:39" x14ac:dyDescent="0.2">
      <c r="A1068" s="5">
        <f t="shared" si="286"/>
        <v>1021</v>
      </c>
      <c r="B1068" s="5">
        <v>1139</v>
      </c>
      <c r="C1068" s="5">
        <v>1139</v>
      </c>
      <c r="D1068" s="5" t="s">
        <v>412</v>
      </c>
      <c r="E1068" s="15"/>
      <c r="F1068" s="15" t="s">
        <v>412</v>
      </c>
      <c r="G1068" s="30" t="s">
        <v>413</v>
      </c>
      <c r="H1068" s="6">
        <v>40000</v>
      </c>
      <c r="I1068" s="6">
        <v>2800</v>
      </c>
      <c r="J1068" s="6"/>
      <c r="K1068" s="81">
        <f t="shared" si="284"/>
        <v>40000</v>
      </c>
      <c r="L1068" s="81">
        <f t="shared" si="285"/>
        <v>42800</v>
      </c>
      <c r="M1068" s="6"/>
      <c r="N1068" s="6" t="e">
        <f>M1068/1000*#REF!</f>
        <v>#REF!</v>
      </c>
      <c r="O1068" s="81" t="e">
        <f t="shared" si="276"/>
        <v>#REF!</v>
      </c>
      <c r="P1068" s="6"/>
      <c r="Q1068" s="6" t="e">
        <f>#REF!*P1068/10</f>
        <v>#REF!</v>
      </c>
      <c r="R1068" s="81" t="e">
        <f t="shared" si="277"/>
        <v>#REF!</v>
      </c>
      <c r="S1068" s="6"/>
      <c r="T1068" s="6" t="e">
        <f>S1068/1000*#REF!</f>
        <v>#REF!</v>
      </c>
      <c r="U1068" s="81" t="e">
        <f t="shared" si="278"/>
        <v>#REF!</v>
      </c>
      <c r="V1068" s="6"/>
      <c r="W1068" s="6" t="e">
        <f>#REF!*V1068/10</f>
        <v>#REF!</v>
      </c>
      <c r="X1068" s="81" t="e">
        <f t="shared" si="279"/>
        <v>#REF!</v>
      </c>
      <c r="Y1068" s="6"/>
      <c r="Z1068" s="6" t="e">
        <f>Y1068/1000*#REF!</f>
        <v>#REF!</v>
      </c>
      <c r="AA1068" s="81" t="e">
        <f t="shared" si="280"/>
        <v>#REF!</v>
      </c>
      <c r="AB1068" s="6"/>
      <c r="AC1068" s="6" t="e">
        <f>#REF!*AB1068/10</f>
        <v>#REF!</v>
      </c>
      <c r="AD1068" s="81" t="e">
        <f t="shared" si="281"/>
        <v>#REF!</v>
      </c>
      <c r="AE1068" s="6"/>
      <c r="AF1068" s="6" t="e">
        <f>AE1068/1000*#REF!</f>
        <v>#REF!</v>
      </c>
      <c r="AG1068" s="81" t="e">
        <f t="shared" si="282"/>
        <v>#REF!</v>
      </c>
      <c r="AH1068" s="6"/>
      <c r="AI1068" s="6" t="e">
        <f>#REF!*AH1068/10</f>
        <v>#REF!</v>
      </c>
      <c r="AJ1068" s="81" t="e">
        <f t="shared" si="283"/>
        <v>#REF!</v>
      </c>
      <c r="AK1068" s="6"/>
      <c r="AL1068" s="35"/>
      <c r="AM1068" s="35"/>
    </row>
    <row r="1069" spans="1:39" x14ac:dyDescent="0.2">
      <c r="A1069" s="5">
        <f t="shared" si="286"/>
        <v>1022</v>
      </c>
      <c r="B1069" s="5">
        <v>1140</v>
      </c>
      <c r="C1069" s="5">
        <v>1140</v>
      </c>
      <c r="D1069" s="5" t="s">
        <v>414</v>
      </c>
      <c r="E1069" s="15"/>
      <c r="F1069" s="15" t="s">
        <v>414</v>
      </c>
      <c r="G1069" s="30" t="s">
        <v>415</v>
      </c>
      <c r="H1069" s="6">
        <v>20000</v>
      </c>
      <c r="I1069" s="6">
        <v>1400</v>
      </c>
      <c r="J1069" s="6"/>
      <c r="K1069" s="81">
        <f t="shared" si="284"/>
        <v>20000</v>
      </c>
      <c r="L1069" s="81">
        <f t="shared" si="285"/>
        <v>21400</v>
      </c>
      <c r="M1069" s="6">
        <v>788000</v>
      </c>
      <c r="N1069" s="6" t="e">
        <f>M1069/1000*#REF!</f>
        <v>#REF!</v>
      </c>
      <c r="O1069" s="81" t="e">
        <f t="shared" si="276"/>
        <v>#REF!</v>
      </c>
      <c r="P1069" s="6">
        <v>788000</v>
      </c>
      <c r="Q1069" s="6" t="e">
        <f>#REF!*P1069/10</f>
        <v>#REF!</v>
      </c>
      <c r="R1069" s="81" t="e">
        <f t="shared" si="277"/>
        <v>#REF!</v>
      </c>
      <c r="S1069" s="6">
        <v>744000</v>
      </c>
      <c r="T1069" s="6" t="e">
        <f>S1069/1000*#REF!</f>
        <v>#REF!</v>
      </c>
      <c r="U1069" s="81" t="e">
        <f t="shared" si="278"/>
        <v>#REF!</v>
      </c>
      <c r="V1069" s="6">
        <v>744000</v>
      </c>
      <c r="W1069" s="6" t="e">
        <f>#REF!*V1069/10</f>
        <v>#REF!</v>
      </c>
      <c r="X1069" s="81" t="e">
        <f t="shared" si="279"/>
        <v>#REF!</v>
      </c>
      <c r="Y1069" s="6">
        <v>700000</v>
      </c>
      <c r="Z1069" s="6" t="e">
        <f>Y1069/1000*#REF!</f>
        <v>#REF!</v>
      </c>
      <c r="AA1069" s="81" t="e">
        <f t="shared" si="280"/>
        <v>#REF!</v>
      </c>
      <c r="AB1069" s="6">
        <v>700000</v>
      </c>
      <c r="AC1069" s="6" t="e">
        <f>#REF!*AB1069/10</f>
        <v>#REF!</v>
      </c>
      <c r="AD1069" s="81" t="e">
        <f t="shared" si="281"/>
        <v>#REF!</v>
      </c>
      <c r="AE1069" s="6">
        <v>700000</v>
      </c>
      <c r="AF1069" s="6" t="e">
        <f>AE1069/1000*#REF!</f>
        <v>#REF!</v>
      </c>
      <c r="AG1069" s="81" t="e">
        <f t="shared" si="282"/>
        <v>#REF!</v>
      </c>
      <c r="AH1069" s="6">
        <v>700000</v>
      </c>
      <c r="AI1069" s="6" t="e">
        <f>#REF!*AH1069/10</f>
        <v>#REF!</v>
      </c>
      <c r="AJ1069" s="81" t="e">
        <f t="shared" si="283"/>
        <v>#REF!</v>
      </c>
      <c r="AK1069" s="35"/>
      <c r="AL1069" s="35"/>
      <c r="AM1069" s="28"/>
    </row>
    <row r="1070" spans="1:39" x14ac:dyDescent="0.2">
      <c r="A1070" s="5">
        <f t="shared" si="286"/>
        <v>1023</v>
      </c>
      <c r="B1070" s="5">
        <v>1141</v>
      </c>
      <c r="C1070" s="5">
        <v>1141</v>
      </c>
      <c r="D1070" s="5" t="s">
        <v>416</v>
      </c>
      <c r="E1070" s="15"/>
      <c r="F1070" s="15" t="s">
        <v>416</v>
      </c>
      <c r="G1070" s="30" t="s">
        <v>417</v>
      </c>
      <c r="H1070" s="6">
        <v>20000</v>
      </c>
      <c r="I1070" s="6">
        <v>1400</v>
      </c>
      <c r="J1070" s="6"/>
      <c r="K1070" s="81">
        <f t="shared" si="284"/>
        <v>20000</v>
      </c>
      <c r="L1070" s="81">
        <f t="shared" si="285"/>
        <v>21400</v>
      </c>
      <c r="M1070" s="6">
        <v>266000</v>
      </c>
      <c r="N1070" s="6" t="e">
        <f>M1070/1000*#REF!</f>
        <v>#REF!</v>
      </c>
      <c r="O1070" s="81" t="e">
        <f t="shared" si="276"/>
        <v>#REF!</v>
      </c>
      <c r="P1070" s="6">
        <v>266000</v>
      </c>
      <c r="Q1070" s="6" t="e">
        <f>#REF!*P1070/10</f>
        <v>#REF!</v>
      </c>
      <c r="R1070" s="81" t="e">
        <f t="shared" si="277"/>
        <v>#REF!</v>
      </c>
      <c r="S1070" s="6">
        <v>251000</v>
      </c>
      <c r="T1070" s="6" t="e">
        <f>S1070/1000*#REF!</f>
        <v>#REF!</v>
      </c>
      <c r="U1070" s="81" t="e">
        <f t="shared" si="278"/>
        <v>#REF!</v>
      </c>
      <c r="V1070" s="6">
        <v>251000</v>
      </c>
      <c r="W1070" s="6" t="e">
        <f>#REF!*V1070/10</f>
        <v>#REF!</v>
      </c>
      <c r="X1070" s="81" t="e">
        <f t="shared" si="279"/>
        <v>#REF!</v>
      </c>
      <c r="Y1070" s="6">
        <v>236000</v>
      </c>
      <c r="Z1070" s="6" t="e">
        <f>Y1070/1000*#REF!</f>
        <v>#REF!</v>
      </c>
      <c r="AA1070" s="81" t="e">
        <f t="shared" si="280"/>
        <v>#REF!</v>
      </c>
      <c r="AB1070" s="6">
        <v>236000</v>
      </c>
      <c r="AC1070" s="6" t="e">
        <f>#REF!*AB1070/10</f>
        <v>#REF!</v>
      </c>
      <c r="AD1070" s="81" t="e">
        <f t="shared" si="281"/>
        <v>#REF!</v>
      </c>
      <c r="AE1070" s="6">
        <v>236000</v>
      </c>
      <c r="AF1070" s="6" t="e">
        <f>AE1070/1000*#REF!</f>
        <v>#REF!</v>
      </c>
      <c r="AG1070" s="81" t="e">
        <f t="shared" si="282"/>
        <v>#REF!</v>
      </c>
      <c r="AH1070" s="6">
        <v>236000</v>
      </c>
      <c r="AI1070" s="6" t="e">
        <f>#REF!*AH1070/10</f>
        <v>#REF!</v>
      </c>
      <c r="AJ1070" s="81" t="e">
        <f t="shared" si="283"/>
        <v>#REF!</v>
      </c>
      <c r="AK1070" s="35"/>
      <c r="AL1070" s="35"/>
      <c r="AM1070" s="28"/>
    </row>
    <row r="1071" spans="1:39" x14ac:dyDescent="0.2">
      <c r="A1071" s="5">
        <f t="shared" si="286"/>
        <v>1024</v>
      </c>
      <c r="B1071" s="5">
        <v>1142</v>
      </c>
      <c r="C1071" s="5">
        <v>1142</v>
      </c>
      <c r="D1071" s="5" t="s">
        <v>418</v>
      </c>
      <c r="E1071" s="15"/>
      <c r="F1071" s="15" t="s">
        <v>418</v>
      </c>
      <c r="G1071" s="30" t="s">
        <v>419</v>
      </c>
      <c r="H1071" s="6">
        <v>180000</v>
      </c>
      <c r="I1071" s="6">
        <v>12599.999999999998</v>
      </c>
      <c r="J1071" s="6"/>
      <c r="K1071" s="81">
        <f t="shared" si="284"/>
        <v>180000</v>
      </c>
      <c r="L1071" s="81">
        <f t="shared" si="285"/>
        <v>192600</v>
      </c>
      <c r="M1071" s="6">
        <v>164000</v>
      </c>
      <c r="N1071" s="6" t="e">
        <f>M1071/1000*#REF!</f>
        <v>#REF!</v>
      </c>
      <c r="O1071" s="81" t="e">
        <f t="shared" si="276"/>
        <v>#REF!</v>
      </c>
      <c r="P1071" s="6">
        <v>164000</v>
      </c>
      <c r="Q1071" s="6" t="e">
        <f>#REF!*P1071/10</f>
        <v>#REF!</v>
      </c>
      <c r="R1071" s="81" t="e">
        <f t="shared" si="277"/>
        <v>#REF!</v>
      </c>
      <c r="S1071" s="6">
        <v>164000</v>
      </c>
      <c r="T1071" s="6" t="e">
        <f>S1071/1000*#REF!</f>
        <v>#REF!</v>
      </c>
      <c r="U1071" s="81" t="e">
        <f t="shared" si="278"/>
        <v>#REF!</v>
      </c>
      <c r="V1071" s="6">
        <v>164000</v>
      </c>
      <c r="W1071" s="6" t="e">
        <f>#REF!*V1071/10</f>
        <v>#REF!</v>
      </c>
      <c r="X1071" s="81" t="e">
        <f t="shared" si="279"/>
        <v>#REF!</v>
      </c>
      <c r="Y1071" s="6">
        <v>164000</v>
      </c>
      <c r="Z1071" s="6" t="e">
        <f>Y1071/1000*#REF!</f>
        <v>#REF!</v>
      </c>
      <c r="AA1071" s="81" t="e">
        <f t="shared" si="280"/>
        <v>#REF!</v>
      </c>
      <c r="AB1071" s="6">
        <v>164000</v>
      </c>
      <c r="AC1071" s="6" t="e">
        <f>#REF!*AB1071/10</f>
        <v>#REF!</v>
      </c>
      <c r="AD1071" s="81" t="e">
        <f t="shared" si="281"/>
        <v>#REF!</v>
      </c>
      <c r="AE1071" s="6">
        <v>164000</v>
      </c>
      <c r="AF1071" s="6" t="e">
        <f>AE1071/1000*#REF!</f>
        <v>#REF!</v>
      </c>
      <c r="AG1071" s="81" t="e">
        <f t="shared" si="282"/>
        <v>#REF!</v>
      </c>
      <c r="AH1071" s="6">
        <v>164000</v>
      </c>
      <c r="AI1071" s="6" t="e">
        <f>#REF!*AH1071/10</f>
        <v>#REF!</v>
      </c>
      <c r="AJ1071" s="81" t="e">
        <f t="shared" si="283"/>
        <v>#REF!</v>
      </c>
      <c r="AK1071" s="35"/>
      <c r="AL1071" s="35"/>
      <c r="AM1071" s="108"/>
    </row>
    <row r="1072" spans="1:39" x14ac:dyDescent="0.2">
      <c r="A1072" s="5"/>
      <c r="B1072" s="5"/>
      <c r="C1072" s="5"/>
      <c r="D1072" s="5" t="s">
        <v>1299</v>
      </c>
      <c r="E1072" s="13"/>
      <c r="F1072" s="13"/>
      <c r="G1072" s="41" t="s">
        <v>420</v>
      </c>
      <c r="H1072" s="6"/>
      <c r="I1072" s="6"/>
      <c r="J1072" s="6"/>
      <c r="K1072" s="81"/>
      <c r="L1072" s="81"/>
      <c r="M1072" s="6">
        <v>288000</v>
      </c>
      <c r="N1072" s="6" t="e">
        <f>M1072/1000*#REF!</f>
        <v>#REF!</v>
      </c>
      <c r="O1072" s="81" t="e">
        <f t="shared" si="276"/>
        <v>#REF!</v>
      </c>
      <c r="P1072" s="6">
        <v>288000</v>
      </c>
      <c r="Q1072" s="6" t="e">
        <f>#REF!*P1072/10</f>
        <v>#REF!</v>
      </c>
      <c r="R1072" s="81" t="e">
        <f t="shared" si="277"/>
        <v>#REF!</v>
      </c>
      <c r="S1072" s="6">
        <v>272000</v>
      </c>
      <c r="T1072" s="6" t="e">
        <f>S1072/1000*#REF!</f>
        <v>#REF!</v>
      </c>
      <c r="U1072" s="81" t="e">
        <f t="shared" si="278"/>
        <v>#REF!</v>
      </c>
      <c r="V1072" s="6">
        <v>272000</v>
      </c>
      <c r="W1072" s="6" t="e">
        <f>#REF!*V1072/10</f>
        <v>#REF!</v>
      </c>
      <c r="X1072" s="81" t="e">
        <f t="shared" si="279"/>
        <v>#REF!</v>
      </c>
      <c r="Y1072" s="6">
        <v>256000</v>
      </c>
      <c r="Z1072" s="6" t="e">
        <f>Y1072/1000*#REF!</f>
        <v>#REF!</v>
      </c>
      <c r="AA1072" s="81" t="e">
        <f t="shared" si="280"/>
        <v>#REF!</v>
      </c>
      <c r="AB1072" s="6">
        <v>256000</v>
      </c>
      <c r="AC1072" s="6" t="e">
        <f>#REF!*AB1072/10</f>
        <v>#REF!</v>
      </c>
      <c r="AD1072" s="81" t="e">
        <f t="shared" si="281"/>
        <v>#REF!</v>
      </c>
      <c r="AE1072" s="6">
        <v>256000</v>
      </c>
      <c r="AF1072" s="6" t="e">
        <f>AE1072/1000*#REF!</f>
        <v>#REF!</v>
      </c>
      <c r="AG1072" s="81" t="e">
        <f t="shared" si="282"/>
        <v>#REF!</v>
      </c>
      <c r="AH1072" s="6">
        <v>256000</v>
      </c>
      <c r="AI1072" s="6" t="e">
        <f>#REF!*AH1072/10</f>
        <v>#REF!</v>
      </c>
      <c r="AJ1072" s="81" t="e">
        <f t="shared" si="283"/>
        <v>#REF!</v>
      </c>
      <c r="AK1072" s="35"/>
      <c r="AL1072" s="35"/>
      <c r="AM1072" s="108"/>
    </row>
    <row r="1073" spans="1:39" x14ac:dyDescent="0.2">
      <c r="A1073" s="5">
        <f>A1071+1</f>
        <v>1025</v>
      </c>
      <c r="B1073" s="5">
        <v>1143</v>
      </c>
      <c r="C1073" s="5">
        <v>1143</v>
      </c>
      <c r="D1073" s="5" t="s">
        <v>421</v>
      </c>
      <c r="E1073" s="15" t="s">
        <v>421</v>
      </c>
      <c r="F1073" s="15"/>
      <c r="G1073" s="30" t="s">
        <v>422</v>
      </c>
      <c r="H1073" s="6">
        <v>6000</v>
      </c>
      <c r="I1073" s="6">
        <v>420</v>
      </c>
      <c r="J1073" s="6"/>
      <c r="K1073" s="81">
        <f>H1073+J1073</f>
        <v>6000</v>
      </c>
      <c r="L1073" s="81">
        <f>ROUND((SUM(H1073:J1073)),-2)</f>
        <v>6400</v>
      </c>
      <c r="M1073" s="6"/>
      <c r="N1073" s="6"/>
      <c r="O1073" s="81"/>
      <c r="P1073" s="6"/>
      <c r="Q1073" s="6"/>
      <c r="R1073" s="81"/>
      <c r="S1073" s="6"/>
      <c r="T1073" s="6"/>
      <c r="U1073" s="81"/>
      <c r="V1073" s="6"/>
      <c r="W1073" s="6"/>
      <c r="X1073" s="81"/>
      <c r="Y1073" s="6"/>
      <c r="Z1073" s="6"/>
      <c r="AA1073" s="81"/>
      <c r="AB1073" s="6"/>
      <c r="AC1073" s="6"/>
      <c r="AD1073" s="81"/>
      <c r="AE1073" s="6"/>
      <c r="AF1073" s="6"/>
      <c r="AG1073" s="81"/>
      <c r="AH1073" s="6"/>
      <c r="AI1073" s="6"/>
      <c r="AJ1073" s="81"/>
      <c r="AK1073" s="35"/>
      <c r="AL1073" s="35"/>
      <c r="AM1073" s="108"/>
    </row>
    <row r="1074" spans="1:39" x14ac:dyDescent="0.2">
      <c r="A1074" s="5">
        <f>A1073+1</f>
        <v>1026</v>
      </c>
      <c r="B1074" s="5">
        <v>1144</v>
      </c>
      <c r="C1074" s="5">
        <v>1144</v>
      </c>
      <c r="D1074" s="5" t="s">
        <v>423</v>
      </c>
      <c r="E1074" s="15" t="s">
        <v>423</v>
      </c>
      <c r="F1074" s="15"/>
      <c r="G1074" s="30" t="s">
        <v>424</v>
      </c>
      <c r="H1074" s="6">
        <v>6000</v>
      </c>
      <c r="I1074" s="6">
        <v>420</v>
      </c>
      <c r="J1074" s="6"/>
      <c r="K1074" s="81">
        <f>H1074+J1074</f>
        <v>6000</v>
      </c>
      <c r="L1074" s="81">
        <f>ROUND((SUM(H1074:J1074)),-2)</f>
        <v>6400</v>
      </c>
      <c r="M1074" s="6"/>
      <c r="N1074" s="6" t="e">
        <f>M1074/1000*#REF!</f>
        <v>#REF!</v>
      </c>
      <c r="O1074" s="81" t="e">
        <f t="shared" ref="O1074:O1137" si="287">SUM(M1074:N1074)</f>
        <v>#REF!</v>
      </c>
      <c r="P1074" s="6"/>
      <c r="Q1074" s="6"/>
      <c r="R1074" s="81">
        <f t="shared" ref="R1074:R1137" si="288">SUM(P1074:Q1074)</f>
        <v>0</v>
      </c>
      <c r="S1074" s="6"/>
      <c r="T1074" s="6" t="e">
        <f>S1074/1000*#REF!</f>
        <v>#REF!</v>
      </c>
      <c r="U1074" s="81" t="e">
        <f t="shared" ref="U1074:U1137" si="289">SUM(S1074:T1074)</f>
        <v>#REF!</v>
      </c>
      <c r="V1074" s="6"/>
      <c r="W1074" s="6"/>
      <c r="X1074" s="81">
        <f t="shared" ref="X1074:X1137" si="290">SUM(V1074:W1074)</f>
        <v>0</v>
      </c>
      <c r="Y1074" s="6"/>
      <c r="Z1074" s="6" t="e">
        <f>Y1074/1000*#REF!</f>
        <v>#REF!</v>
      </c>
      <c r="AA1074" s="81" t="e">
        <f t="shared" ref="AA1074:AA1137" si="291">SUM(Y1074:Z1074)</f>
        <v>#REF!</v>
      </c>
      <c r="AB1074" s="6"/>
      <c r="AC1074" s="6"/>
      <c r="AD1074" s="81">
        <f t="shared" ref="AD1074:AD1137" si="292">SUM(AB1074:AC1074)</f>
        <v>0</v>
      </c>
      <c r="AE1074" s="6"/>
      <c r="AF1074" s="6" t="e">
        <f>AE1074/1000*#REF!</f>
        <v>#REF!</v>
      </c>
      <c r="AG1074" s="81" t="e">
        <f t="shared" ref="AG1074:AG1137" si="293">SUM(AE1074:AF1074)</f>
        <v>#REF!</v>
      </c>
      <c r="AH1074" s="6"/>
      <c r="AI1074" s="6"/>
      <c r="AJ1074" s="81">
        <f t="shared" ref="AJ1074:AJ1137" si="294">SUM(AH1074:AI1074)</f>
        <v>0</v>
      </c>
      <c r="AK1074" s="35"/>
      <c r="AL1074" s="35"/>
      <c r="AM1074" s="108"/>
    </row>
    <row r="1075" spans="1:39" ht="31.5" x14ac:dyDescent="0.2">
      <c r="A1075" s="5">
        <f>A1074+1</f>
        <v>1027</v>
      </c>
      <c r="B1075" s="5">
        <v>1145</v>
      </c>
      <c r="C1075" s="5">
        <v>1145</v>
      </c>
      <c r="D1075" s="5" t="s">
        <v>425</v>
      </c>
      <c r="E1075" s="15" t="s">
        <v>425</v>
      </c>
      <c r="F1075" s="15"/>
      <c r="G1075" s="30" t="s">
        <v>426</v>
      </c>
      <c r="H1075" s="6">
        <v>9000</v>
      </c>
      <c r="I1075" s="6">
        <v>630</v>
      </c>
      <c r="J1075" s="6"/>
      <c r="K1075" s="81">
        <f>H1075+J1075</f>
        <v>9000</v>
      </c>
      <c r="L1075" s="81">
        <f>ROUND((SUM(H1075:J1075)),-2)</f>
        <v>9600</v>
      </c>
      <c r="M1075" s="6">
        <v>173000</v>
      </c>
      <c r="N1075" s="6" t="e">
        <f>M1075/1000*#REF!</f>
        <v>#REF!</v>
      </c>
      <c r="O1075" s="81" t="e">
        <f t="shared" si="287"/>
        <v>#REF!</v>
      </c>
      <c r="P1075" s="6">
        <v>173000</v>
      </c>
      <c r="Q1075" s="6" t="e">
        <f>#REF!*P1075/10</f>
        <v>#REF!</v>
      </c>
      <c r="R1075" s="81" t="e">
        <f t="shared" si="288"/>
        <v>#REF!</v>
      </c>
      <c r="S1075" s="6">
        <v>173000</v>
      </c>
      <c r="T1075" s="6" t="e">
        <f>S1075/1000*#REF!</f>
        <v>#REF!</v>
      </c>
      <c r="U1075" s="81" t="e">
        <f t="shared" si="289"/>
        <v>#REF!</v>
      </c>
      <c r="V1075" s="6">
        <v>173000</v>
      </c>
      <c r="W1075" s="6" t="e">
        <f>#REF!*V1075/10</f>
        <v>#REF!</v>
      </c>
      <c r="X1075" s="81" t="e">
        <f t="shared" si="290"/>
        <v>#REF!</v>
      </c>
      <c r="Y1075" s="6">
        <v>173000</v>
      </c>
      <c r="Z1075" s="6" t="e">
        <f>Y1075/1000*#REF!</f>
        <v>#REF!</v>
      </c>
      <c r="AA1075" s="81" t="e">
        <f t="shared" si="291"/>
        <v>#REF!</v>
      </c>
      <c r="AB1075" s="6">
        <v>173000</v>
      </c>
      <c r="AC1075" s="6" t="e">
        <f>#REF!*AB1075/10</f>
        <v>#REF!</v>
      </c>
      <c r="AD1075" s="81" t="e">
        <f t="shared" si="292"/>
        <v>#REF!</v>
      </c>
      <c r="AE1075" s="6">
        <v>173000</v>
      </c>
      <c r="AF1075" s="6" t="e">
        <f>AE1075/1000*#REF!</f>
        <v>#REF!</v>
      </c>
      <c r="AG1075" s="81" t="e">
        <f t="shared" si="293"/>
        <v>#REF!</v>
      </c>
      <c r="AH1075" s="6">
        <v>173000</v>
      </c>
      <c r="AI1075" s="6" t="e">
        <f>#REF!*AH1075/10</f>
        <v>#REF!</v>
      </c>
      <c r="AJ1075" s="81" t="e">
        <f t="shared" si="294"/>
        <v>#REF!</v>
      </c>
      <c r="AK1075" s="6">
        <v>173000</v>
      </c>
      <c r="AL1075" s="35"/>
      <c r="AM1075" s="44"/>
    </row>
    <row r="1076" spans="1:39" x14ac:dyDescent="0.2">
      <c r="A1076" s="5">
        <f>A1075+1</f>
        <v>1028</v>
      </c>
      <c r="B1076" s="5">
        <v>1147</v>
      </c>
      <c r="C1076" s="5">
        <v>1147</v>
      </c>
      <c r="D1076" s="5" t="s">
        <v>427</v>
      </c>
      <c r="E1076" s="15" t="s">
        <v>427</v>
      </c>
      <c r="F1076" s="15"/>
      <c r="G1076" s="30" t="s">
        <v>428</v>
      </c>
      <c r="H1076" s="6">
        <v>6000</v>
      </c>
      <c r="I1076" s="6">
        <v>420</v>
      </c>
      <c r="J1076" s="6"/>
      <c r="K1076" s="81">
        <f>H1076+J1076</f>
        <v>6000</v>
      </c>
      <c r="L1076" s="81">
        <f>ROUND((SUM(H1076:J1076)),-2)</f>
        <v>6400</v>
      </c>
      <c r="M1076" s="6">
        <v>25000</v>
      </c>
      <c r="N1076" s="6" t="e">
        <f>M1076/1000*#REF!</f>
        <v>#REF!</v>
      </c>
      <c r="O1076" s="81" t="e">
        <f t="shared" si="287"/>
        <v>#REF!</v>
      </c>
      <c r="P1076" s="6">
        <v>25000</v>
      </c>
      <c r="Q1076" s="6" t="e">
        <f>#REF!*P1076/10</f>
        <v>#REF!</v>
      </c>
      <c r="R1076" s="81" t="e">
        <f t="shared" si="288"/>
        <v>#REF!</v>
      </c>
      <c r="S1076" s="6">
        <v>25000</v>
      </c>
      <c r="T1076" s="6" t="e">
        <f>S1076/1000*#REF!</f>
        <v>#REF!</v>
      </c>
      <c r="U1076" s="81" t="e">
        <f t="shared" si="289"/>
        <v>#REF!</v>
      </c>
      <c r="V1076" s="6">
        <v>25000</v>
      </c>
      <c r="W1076" s="6" t="e">
        <f>#REF!*V1076/10</f>
        <v>#REF!</v>
      </c>
      <c r="X1076" s="81" t="e">
        <f t="shared" si="290"/>
        <v>#REF!</v>
      </c>
      <c r="Y1076" s="6">
        <v>25000</v>
      </c>
      <c r="Z1076" s="6" t="e">
        <f>Y1076/1000*#REF!</f>
        <v>#REF!</v>
      </c>
      <c r="AA1076" s="81" t="e">
        <f t="shared" si="291"/>
        <v>#REF!</v>
      </c>
      <c r="AB1076" s="6">
        <v>25000</v>
      </c>
      <c r="AC1076" s="6" t="e">
        <f>#REF!*AB1076/10</f>
        <v>#REF!</v>
      </c>
      <c r="AD1076" s="81" t="e">
        <f t="shared" si="292"/>
        <v>#REF!</v>
      </c>
      <c r="AE1076" s="6">
        <v>25000</v>
      </c>
      <c r="AF1076" s="6" t="e">
        <f>AE1076/1000*#REF!</f>
        <v>#REF!</v>
      </c>
      <c r="AG1076" s="81" t="e">
        <f t="shared" si="293"/>
        <v>#REF!</v>
      </c>
      <c r="AH1076" s="6">
        <v>25000</v>
      </c>
      <c r="AI1076" s="6" t="e">
        <f>#REF!*AH1076/10</f>
        <v>#REF!</v>
      </c>
      <c r="AJ1076" s="81" t="e">
        <f t="shared" si="294"/>
        <v>#REF!</v>
      </c>
      <c r="AK1076" s="6">
        <v>20000</v>
      </c>
      <c r="AL1076" s="35"/>
      <c r="AM1076" s="44"/>
    </row>
    <row r="1077" spans="1:39" ht="31.5" x14ac:dyDescent="0.2">
      <c r="A1077" s="5"/>
      <c r="B1077" s="5"/>
      <c r="C1077" s="5">
        <v>0</v>
      </c>
      <c r="D1077" s="5" t="s">
        <v>1299</v>
      </c>
      <c r="E1077" s="15"/>
      <c r="F1077" s="15"/>
      <c r="G1077" s="49" t="s">
        <v>429</v>
      </c>
      <c r="H1077" s="6"/>
      <c r="I1077" s="6"/>
      <c r="J1077" s="6"/>
      <c r="K1077" s="81"/>
      <c r="L1077" s="81"/>
      <c r="M1077" s="6">
        <v>15000</v>
      </c>
      <c r="N1077" s="6" t="e">
        <f>M1077/1000*#REF!</f>
        <v>#REF!</v>
      </c>
      <c r="O1077" s="81" t="e">
        <f t="shared" si="287"/>
        <v>#REF!</v>
      </c>
      <c r="P1077" s="6">
        <v>15000</v>
      </c>
      <c r="Q1077" s="6" t="e">
        <f>#REF!*P1077/10</f>
        <v>#REF!</v>
      </c>
      <c r="R1077" s="81" t="e">
        <f t="shared" si="288"/>
        <v>#REF!</v>
      </c>
      <c r="S1077" s="6">
        <v>15000</v>
      </c>
      <c r="T1077" s="6" t="e">
        <f>S1077/1000*#REF!</f>
        <v>#REF!</v>
      </c>
      <c r="U1077" s="81" t="e">
        <f t="shared" si="289"/>
        <v>#REF!</v>
      </c>
      <c r="V1077" s="6">
        <v>15000</v>
      </c>
      <c r="W1077" s="6" t="e">
        <f>#REF!*V1077/10</f>
        <v>#REF!</v>
      </c>
      <c r="X1077" s="81" t="e">
        <f t="shared" si="290"/>
        <v>#REF!</v>
      </c>
      <c r="Y1077" s="6">
        <v>15000</v>
      </c>
      <c r="Z1077" s="6" t="e">
        <f>Y1077/1000*#REF!</f>
        <v>#REF!</v>
      </c>
      <c r="AA1077" s="81" t="e">
        <f t="shared" si="291"/>
        <v>#REF!</v>
      </c>
      <c r="AB1077" s="6">
        <v>15000</v>
      </c>
      <c r="AC1077" s="6" t="e">
        <f>#REF!*AB1077/10</f>
        <v>#REF!</v>
      </c>
      <c r="AD1077" s="81" t="e">
        <f t="shared" si="292"/>
        <v>#REF!</v>
      </c>
      <c r="AE1077" s="6">
        <v>15000</v>
      </c>
      <c r="AF1077" s="6" t="e">
        <f>AE1077/1000*#REF!</f>
        <v>#REF!</v>
      </c>
      <c r="AG1077" s="81" t="e">
        <f t="shared" si="293"/>
        <v>#REF!</v>
      </c>
      <c r="AH1077" s="6">
        <v>15000</v>
      </c>
      <c r="AI1077" s="6" t="e">
        <f>#REF!*AH1077/10</f>
        <v>#REF!</v>
      </c>
      <c r="AJ1077" s="81" t="e">
        <f t="shared" si="294"/>
        <v>#REF!</v>
      </c>
      <c r="AK1077" s="6">
        <v>10000</v>
      </c>
      <c r="AL1077" s="35"/>
      <c r="AM1077" s="30"/>
    </row>
    <row r="1078" spans="1:39" ht="31.5" x14ac:dyDescent="0.2">
      <c r="A1078" s="5">
        <f>A1076+1</f>
        <v>1029</v>
      </c>
      <c r="B1078" s="5">
        <v>1165</v>
      </c>
      <c r="C1078" s="5">
        <v>1165</v>
      </c>
      <c r="D1078" s="5" t="s">
        <v>293</v>
      </c>
      <c r="E1078" s="15" t="s">
        <v>293</v>
      </c>
      <c r="F1078" s="15"/>
      <c r="G1078" s="30" t="s">
        <v>294</v>
      </c>
      <c r="H1078" s="6">
        <v>57000</v>
      </c>
      <c r="I1078" s="6">
        <v>3990</v>
      </c>
      <c r="J1078" s="6"/>
      <c r="K1078" s="81">
        <f t="shared" ref="K1078:K1084" si="295">H1078+J1078</f>
        <v>57000</v>
      </c>
      <c r="L1078" s="81">
        <f t="shared" ref="L1078:L1084" si="296">ROUND((SUM(H1078:J1078)),-2)</f>
        <v>61000</v>
      </c>
      <c r="M1078" s="6">
        <v>20000</v>
      </c>
      <c r="N1078" s="6" t="e">
        <f>M1078/1000*#REF!</f>
        <v>#REF!</v>
      </c>
      <c r="O1078" s="81" t="e">
        <f t="shared" si="287"/>
        <v>#REF!</v>
      </c>
      <c r="P1078" s="6">
        <v>20000</v>
      </c>
      <c r="Q1078" s="6" t="e">
        <f>#REF!*P1078/10</f>
        <v>#REF!</v>
      </c>
      <c r="R1078" s="81" t="e">
        <f t="shared" si="288"/>
        <v>#REF!</v>
      </c>
      <c r="S1078" s="6">
        <v>20000</v>
      </c>
      <c r="T1078" s="6" t="e">
        <f>S1078/1000*#REF!</f>
        <v>#REF!</v>
      </c>
      <c r="U1078" s="81" t="e">
        <f t="shared" si="289"/>
        <v>#REF!</v>
      </c>
      <c r="V1078" s="6">
        <v>20000</v>
      </c>
      <c r="W1078" s="6" t="e">
        <f>#REF!*V1078/10</f>
        <v>#REF!</v>
      </c>
      <c r="X1078" s="81" t="e">
        <f t="shared" si="290"/>
        <v>#REF!</v>
      </c>
      <c r="Y1078" s="6">
        <v>20000</v>
      </c>
      <c r="Z1078" s="6" t="e">
        <f>Y1078/1000*#REF!</f>
        <v>#REF!</v>
      </c>
      <c r="AA1078" s="81" t="e">
        <f t="shared" si="291"/>
        <v>#REF!</v>
      </c>
      <c r="AB1078" s="6">
        <v>20000</v>
      </c>
      <c r="AC1078" s="6" t="e">
        <f>#REF!*AB1078/10</f>
        <v>#REF!</v>
      </c>
      <c r="AD1078" s="81" t="e">
        <f t="shared" si="292"/>
        <v>#REF!</v>
      </c>
      <c r="AE1078" s="6">
        <v>20000</v>
      </c>
      <c r="AF1078" s="6" t="e">
        <f>AE1078/1000*#REF!</f>
        <v>#REF!</v>
      </c>
      <c r="AG1078" s="81" t="e">
        <f t="shared" si="293"/>
        <v>#REF!</v>
      </c>
      <c r="AH1078" s="6">
        <v>20000</v>
      </c>
      <c r="AI1078" s="6" t="e">
        <f>#REF!*AH1078/10</f>
        <v>#REF!</v>
      </c>
      <c r="AJ1078" s="81" t="e">
        <f t="shared" si="294"/>
        <v>#REF!</v>
      </c>
      <c r="AK1078" s="6">
        <v>15000</v>
      </c>
      <c r="AL1078" s="35"/>
      <c r="AM1078" s="44"/>
    </row>
    <row r="1079" spans="1:39" ht="31.5" x14ac:dyDescent="0.2">
      <c r="A1079" s="5">
        <f t="shared" ref="A1079:A1084" si="297">A1078+1</f>
        <v>1030</v>
      </c>
      <c r="B1079" s="5">
        <v>1166</v>
      </c>
      <c r="C1079" s="5">
        <v>1166</v>
      </c>
      <c r="D1079" s="5" t="s">
        <v>295</v>
      </c>
      <c r="E1079" s="15" t="s">
        <v>295</v>
      </c>
      <c r="F1079" s="15"/>
      <c r="G1079" s="30" t="s">
        <v>296</v>
      </c>
      <c r="H1079" s="6">
        <v>85000</v>
      </c>
      <c r="I1079" s="6">
        <v>5949.9999999999991</v>
      </c>
      <c r="J1079" s="6"/>
      <c r="K1079" s="81">
        <f t="shared" si="295"/>
        <v>85000</v>
      </c>
      <c r="L1079" s="81">
        <f t="shared" si="296"/>
        <v>91000</v>
      </c>
      <c r="M1079" s="6">
        <v>27000</v>
      </c>
      <c r="N1079" s="6" t="e">
        <f>M1079/1000*#REF!</f>
        <v>#REF!</v>
      </c>
      <c r="O1079" s="81" t="e">
        <f t="shared" si="287"/>
        <v>#REF!</v>
      </c>
      <c r="P1079" s="6">
        <v>27000</v>
      </c>
      <c r="Q1079" s="6" t="e">
        <f>#REF!*P1079/10</f>
        <v>#REF!</v>
      </c>
      <c r="R1079" s="81" t="e">
        <f t="shared" si="288"/>
        <v>#REF!</v>
      </c>
      <c r="S1079" s="6">
        <v>27000</v>
      </c>
      <c r="T1079" s="6" t="e">
        <f>S1079/1000*#REF!</f>
        <v>#REF!</v>
      </c>
      <c r="U1079" s="81" t="e">
        <f t="shared" si="289"/>
        <v>#REF!</v>
      </c>
      <c r="V1079" s="6">
        <v>27000</v>
      </c>
      <c r="W1079" s="6" t="e">
        <f>#REF!*V1079/10</f>
        <v>#REF!</v>
      </c>
      <c r="X1079" s="81" t="e">
        <f t="shared" si="290"/>
        <v>#REF!</v>
      </c>
      <c r="Y1079" s="6">
        <v>27000</v>
      </c>
      <c r="Z1079" s="6" t="e">
        <f>Y1079/1000*#REF!</f>
        <v>#REF!</v>
      </c>
      <c r="AA1079" s="81" t="e">
        <f t="shared" si="291"/>
        <v>#REF!</v>
      </c>
      <c r="AB1079" s="6">
        <v>27000</v>
      </c>
      <c r="AC1079" s="6" t="e">
        <f>#REF!*AB1079/10</f>
        <v>#REF!</v>
      </c>
      <c r="AD1079" s="81" t="e">
        <f t="shared" si="292"/>
        <v>#REF!</v>
      </c>
      <c r="AE1079" s="6">
        <v>27000</v>
      </c>
      <c r="AF1079" s="6" t="e">
        <f>AE1079/1000*#REF!</f>
        <v>#REF!</v>
      </c>
      <c r="AG1079" s="81" t="e">
        <f t="shared" si="293"/>
        <v>#REF!</v>
      </c>
      <c r="AH1079" s="6">
        <v>27000</v>
      </c>
      <c r="AI1079" s="6" t="e">
        <f>#REF!*AH1079/10</f>
        <v>#REF!</v>
      </c>
      <c r="AJ1079" s="81" t="e">
        <f t="shared" si="294"/>
        <v>#REF!</v>
      </c>
      <c r="AK1079" s="6">
        <v>22000</v>
      </c>
      <c r="AL1079" s="35"/>
      <c r="AM1079" s="44"/>
    </row>
    <row r="1080" spans="1:39" x14ac:dyDescent="0.2">
      <c r="A1080" s="5">
        <f t="shared" si="297"/>
        <v>1031</v>
      </c>
      <c r="B1080" s="5">
        <v>1168</v>
      </c>
      <c r="C1080" s="5">
        <v>1168</v>
      </c>
      <c r="D1080" s="5" t="s">
        <v>430</v>
      </c>
      <c r="E1080" s="15" t="s">
        <v>430</v>
      </c>
      <c r="F1080" s="15"/>
      <c r="G1080" s="30" t="s">
        <v>431</v>
      </c>
      <c r="H1080" s="6">
        <v>13000</v>
      </c>
      <c r="I1080" s="6">
        <v>910</v>
      </c>
      <c r="J1080" s="6"/>
      <c r="K1080" s="81">
        <f t="shared" si="295"/>
        <v>13000</v>
      </c>
      <c r="L1080" s="81">
        <f t="shared" si="296"/>
        <v>13900</v>
      </c>
      <c r="M1080" s="6">
        <v>20000</v>
      </c>
      <c r="N1080" s="6" t="e">
        <f>M1080/1000*#REF!</f>
        <v>#REF!</v>
      </c>
      <c r="O1080" s="81" t="e">
        <f t="shared" si="287"/>
        <v>#REF!</v>
      </c>
      <c r="P1080" s="6">
        <v>20000</v>
      </c>
      <c r="Q1080" s="6" t="e">
        <f>#REF!*P1080/10</f>
        <v>#REF!</v>
      </c>
      <c r="R1080" s="81" t="e">
        <f t="shared" si="288"/>
        <v>#REF!</v>
      </c>
      <c r="S1080" s="6">
        <v>20000</v>
      </c>
      <c r="T1080" s="6" t="e">
        <f>S1080/1000*#REF!</f>
        <v>#REF!</v>
      </c>
      <c r="U1080" s="81" t="e">
        <f t="shared" si="289"/>
        <v>#REF!</v>
      </c>
      <c r="V1080" s="6">
        <v>20000</v>
      </c>
      <c r="W1080" s="6" t="e">
        <f>#REF!*V1080/10</f>
        <v>#REF!</v>
      </c>
      <c r="X1080" s="81" t="e">
        <f t="shared" si="290"/>
        <v>#REF!</v>
      </c>
      <c r="Y1080" s="6">
        <v>20000</v>
      </c>
      <c r="Z1080" s="6" t="e">
        <f>Y1080/1000*#REF!</f>
        <v>#REF!</v>
      </c>
      <c r="AA1080" s="81" t="e">
        <f t="shared" si="291"/>
        <v>#REF!</v>
      </c>
      <c r="AB1080" s="6">
        <v>20000</v>
      </c>
      <c r="AC1080" s="6" t="e">
        <f>#REF!*AB1080/10</f>
        <v>#REF!</v>
      </c>
      <c r="AD1080" s="81" t="e">
        <f t="shared" si="292"/>
        <v>#REF!</v>
      </c>
      <c r="AE1080" s="6">
        <v>20000</v>
      </c>
      <c r="AF1080" s="6" t="e">
        <f>AE1080/1000*#REF!</f>
        <v>#REF!</v>
      </c>
      <c r="AG1080" s="81" t="e">
        <f t="shared" si="293"/>
        <v>#REF!</v>
      </c>
      <c r="AH1080" s="6">
        <v>20000</v>
      </c>
      <c r="AI1080" s="6" t="e">
        <f>#REF!*AH1080/10</f>
        <v>#REF!</v>
      </c>
      <c r="AJ1080" s="81" t="e">
        <f t="shared" si="294"/>
        <v>#REF!</v>
      </c>
      <c r="AK1080" s="6">
        <v>15000</v>
      </c>
      <c r="AL1080" s="35"/>
      <c r="AM1080" s="43"/>
    </row>
    <row r="1081" spans="1:39" x14ac:dyDescent="0.2">
      <c r="A1081" s="5">
        <f t="shared" si="297"/>
        <v>1032</v>
      </c>
      <c r="B1081" s="5">
        <v>1169</v>
      </c>
      <c r="C1081" s="5">
        <v>1169</v>
      </c>
      <c r="D1081" s="5" t="s">
        <v>432</v>
      </c>
      <c r="E1081" s="15" t="s">
        <v>432</v>
      </c>
      <c r="F1081" s="15"/>
      <c r="G1081" s="30" t="s">
        <v>433</v>
      </c>
      <c r="H1081" s="6">
        <v>17000</v>
      </c>
      <c r="I1081" s="6">
        <v>1190</v>
      </c>
      <c r="J1081" s="6"/>
      <c r="K1081" s="81">
        <f t="shared" si="295"/>
        <v>17000</v>
      </c>
      <c r="L1081" s="81">
        <f t="shared" si="296"/>
        <v>18200</v>
      </c>
      <c r="M1081" s="6">
        <v>20000</v>
      </c>
      <c r="N1081" s="6" t="e">
        <f>M1081/1000*#REF!</f>
        <v>#REF!</v>
      </c>
      <c r="O1081" s="81" t="e">
        <f t="shared" si="287"/>
        <v>#REF!</v>
      </c>
      <c r="P1081" s="6">
        <v>20000</v>
      </c>
      <c r="Q1081" s="6" t="e">
        <f>#REF!*P1081/10</f>
        <v>#REF!</v>
      </c>
      <c r="R1081" s="81" t="e">
        <f t="shared" si="288"/>
        <v>#REF!</v>
      </c>
      <c r="S1081" s="6">
        <v>20000</v>
      </c>
      <c r="T1081" s="6" t="e">
        <f>S1081/1000*#REF!</f>
        <v>#REF!</v>
      </c>
      <c r="U1081" s="81" t="e">
        <f t="shared" si="289"/>
        <v>#REF!</v>
      </c>
      <c r="V1081" s="6">
        <v>20000</v>
      </c>
      <c r="W1081" s="6" t="e">
        <f>#REF!*V1081/10</f>
        <v>#REF!</v>
      </c>
      <c r="X1081" s="81" t="e">
        <f t="shared" si="290"/>
        <v>#REF!</v>
      </c>
      <c r="Y1081" s="6">
        <v>20000</v>
      </c>
      <c r="Z1081" s="6" t="e">
        <f>Y1081/1000*#REF!</f>
        <v>#REF!</v>
      </c>
      <c r="AA1081" s="81" t="e">
        <f t="shared" si="291"/>
        <v>#REF!</v>
      </c>
      <c r="AB1081" s="6">
        <v>20000</v>
      </c>
      <c r="AC1081" s="6" t="e">
        <f>#REF!*AB1081/10</f>
        <v>#REF!</v>
      </c>
      <c r="AD1081" s="81" t="e">
        <f t="shared" si="292"/>
        <v>#REF!</v>
      </c>
      <c r="AE1081" s="6">
        <v>20000</v>
      </c>
      <c r="AF1081" s="6" t="e">
        <f>AE1081/1000*#REF!</f>
        <v>#REF!</v>
      </c>
      <c r="AG1081" s="81" t="e">
        <f t="shared" si="293"/>
        <v>#REF!</v>
      </c>
      <c r="AH1081" s="6">
        <v>20000</v>
      </c>
      <c r="AI1081" s="6" t="e">
        <f>#REF!*AH1081/10</f>
        <v>#REF!</v>
      </c>
      <c r="AJ1081" s="81" t="e">
        <f t="shared" si="294"/>
        <v>#REF!</v>
      </c>
      <c r="AK1081" s="6">
        <v>20000</v>
      </c>
      <c r="AL1081" s="35"/>
      <c r="AM1081" s="44"/>
    </row>
    <row r="1082" spans="1:39" x14ac:dyDescent="0.2">
      <c r="A1082" s="5">
        <f t="shared" si="297"/>
        <v>1033</v>
      </c>
      <c r="B1082" s="5">
        <v>1170</v>
      </c>
      <c r="C1082" s="5">
        <v>1170</v>
      </c>
      <c r="D1082" s="5" t="s">
        <v>434</v>
      </c>
      <c r="E1082" s="15" t="s">
        <v>434</v>
      </c>
      <c r="F1082" s="15"/>
      <c r="G1082" s="30" t="s">
        <v>435</v>
      </c>
      <c r="H1082" s="6">
        <v>21000</v>
      </c>
      <c r="I1082" s="6">
        <v>1469.9999999999998</v>
      </c>
      <c r="J1082" s="6"/>
      <c r="K1082" s="81">
        <f t="shared" si="295"/>
        <v>21000</v>
      </c>
      <c r="L1082" s="81">
        <f t="shared" si="296"/>
        <v>22500</v>
      </c>
      <c r="M1082" s="6">
        <v>22000</v>
      </c>
      <c r="N1082" s="6" t="e">
        <f>M1082/1000*#REF!</f>
        <v>#REF!</v>
      </c>
      <c r="O1082" s="81" t="e">
        <f t="shared" si="287"/>
        <v>#REF!</v>
      </c>
      <c r="P1082" s="6">
        <v>22000</v>
      </c>
      <c r="Q1082" s="6" t="e">
        <f>#REF!*P1082/10</f>
        <v>#REF!</v>
      </c>
      <c r="R1082" s="81" t="e">
        <f t="shared" si="288"/>
        <v>#REF!</v>
      </c>
      <c r="S1082" s="6">
        <v>22000</v>
      </c>
      <c r="T1082" s="6" t="e">
        <f>S1082/1000*#REF!</f>
        <v>#REF!</v>
      </c>
      <c r="U1082" s="81" t="e">
        <f t="shared" si="289"/>
        <v>#REF!</v>
      </c>
      <c r="V1082" s="6">
        <v>22000</v>
      </c>
      <c r="W1082" s="6" t="e">
        <f>#REF!*V1082/10</f>
        <v>#REF!</v>
      </c>
      <c r="X1082" s="81" t="e">
        <f t="shared" si="290"/>
        <v>#REF!</v>
      </c>
      <c r="Y1082" s="6">
        <v>22000</v>
      </c>
      <c r="Z1082" s="6" t="e">
        <f>Y1082/1000*#REF!</f>
        <v>#REF!</v>
      </c>
      <c r="AA1082" s="81" t="e">
        <f t="shared" si="291"/>
        <v>#REF!</v>
      </c>
      <c r="AB1082" s="6">
        <v>22000</v>
      </c>
      <c r="AC1082" s="6" t="e">
        <f>#REF!*AB1082/10</f>
        <v>#REF!</v>
      </c>
      <c r="AD1082" s="81" t="e">
        <f t="shared" si="292"/>
        <v>#REF!</v>
      </c>
      <c r="AE1082" s="6">
        <v>22000</v>
      </c>
      <c r="AF1082" s="6" t="e">
        <f>AE1082/1000*#REF!</f>
        <v>#REF!</v>
      </c>
      <c r="AG1082" s="81" t="e">
        <f t="shared" si="293"/>
        <v>#REF!</v>
      </c>
      <c r="AH1082" s="6">
        <v>22000</v>
      </c>
      <c r="AI1082" s="6" t="e">
        <f>#REF!*AH1082/10</f>
        <v>#REF!</v>
      </c>
      <c r="AJ1082" s="81" t="e">
        <f t="shared" si="294"/>
        <v>#REF!</v>
      </c>
      <c r="AK1082" s="6">
        <v>22000</v>
      </c>
      <c r="AL1082" s="35"/>
      <c r="AM1082" s="44"/>
    </row>
    <row r="1083" spans="1:39" x14ac:dyDescent="0.2">
      <c r="A1083" s="5">
        <f t="shared" si="297"/>
        <v>1034</v>
      </c>
      <c r="B1083" s="5">
        <v>1171</v>
      </c>
      <c r="C1083" s="5">
        <v>1171</v>
      </c>
      <c r="D1083" s="5" t="s">
        <v>436</v>
      </c>
      <c r="E1083" s="15" t="s">
        <v>436</v>
      </c>
      <c r="F1083" s="15"/>
      <c r="G1083" s="30" t="s">
        <v>437</v>
      </c>
      <c r="H1083" s="6">
        <v>8000</v>
      </c>
      <c r="I1083" s="6">
        <v>560</v>
      </c>
      <c r="J1083" s="6"/>
      <c r="K1083" s="81">
        <f t="shared" si="295"/>
        <v>8000</v>
      </c>
      <c r="L1083" s="81">
        <f t="shared" si="296"/>
        <v>8600</v>
      </c>
      <c r="M1083" s="6">
        <v>22000</v>
      </c>
      <c r="N1083" s="6" t="e">
        <f>M1083/1000*#REF!</f>
        <v>#REF!</v>
      </c>
      <c r="O1083" s="81" t="e">
        <f t="shared" si="287"/>
        <v>#REF!</v>
      </c>
      <c r="P1083" s="6">
        <v>22000</v>
      </c>
      <c r="Q1083" s="6" t="e">
        <f>#REF!*P1083/10</f>
        <v>#REF!</v>
      </c>
      <c r="R1083" s="81" t="e">
        <f t="shared" si="288"/>
        <v>#REF!</v>
      </c>
      <c r="S1083" s="6">
        <v>22000</v>
      </c>
      <c r="T1083" s="6" t="e">
        <f>S1083/1000*#REF!</f>
        <v>#REF!</v>
      </c>
      <c r="U1083" s="81" t="e">
        <f t="shared" si="289"/>
        <v>#REF!</v>
      </c>
      <c r="V1083" s="6">
        <v>22000</v>
      </c>
      <c r="W1083" s="6" t="e">
        <f>#REF!*V1083/10</f>
        <v>#REF!</v>
      </c>
      <c r="X1083" s="81" t="e">
        <f t="shared" si="290"/>
        <v>#REF!</v>
      </c>
      <c r="Y1083" s="6">
        <v>22000</v>
      </c>
      <c r="Z1083" s="6" t="e">
        <f>Y1083/1000*#REF!</f>
        <v>#REF!</v>
      </c>
      <c r="AA1083" s="81" t="e">
        <f t="shared" si="291"/>
        <v>#REF!</v>
      </c>
      <c r="AB1083" s="6">
        <v>22000</v>
      </c>
      <c r="AC1083" s="6" t="e">
        <f>#REF!*AB1083/10</f>
        <v>#REF!</v>
      </c>
      <c r="AD1083" s="81" t="e">
        <f t="shared" si="292"/>
        <v>#REF!</v>
      </c>
      <c r="AE1083" s="6">
        <v>22000</v>
      </c>
      <c r="AF1083" s="6" t="e">
        <f>AE1083/1000*#REF!</f>
        <v>#REF!</v>
      </c>
      <c r="AG1083" s="81" t="e">
        <f t="shared" si="293"/>
        <v>#REF!</v>
      </c>
      <c r="AH1083" s="6">
        <v>22000</v>
      </c>
      <c r="AI1083" s="6" t="e">
        <f>#REF!*AH1083/10</f>
        <v>#REF!</v>
      </c>
      <c r="AJ1083" s="81" t="e">
        <f t="shared" si="294"/>
        <v>#REF!</v>
      </c>
      <c r="AK1083" s="6">
        <v>22000</v>
      </c>
      <c r="AL1083" s="35"/>
      <c r="AM1083" s="44"/>
    </row>
    <row r="1084" spans="1:39" x14ac:dyDescent="0.2">
      <c r="A1084" s="5">
        <f t="shared" si="297"/>
        <v>1035</v>
      </c>
      <c r="B1084" s="5">
        <v>1172</v>
      </c>
      <c r="C1084" s="5">
        <v>1172</v>
      </c>
      <c r="D1084" s="5" t="s">
        <v>438</v>
      </c>
      <c r="E1084" s="15" t="s">
        <v>438</v>
      </c>
      <c r="F1084" s="15"/>
      <c r="G1084" s="30" t="s">
        <v>439</v>
      </c>
      <c r="H1084" s="6">
        <v>8000</v>
      </c>
      <c r="I1084" s="6">
        <v>560</v>
      </c>
      <c r="J1084" s="6"/>
      <c r="K1084" s="81">
        <f t="shared" si="295"/>
        <v>8000</v>
      </c>
      <c r="L1084" s="81">
        <f t="shared" si="296"/>
        <v>8600</v>
      </c>
      <c r="M1084" s="6">
        <v>25000</v>
      </c>
      <c r="N1084" s="6" t="e">
        <f>M1084/1000*#REF!</f>
        <v>#REF!</v>
      </c>
      <c r="O1084" s="81" t="e">
        <f t="shared" si="287"/>
        <v>#REF!</v>
      </c>
      <c r="P1084" s="6">
        <v>25000</v>
      </c>
      <c r="Q1084" s="6" t="e">
        <f>#REF!*P1084/10</f>
        <v>#REF!</v>
      </c>
      <c r="R1084" s="81" t="e">
        <f t="shared" si="288"/>
        <v>#REF!</v>
      </c>
      <c r="S1084" s="6">
        <v>25000</v>
      </c>
      <c r="T1084" s="6" t="e">
        <f>S1084/1000*#REF!</f>
        <v>#REF!</v>
      </c>
      <c r="U1084" s="81" t="e">
        <f t="shared" si="289"/>
        <v>#REF!</v>
      </c>
      <c r="V1084" s="6">
        <v>25000</v>
      </c>
      <c r="W1084" s="6" t="e">
        <f>#REF!*V1084/10</f>
        <v>#REF!</v>
      </c>
      <c r="X1084" s="81" t="e">
        <f t="shared" si="290"/>
        <v>#REF!</v>
      </c>
      <c r="Y1084" s="6">
        <v>25000</v>
      </c>
      <c r="Z1084" s="6" t="e">
        <f>Y1084/1000*#REF!</f>
        <v>#REF!</v>
      </c>
      <c r="AA1084" s="81" t="e">
        <f t="shared" si="291"/>
        <v>#REF!</v>
      </c>
      <c r="AB1084" s="6">
        <v>25000</v>
      </c>
      <c r="AC1084" s="6" t="e">
        <f>#REF!*AB1084/10</f>
        <v>#REF!</v>
      </c>
      <c r="AD1084" s="81" t="e">
        <f t="shared" si="292"/>
        <v>#REF!</v>
      </c>
      <c r="AE1084" s="6">
        <v>25000</v>
      </c>
      <c r="AF1084" s="6" t="e">
        <f>AE1084/1000*#REF!</f>
        <v>#REF!</v>
      </c>
      <c r="AG1084" s="81" t="e">
        <f t="shared" si="293"/>
        <v>#REF!</v>
      </c>
      <c r="AH1084" s="6">
        <v>25000</v>
      </c>
      <c r="AI1084" s="6" t="e">
        <f>#REF!*AH1084/10</f>
        <v>#REF!</v>
      </c>
      <c r="AJ1084" s="81" t="e">
        <f t="shared" si="294"/>
        <v>#REF!</v>
      </c>
      <c r="AK1084" s="6">
        <v>25000</v>
      </c>
      <c r="AL1084" s="35"/>
      <c r="AM1084" s="44"/>
    </row>
    <row r="1085" spans="1:39" x14ac:dyDescent="0.2">
      <c r="A1085" s="16" t="s">
        <v>440</v>
      </c>
      <c r="B1085" s="5"/>
      <c r="C1085" s="5"/>
      <c r="D1085" s="5" t="s">
        <v>1299</v>
      </c>
      <c r="E1085" s="29"/>
      <c r="F1085" s="29"/>
      <c r="G1085" s="46" t="s">
        <v>441</v>
      </c>
      <c r="H1085" s="6"/>
      <c r="I1085" s="6"/>
      <c r="J1085" s="6"/>
      <c r="K1085" s="81"/>
      <c r="L1085" s="81"/>
      <c r="M1085" s="6">
        <v>27000</v>
      </c>
      <c r="N1085" s="6" t="e">
        <f>M1085/1000*#REF!</f>
        <v>#REF!</v>
      </c>
      <c r="O1085" s="81" t="e">
        <f t="shared" si="287"/>
        <v>#REF!</v>
      </c>
      <c r="P1085" s="6">
        <v>27000</v>
      </c>
      <c r="Q1085" s="6" t="e">
        <f>#REF!*P1085/10</f>
        <v>#REF!</v>
      </c>
      <c r="R1085" s="81" t="e">
        <f t="shared" si="288"/>
        <v>#REF!</v>
      </c>
      <c r="S1085" s="6">
        <v>27000</v>
      </c>
      <c r="T1085" s="6" t="e">
        <f>S1085/1000*#REF!</f>
        <v>#REF!</v>
      </c>
      <c r="U1085" s="81" t="e">
        <f t="shared" si="289"/>
        <v>#REF!</v>
      </c>
      <c r="V1085" s="6">
        <v>27000</v>
      </c>
      <c r="W1085" s="6" t="e">
        <f>#REF!*V1085/10</f>
        <v>#REF!</v>
      </c>
      <c r="X1085" s="81" t="e">
        <f t="shared" si="290"/>
        <v>#REF!</v>
      </c>
      <c r="Y1085" s="6">
        <v>27000</v>
      </c>
      <c r="Z1085" s="6" t="e">
        <f>Y1085/1000*#REF!</f>
        <v>#REF!</v>
      </c>
      <c r="AA1085" s="81" t="e">
        <f t="shared" si="291"/>
        <v>#REF!</v>
      </c>
      <c r="AB1085" s="6">
        <v>27000</v>
      </c>
      <c r="AC1085" s="6" t="e">
        <f>#REF!*AB1085/10</f>
        <v>#REF!</v>
      </c>
      <c r="AD1085" s="81" t="e">
        <f t="shared" si="292"/>
        <v>#REF!</v>
      </c>
      <c r="AE1085" s="6">
        <v>27000</v>
      </c>
      <c r="AF1085" s="6" t="e">
        <f>AE1085/1000*#REF!</f>
        <v>#REF!</v>
      </c>
      <c r="AG1085" s="81" t="e">
        <f t="shared" si="293"/>
        <v>#REF!</v>
      </c>
      <c r="AH1085" s="6">
        <v>27000</v>
      </c>
      <c r="AI1085" s="6" t="e">
        <f>#REF!*AH1085/10</f>
        <v>#REF!</v>
      </c>
      <c r="AJ1085" s="81" t="e">
        <f t="shared" si="294"/>
        <v>#REF!</v>
      </c>
      <c r="AK1085" s="6">
        <v>27000</v>
      </c>
      <c r="AL1085" s="60"/>
      <c r="AM1085" s="44"/>
    </row>
    <row r="1086" spans="1:39" x14ac:dyDescent="0.2">
      <c r="A1086" s="5">
        <f>A1084+1</f>
        <v>1036</v>
      </c>
      <c r="B1086" s="5">
        <v>1038</v>
      </c>
      <c r="C1086" s="5">
        <v>1038</v>
      </c>
      <c r="D1086" s="5" t="s">
        <v>2271</v>
      </c>
      <c r="E1086" s="15"/>
      <c r="F1086" s="15" t="s">
        <v>2271</v>
      </c>
      <c r="G1086" s="45" t="s">
        <v>2272</v>
      </c>
      <c r="H1086" s="6">
        <v>55000</v>
      </c>
      <c r="I1086" s="6">
        <v>8250</v>
      </c>
      <c r="J1086" s="6"/>
      <c r="K1086" s="81">
        <f t="shared" ref="K1086:K1117" si="298">H1086+J1086</f>
        <v>55000</v>
      </c>
      <c r="L1086" s="81">
        <f t="shared" ref="L1086:L1117" si="299">ROUND((SUM(H1086:J1086)),-2)</f>
        <v>63300</v>
      </c>
      <c r="M1086" s="6">
        <v>300000</v>
      </c>
      <c r="N1086" s="6" t="e">
        <f>M1086/1000*#REF!</f>
        <v>#REF!</v>
      </c>
      <c r="O1086" s="81" t="e">
        <f t="shared" si="287"/>
        <v>#REF!</v>
      </c>
      <c r="P1086" s="6">
        <v>300000</v>
      </c>
      <c r="Q1086" s="6" t="e">
        <f>#REF!*P1086/10</f>
        <v>#REF!</v>
      </c>
      <c r="R1086" s="81" t="e">
        <f t="shared" si="288"/>
        <v>#REF!</v>
      </c>
      <c r="S1086" s="6">
        <v>270000</v>
      </c>
      <c r="T1086" s="6" t="e">
        <f>S1086/1000*#REF!</f>
        <v>#REF!</v>
      </c>
      <c r="U1086" s="81" t="e">
        <f t="shared" si="289"/>
        <v>#REF!</v>
      </c>
      <c r="V1086" s="6">
        <v>270000</v>
      </c>
      <c r="W1086" s="6" t="e">
        <f>#REF!*V1086/10</f>
        <v>#REF!</v>
      </c>
      <c r="X1086" s="81" t="e">
        <f t="shared" si="290"/>
        <v>#REF!</v>
      </c>
      <c r="Y1086" s="6">
        <v>255000</v>
      </c>
      <c r="Z1086" s="6" t="e">
        <f>Y1086/1000*#REF!</f>
        <v>#REF!</v>
      </c>
      <c r="AA1086" s="81" t="e">
        <f t="shared" si="291"/>
        <v>#REF!</v>
      </c>
      <c r="AB1086" s="6">
        <v>255000</v>
      </c>
      <c r="AC1086" s="6" t="e">
        <f>#REF!*AB1086/10</f>
        <v>#REF!</v>
      </c>
      <c r="AD1086" s="81" t="e">
        <f t="shared" si="292"/>
        <v>#REF!</v>
      </c>
      <c r="AE1086" s="6">
        <v>240000</v>
      </c>
      <c r="AF1086" s="6" t="e">
        <f>AE1086/1000*#REF!</f>
        <v>#REF!</v>
      </c>
      <c r="AG1086" s="81" t="e">
        <f t="shared" si="293"/>
        <v>#REF!</v>
      </c>
      <c r="AH1086" s="6">
        <v>240000</v>
      </c>
      <c r="AI1086" s="6" t="e">
        <f>#REF!*AH1086/10</f>
        <v>#REF!</v>
      </c>
      <c r="AJ1086" s="81" t="e">
        <f t="shared" si="294"/>
        <v>#REF!</v>
      </c>
      <c r="AK1086" s="6">
        <v>240000</v>
      </c>
      <c r="AL1086" s="1"/>
      <c r="AM1086" s="35"/>
    </row>
    <row r="1087" spans="1:39" x14ac:dyDescent="0.2">
      <c r="A1087" s="5">
        <f t="shared" ref="A1087:A1150" si="300">A1086+1</f>
        <v>1037</v>
      </c>
      <c r="B1087" s="5">
        <v>928</v>
      </c>
      <c r="C1087" s="5">
        <v>924</v>
      </c>
      <c r="D1087" s="5" t="s">
        <v>442</v>
      </c>
      <c r="E1087" s="15"/>
      <c r="F1087" s="15" t="s">
        <v>442</v>
      </c>
      <c r="G1087" s="45" t="s">
        <v>443</v>
      </c>
      <c r="H1087" s="6">
        <v>60000</v>
      </c>
      <c r="I1087" s="6">
        <v>9000</v>
      </c>
      <c r="J1087" s="6"/>
      <c r="K1087" s="81">
        <f t="shared" si="298"/>
        <v>60000</v>
      </c>
      <c r="L1087" s="81">
        <f t="shared" si="299"/>
        <v>69000</v>
      </c>
      <c r="M1087" s="6">
        <v>380000</v>
      </c>
      <c r="N1087" s="6" t="e">
        <f>M1087/1000*#REF!</f>
        <v>#REF!</v>
      </c>
      <c r="O1087" s="81" t="e">
        <f t="shared" si="287"/>
        <v>#REF!</v>
      </c>
      <c r="P1087" s="6">
        <v>380000</v>
      </c>
      <c r="Q1087" s="6" t="e">
        <f>#REF!*P1087/10</f>
        <v>#REF!</v>
      </c>
      <c r="R1087" s="81" t="e">
        <f t="shared" si="288"/>
        <v>#REF!</v>
      </c>
      <c r="S1087" s="6">
        <v>342000</v>
      </c>
      <c r="T1087" s="6" t="e">
        <f>S1087/1000*#REF!</f>
        <v>#REF!</v>
      </c>
      <c r="U1087" s="81" t="e">
        <f t="shared" si="289"/>
        <v>#REF!</v>
      </c>
      <c r="V1087" s="6">
        <v>342000</v>
      </c>
      <c r="W1087" s="6" t="e">
        <f>#REF!*V1087/10</f>
        <v>#REF!</v>
      </c>
      <c r="X1087" s="81" t="e">
        <f t="shared" si="290"/>
        <v>#REF!</v>
      </c>
      <c r="Y1087" s="6">
        <v>323000</v>
      </c>
      <c r="Z1087" s="6" t="e">
        <f>Y1087/1000*#REF!</f>
        <v>#REF!</v>
      </c>
      <c r="AA1087" s="81" t="e">
        <f t="shared" si="291"/>
        <v>#REF!</v>
      </c>
      <c r="AB1087" s="6">
        <v>323000</v>
      </c>
      <c r="AC1087" s="6" t="e">
        <f>#REF!*AB1087/10</f>
        <v>#REF!</v>
      </c>
      <c r="AD1087" s="81" t="e">
        <f t="shared" si="292"/>
        <v>#REF!</v>
      </c>
      <c r="AE1087" s="6">
        <v>304000</v>
      </c>
      <c r="AF1087" s="6" t="e">
        <f>AE1087/1000*#REF!</f>
        <v>#REF!</v>
      </c>
      <c r="AG1087" s="81" t="e">
        <f t="shared" si="293"/>
        <v>#REF!</v>
      </c>
      <c r="AH1087" s="6">
        <v>304000</v>
      </c>
      <c r="AI1087" s="6" t="e">
        <f>#REF!*AH1087/10</f>
        <v>#REF!</v>
      </c>
      <c r="AJ1087" s="81" t="e">
        <f t="shared" si="294"/>
        <v>#REF!</v>
      </c>
      <c r="AK1087" s="6">
        <v>304000</v>
      </c>
      <c r="AL1087" s="7"/>
      <c r="AM1087" s="35"/>
    </row>
    <row r="1088" spans="1:39" ht="31.5" x14ac:dyDescent="0.2">
      <c r="A1088" s="5">
        <f t="shared" si="300"/>
        <v>1038</v>
      </c>
      <c r="B1088" s="5">
        <v>988</v>
      </c>
      <c r="C1088" s="5">
        <v>984</v>
      </c>
      <c r="D1088" s="5" t="s">
        <v>1299</v>
      </c>
      <c r="E1088" s="15"/>
      <c r="F1088" s="15"/>
      <c r="G1088" s="8" t="s">
        <v>444</v>
      </c>
      <c r="H1088" s="6">
        <v>62624</v>
      </c>
      <c r="I1088" s="6">
        <v>9393.6</v>
      </c>
      <c r="J1088" s="6"/>
      <c r="K1088" s="81">
        <f t="shared" si="298"/>
        <v>62624</v>
      </c>
      <c r="L1088" s="81">
        <f t="shared" si="299"/>
        <v>72000</v>
      </c>
      <c r="M1088" s="6">
        <v>540000</v>
      </c>
      <c r="N1088" s="6" t="e">
        <f>M1088/1000*#REF!</f>
        <v>#REF!</v>
      </c>
      <c r="O1088" s="81" t="e">
        <f t="shared" si="287"/>
        <v>#REF!</v>
      </c>
      <c r="P1088" s="6">
        <v>540000</v>
      </c>
      <c r="Q1088" s="6" t="e">
        <f>#REF!*P1088/10</f>
        <v>#REF!</v>
      </c>
      <c r="R1088" s="81" t="e">
        <f t="shared" si="288"/>
        <v>#REF!</v>
      </c>
      <c r="S1088" s="6">
        <v>486000</v>
      </c>
      <c r="T1088" s="6" t="e">
        <f>S1088/1000*#REF!</f>
        <v>#REF!</v>
      </c>
      <c r="U1088" s="81" t="e">
        <f t="shared" si="289"/>
        <v>#REF!</v>
      </c>
      <c r="V1088" s="6">
        <v>486000</v>
      </c>
      <c r="W1088" s="6" t="e">
        <f>#REF!*V1088/10</f>
        <v>#REF!</v>
      </c>
      <c r="X1088" s="81" t="e">
        <f t="shared" si="290"/>
        <v>#REF!</v>
      </c>
      <c r="Y1088" s="6">
        <v>459000</v>
      </c>
      <c r="Z1088" s="6" t="e">
        <f>Y1088/1000*#REF!</f>
        <v>#REF!</v>
      </c>
      <c r="AA1088" s="81" t="e">
        <f t="shared" si="291"/>
        <v>#REF!</v>
      </c>
      <c r="AB1088" s="6">
        <v>459000</v>
      </c>
      <c r="AC1088" s="6" t="e">
        <f>#REF!*AB1088/10</f>
        <v>#REF!</v>
      </c>
      <c r="AD1088" s="81" t="e">
        <f t="shared" si="292"/>
        <v>#REF!</v>
      </c>
      <c r="AE1088" s="6">
        <v>432000</v>
      </c>
      <c r="AF1088" s="6" t="e">
        <f>AE1088/1000*#REF!</f>
        <v>#REF!</v>
      </c>
      <c r="AG1088" s="81" t="e">
        <f t="shared" si="293"/>
        <v>#REF!</v>
      </c>
      <c r="AH1088" s="6">
        <v>432000</v>
      </c>
      <c r="AI1088" s="6" t="e">
        <f>#REF!*AH1088/10</f>
        <v>#REF!</v>
      </c>
      <c r="AJ1088" s="81" t="e">
        <f t="shared" si="294"/>
        <v>#REF!</v>
      </c>
      <c r="AK1088" s="6">
        <v>432000</v>
      </c>
      <c r="AL1088" s="28"/>
      <c r="AM1088" s="35"/>
    </row>
    <row r="1089" spans="1:39" x14ac:dyDescent="0.2">
      <c r="A1089" s="5">
        <f t="shared" si="300"/>
        <v>1039</v>
      </c>
      <c r="B1089" s="5">
        <v>1160</v>
      </c>
      <c r="C1089" s="5">
        <v>1156</v>
      </c>
      <c r="D1089" s="5" t="s">
        <v>445</v>
      </c>
      <c r="E1089" s="15" t="s">
        <v>445</v>
      </c>
      <c r="F1089" s="15"/>
      <c r="G1089" s="45" t="s">
        <v>446</v>
      </c>
      <c r="H1089" s="6">
        <v>420000</v>
      </c>
      <c r="I1089" s="6">
        <v>63000</v>
      </c>
      <c r="J1089" s="6"/>
      <c r="K1089" s="81">
        <f t="shared" si="298"/>
        <v>420000</v>
      </c>
      <c r="L1089" s="81">
        <f t="shared" si="299"/>
        <v>483000</v>
      </c>
      <c r="M1089" s="6">
        <v>190000</v>
      </c>
      <c r="N1089" s="6" t="e">
        <f>M1089/1000*#REF!</f>
        <v>#REF!</v>
      </c>
      <c r="O1089" s="81" t="e">
        <f t="shared" si="287"/>
        <v>#REF!</v>
      </c>
      <c r="P1089" s="6">
        <v>190000</v>
      </c>
      <c r="Q1089" s="6" t="e">
        <f>#REF!*P1089/10</f>
        <v>#REF!</v>
      </c>
      <c r="R1089" s="81" t="e">
        <f t="shared" si="288"/>
        <v>#REF!</v>
      </c>
      <c r="S1089" s="6">
        <v>171000</v>
      </c>
      <c r="T1089" s="6" t="e">
        <f>S1089/1000*#REF!</f>
        <v>#REF!</v>
      </c>
      <c r="U1089" s="81" t="e">
        <f t="shared" si="289"/>
        <v>#REF!</v>
      </c>
      <c r="V1089" s="6">
        <v>171000</v>
      </c>
      <c r="W1089" s="6" t="e">
        <f>#REF!*V1089/10</f>
        <v>#REF!</v>
      </c>
      <c r="X1089" s="81" t="e">
        <f t="shared" si="290"/>
        <v>#REF!</v>
      </c>
      <c r="Y1089" s="6">
        <v>162000</v>
      </c>
      <c r="Z1089" s="6" t="e">
        <f>Y1089/1000*#REF!</f>
        <v>#REF!</v>
      </c>
      <c r="AA1089" s="81" t="e">
        <f t="shared" si="291"/>
        <v>#REF!</v>
      </c>
      <c r="AB1089" s="6">
        <v>162000</v>
      </c>
      <c r="AC1089" s="6" t="e">
        <f>#REF!*AB1089/10</f>
        <v>#REF!</v>
      </c>
      <c r="AD1089" s="81" t="e">
        <f t="shared" si="292"/>
        <v>#REF!</v>
      </c>
      <c r="AE1089" s="6">
        <v>152000</v>
      </c>
      <c r="AF1089" s="6" t="e">
        <f>AE1089/1000*#REF!</f>
        <v>#REF!</v>
      </c>
      <c r="AG1089" s="81" t="e">
        <f t="shared" si="293"/>
        <v>#REF!</v>
      </c>
      <c r="AH1089" s="6">
        <v>152000</v>
      </c>
      <c r="AI1089" s="6" t="e">
        <f>#REF!*AH1089/10</f>
        <v>#REF!</v>
      </c>
      <c r="AJ1089" s="81" t="e">
        <f t="shared" si="294"/>
        <v>#REF!</v>
      </c>
      <c r="AK1089" s="6">
        <v>152000</v>
      </c>
      <c r="AL1089" s="28"/>
      <c r="AM1089" s="44"/>
    </row>
    <row r="1090" spans="1:39" ht="31.5" x14ac:dyDescent="0.2">
      <c r="A1090" s="5">
        <f t="shared" si="300"/>
        <v>1040</v>
      </c>
      <c r="B1090" s="5">
        <v>931</v>
      </c>
      <c r="C1090" s="5">
        <v>927</v>
      </c>
      <c r="D1090" s="5" t="s">
        <v>447</v>
      </c>
      <c r="E1090" s="15"/>
      <c r="F1090" s="15" t="s">
        <v>447</v>
      </c>
      <c r="G1090" s="45" t="s">
        <v>448</v>
      </c>
      <c r="H1090" s="6">
        <v>60000</v>
      </c>
      <c r="I1090" s="6">
        <v>9000</v>
      </c>
      <c r="J1090" s="6"/>
      <c r="K1090" s="81">
        <f t="shared" si="298"/>
        <v>60000</v>
      </c>
      <c r="L1090" s="81">
        <f t="shared" si="299"/>
        <v>69000</v>
      </c>
      <c r="M1090" s="6">
        <v>296000</v>
      </c>
      <c r="N1090" s="6" t="e">
        <f>M1090/1000*#REF!</f>
        <v>#REF!</v>
      </c>
      <c r="O1090" s="81" t="e">
        <f t="shared" si="287"/>
        <v>#REF!</v>
      </c>
      <c r="P1090" s="6">
        <v>296000</v>
      </c>
      <c r="Q1090" s="6" t="e">
        <f>#REF!*P1090/10</f>
        <v>#REF!</v>
      </c>
      <c r="R1090" s="81" t="e">
        <f t="shared" si="288"/>
        <v>#REF!</v>
      </c>
      <c r="S1090" s="6">
        <v>267000</v>
      </c>
      <c r="T1090" s="6" t="e">
        <f>S1090/1000*#REF!</f>
        <v>#REF!</v>
      </c>
      <c r="U1090" s="81" t="e">
        <f t="shared" si="289"/>
        <v>#REF!</v>
      </c>
      <c r="V1090" s="6">
        <v>267000</v>
      </c>
      <c r="W1090" s="6" t="e">
        <f>#REF!*V1090/10</f>
        <v>#REF!</v>
      </c>
      <c r="X1090" s="81" t="e">
        <f t="shared" si="290"/>
        <v>#REF!</v>
      </c>
      <c r="Y1090" s="6">
        <v>252000</v>
      </c>
      <c r="Z1090" s="6" t="e">
        <f>Y1090/1000*#REF!</f>
        <v>#REF!</v>
      </c>
      <c r="AA1090" s="81" t="e">
        <f t="shared" si="291"/>
        <v>#REF!</v>
      </c>
      <c r="AB1090" s="6">
        <v>252000</v>
      </c>
      <c r="AC1090" s="6" t="e">
        <f>#REF!*AB1090/10</f>
        <v>#REF!</v>
      </c>
      <c r="AD1090" s="81" t="e">
        <f t="shared" si="292"/>
        <v>#REF!</v>
      </c>
      <c r="AE1090" s="6">
        <v>237000</v>
      </c>
      <c r="AF1090" s="6" t="e">
        <f>AE1090/1000*#REF!</f>
        <v>#REF!</v>
      </c>
      <c r="AG1090" s="81" t="e">
        <f t="shared" si="293"/>
        <v>#REF!</v>
      </c>
      <c r="AH1090" s="6">
        <v>237000</v>
      </c>
      <c r="AI1090" s="6" t="e">
        <f>#REF!*AH1090/10</f>
        <v>#REF!</v>
      </c>
      <c r="AJ1090" s="81" t="e">
        <f t="shared" si="294"/>
        <v>#REF!</v>
      </c>
      <c r="AK1090" s="6">
        <v>237000</v>
      </c>
      <c r="AL1090" s="28"/>
      <c r="AM1090" s="44"/>
    </row>
    <row r="1091" spans="1:39" x14ac:dyDescent="0.2">
      <c r="A1091" s="5">
        <f t="shared" si="300"/>
        <v>1041</v>
      </c>
      <c r="B1091" s="5">
        <v>1161</v>
      </c>
      <c r="C1091" s="5">
        <v>1157</v>
      </c>
      <c r="D1091" s="5" t="s">
        <v>449</v>
      </c>
      <c r="E1091" s="15" t="s">
        <v>449</v>
      </c>
      <c r="F1091" s="15"/>
      <c r="G1091" s="45" t="s">
        <v>450</v>
      </c>
      <c r="H1091" s="6">
        <v>98000</v>
      </c>
      <c r="I1091" s="6">
        <v>14700</v>
      </c>
      <c r="J1091" s="6"/>
      <c r="K1091" s="81">
        <f t="shared" si="298"/>
        <v>98000</v>
      </c>
      <c r="L1091" s="81">
        <f t="shared" si="299"/>
        <v>112700</v>
      </c>
      <c r="M1091" s="6">
        <v>673000</v>
      </c>
      <c r="N1091" s="6" t="e">
        <f>M1091/1000*#REF!</f>
        <v>#REF!</v>
      </c>
      <c r="O1091" s="81" t="e">
        <f t="shared" si="287"/>
        <v>#REF!</v>
      </c>
      <c r="P1091" s="6">
        <v>673000</v>
      </c>
      <c r="Q1091" s="6" t="e">
        <f>#REF!*P1091/10</f>
        <v>#REF!</v>
      </c>
      <c r="R1091" s="81" t="e">
        <f t="shared" si="288"/>
        <v>#REF!</v>
      </c>
      <c r="S1091" s="6">
        <v>606000</v>
      </c>
      <c r="T1091" s="6" t="e">
        <f>S1091/1000*#REF!</f>
        <v>#REF!</v>
      </c>
      <c r="U1091" s="81" t="e">
        <f t="shared" si="289"/>
        <v>#REF!</v>
      </c>
      <c r="V1091" s="6">
        <v>606000</v>
      </c>
      <c r="W1091" s="6" t="e">
        <f>#REF!*V1091/10</f>
        <v>#REF!</v>
      </c>
      <c r="X1091" s="81" t="e">
        <f t="shared" si="290"/>
        <v>#REF!</v>
      </c>
      <c r="Y1091" s="6">
        <v>572000</v>
      </c>
      <c r="Z1091" s="6" t="e">
        <f>Y1091/1000*#REF!</f>
        <v>#REF!</v>
      </c>
      <c r="AA1091" s="81" t="e">
        <f t="shared" si="291"/>
        <v>#REF!</v>
      </c>
      <c r="AB1091" s="6">
        <v>572000</v>
      </c>
      <c r="AC1091" s="6" t="e">
        <f>#REF!*AB1091/10</f>
        <v>#REF!</v>
      </c>
      <c r="AD1091" s="81" t="e">
        <f t="shared" si="292"/>
        <v>#REF!</v>
      </c>
      <c r="AE1091" s="6">
        <v>538000</v>
      </c>
      <c r="AF1091" s="6" t="e">
        <f>AE1091/1000*#REF!</f>
        <v>#REF!</v>
      </c>
      <c r="AG1091" s="81" t="e">
        <f t="shared" si="293"/>
        <v>#REF!</v>
      </c>
      <c r="AH1091" s="6">
        <v>538000</v>
      </c>
      <c r="AI1091" s="6" t="e">
        <f>#REF!*AH1091/10</f>
        <v>#REF!</v>
      </c>
      <c r="AJ1091" s="81" t="e">
        <f t="shared" si="294"/>
        <v>#REF!</v>
      </c>
      <c r="AK1091" s="6">
        <v>538000</v>
      </c>
      <c r="AL1091" s="28"/>
      <c r="AM1091" s="44"/>
    </row>
    <row r="1092" spans="1:39" ht="31.5" x14ac:dyDescent="0.2">
      <c r="A1092" s="5">
        <f t="shared" si="300"/>
        <v>1042</v>
      </c>
      <c r="B1092" s="5">
        <v>932</v>
      </c>
      <c r="C1092" s="5">
        <v>928</v>
      </c>
      <c r="D1092" s="5" t="s">
        <v>2424</v>
      </c>
      <c r="E1092" s="15"/>
      <c r="F1092" s="15" t="s">
        <v>2424</v>
      </c>
      <c r="G1092" s="45" t="s">
        <v>2425</v>
      </c>
      <c r="H1092" s="6">
        <v>60000</v>
      </c>
      <c r="I1092" s="6">
        <v>9000</v>
      </c>
      <c r="J1092" s="6"/>
      <c r="K1092" s="81">
        <f t="shared" si="298"/>
        <v>60000</v>
      </c>
      <c r="L1092" s="81">
        <f t="shared" si="299"/>
        <v>69000</v>
      </c>
      <c r="M1092" s="6">
        <v>620000</v>
      </c>
      <c r="N1092" s="6" t="e">
        <f>M1092/1000*#REF!</f>
        <v>#REF!</v>
      </c>
      <c r="O1092" s="81" t="e">
        <f t="shared" si="287"/>
        <v>#REF!</v>
      </c>
      <c r="P1092" s="6">
        <v>620000</v>
      </c>
      <c r="Q1092" s="6" t="e">
        <f>#REF!*P1092/10</f>
        <v>#REF!</v>
      </c>
      <c r="R1092" s="81" t="e">
        <f t="shared" si="288"/>
        <v>#REF!</v>
      </c>
      <c r="S1092" s="6">
        <v>558000</v>
      </c>
      <c r="T1092" s="6" t="e">
        <f>S1092/1000*#REF!</f>
        <v>#REF!</v>
      </c>
      <c r="U1092" s="81" t="e">
        <f t="shared" si="289"/>
        <v>#REF!</v>
      </c>
      <c r="V1092" s="6">
        <v>558000</v>
      </c>
      <c r="W1092" s="6" t="e">
        <f>#REF!*V1092/10</f>
        <v>#REF!</v>
      </c>
      <c r="X1092" s="81" t="e">
        <f t="shared" si="290"/>
        <v>#REF!</v>
      </c>
      <c r="Y1092" s="6">
        <v>527000</v>
      </c>
      <c r="Z1092" s="6" t="e">
        <f>Y1092/1000*#REF!</f>
        <v>#REF!</v>
      </c>
      <c r="AA1092" s="81" t="e">
        <f t="shared" si="291"/>
        <v>#REF!</v>
      </c>
      <c r="AB1092" s="6">
        <v>527000</v>
      </c>
      <c r="AC1092" s="6" t="e">
        <f>#REF!*AB1092/10</f>
        <v>#REF!</v>
      </c>
      <c r="AD1092" s="81" t="e">
        <f t="shared" si="292"/>
        <v>#REF!</v>
      </c>
      <c r="AE1092" s="6">
        <v>496000</v>
      </c>
      <c r="AF1092" s="6" t="e">
        <f>AE1092/1000*#REF!</f>
        <v>#REF!</v>
      </c>
      <c r="AG1092" s="81" t="e">
        <f t="shared" si="293"/>
        <v>#REF!</v>
      </c>
      <c r="AH1092" s="6">
        <v>496000</v>
      </c>
      <c r="AI1092" s="6" t="e">
        <f>#REF!*AH1092/10</f>
        <v>#REF!</v>
      </c>
      <c r="AJ1092" s="81" t="e">
        <f t="shared" si="294"/>
        <v>#REF!</v>
      </c>
      <c r="AK1092" s="6">
        <v>496000</v>
      </c>
      <c r="AL1092" s="28"/>
      <c r="AM1092" s="44"/>
    </row>
    <row r="1093" spans="1:39" ht="31.5" x14ac:dyDescent="0.2">
      <c r="A1093" s="5">
        <f t="shared" si="300"/>
        <v>1043</v>
      </c>
      <c r="B1093" s="5">
        <v>933</v>
      </c>
      <c r="C1093" s="5">
        <v>929</v>
      </c>
      <c r="D1093" s="5" t="s">
        <v>2426</v>
      </c>
      <c r="E1093" s="15"/>
      <c r="F1093" s="15" t="s">
        <v>2426</v>
      </c>
      <c r="G1093" s="45" t="s">
        <v>2427</v>
      </c>
      <c r="H1093" s="6">
        <v>95000</v>
      </c>
      <c r="I1093" s="6">
        <v>14250</v>
      </c>
      <c r="J1093" s="6"/>
      <c r="K1093" s="81">
        <f t="shared" si="298"/>
        <v>95000</v>
      </c>
      <c r="L1093" s="81">
        <f t="shared" si="299"/>
        <v>109300</v>
      </c>
      <c r="M1093" s="6">
        <v>620000</v>
      </c>
      <c r="N1093" s="6" t="e">
        <f>M1093/1000*#REF!</f>
        <v>#REF!</v>
      </c>
      <c r="O1093" s="81" t="e">
        <f t="shared" si="287"/>
        <v>#REF!</v>
      </c>
      <c r="P1093" s="6">
        <v>620000</v>
      </c>
      <c r="Q1093" s="6" t="e">
        <f>#REF!*P1093/10</f>
        <v>#REF!</v>
      </c>
      <c r="R1093" s="81" t="e">
        <f t="shared" si="288"/>
        <v>#REF!</v>
      </c>
      <c r="S1093" s="6">
        <v>558000</v>
      </c>
      <c r="T1093" s="6" t="e">
        <f>S1093/1000*#REF!</f>
        <v>#REF!</v>
      </c>
      <c r="U1093" s="81" t="e">
        <f t="shared" si="289"/>
        <v>#REF!</v>
      </c>
      <c r="V1093" s="6">
        <v>558000</v>
      </c>
      <c r="W1093" s="6" t="e">
        <f>#REF!*V1093/10</f>
        <v>#REF!</v>
      </c>
      <c r="X1093" s="81" t="e">
        <f t="shared" si="290"/>
        <v>#REF!</v>
      </c>
      <c r="Y1093" s="6">
        <v>527000</v>
      </c>
      <c r="Z1093" s="6" t="e">
        <f>Y1093/1000*#REF!</f>
        <v>#REF!</v>
      </c>
      <c r="AA1093" s="81" t="e">
        <f t="shared" si="291"/>
        <v>#REF!</v>
      </c>
      <c r="AB1093" s="6">
        <v>527000</v>
      </c>
      <c r="AC1093" s="6" t="e">
        <f>#REF!*AB1093/10</f>
        <v>#REF!</v>
      </c>
      <c r="AD1093" s="81" t="e">
        <f t="shared" si="292"/>
        <v>#REF!</v>
      </c>
      <c r="AE1093" s="6">
        <v>496000</v>
      </c>
      <c r="AF1093" s="6" t="e">
        <f>AE1093/1000*#REF!</f>
        <v>#REF!</v>
      </c>
      <c r="AG1093" s="81" t="e">
        <f t="shared" si="293"/>
        <v>#REF!</v>
      </c>
      <c r="AH1093" s="6">
        <v>496000</v>
      </c>
      <c r="AI1093" s="6" t="e">
        <f>#REF!*AH1093/10</f>
        <v>#REF!</v>
      </c>
      <c r="AJ1093" s="81" t="e">
        <f t="shared" si="294"/>
        <v>#REF!</v>
      </c>
      <c r="AK1093" s="6">
        <v>496000</v>
      </c>
      <c r="AL1093" s="28"/>
      <c r="AM1093" s="44"/>
    </row>
    <row r="1094" spans="1:39" ht="31.5" x14ac:dyDescent="0.2">
      <c r="A1094" s="5">
        <f t="shared" si="300"/>
        <v>1044</v>
      </c>
      <c r="B1094" s="5">
        <v>935</v>
      </c>
      <c r="C1094" s="5">
        <v>931</v>
      </c>
      <c r="D1094" s="5" t="s">
        <v>2428</v>
      </c>
      <c r="E1094" s="15"/>
      <c r="F1094" s="15" t="s">
        <v>2428</v>
      </c>
      <c r="G1094" s="45" t="s">
        <v>2429</v>
      </c>
      <c r="H1094" s="6">
        <v>80000</v>
      </c>
      <c r="I1094" s="6">
        <v>12000</v>
      </c>
      <c r="J1094" s="6"/>
      <c r="K1094" s="81">
        <f t="shared" si="298"/>
        <v>80000</v>
      </c>
      <c r="L1094" s="81">
        <f t="shared" si="299"/>
        <v>92000</v>
      </c>
      <c r="M1094" s="6">
        <v>21000</v>
      </c>
      <c r="N1094" s="6" t="e">
        <f>M1094/1000*#REF!</f>
        <v>#REF!</v>
      </c>
      <c r="O1094" s="81" t="e">
        <f t="shared" si="287"/>
        <v>#REF!</v>
      </c>
      <c r="P1094" s="6">
        <v>21000</v>
      </c>
      <c r="Q1094" s="6" t="e">
        <f>#REF!*P1094/10</f>
        <v>#REF!</v>
      </c>
      <c r="R1094" s="81" t="e">
        <f t="shared" si="288"/>
        <v>#REF!</v>
      </c>
      <c r="S1094" s="6">
        <v>21000</v>
      </c>
      <c r="T1094" s="6" t="e">
        <f>S1094/1000*#REF!</f>
        <v>#REF!</v>
      </c>
      <c r="U1094" s="81" t="e">
        <f t="shared" si="289"/>
        <v>#REF!</v>
      </c>
      <c r="V1094" s="6">
        <v>21000</v>
      </c>
      <c r="W1094" s="6" t="e">
        <f>#REF!*V1094/10</f>
        <v>#REF!</v>
      </c>
      <c r="X1094" s="81" t="e">
        <f t="shared" si="290"/>
        <v>#REF!</v>
      </c>
      <c r="Y1094" s="6">
        <v>21000</v>
      </c>
      <c r="Z1094" s="6" t="e">
        <f>Y1094/1000*#REF!</f>
        <v>#REF!</v>
      </c>
      <c r="AA1094" s="81" t="e">
        <f t="shared" si="291"/>
        <v>#REF!</v>
      </c>
      <c r="AB1094" s="6">
        <v>21000</v>
      </c>
      <c r="AC1094" s="6" t="e">
        <f>#REF!*AB1094/10</f>
        <v>#REF!</v>
      </c>
      <c r="AD1094" s="81" t="e">
        <f t="shared" si="292"/>
        <v>#REF!</v>
      </c>
      <c r="AE1094" s="6">
        <v>21000</v>
      </c>
      <c r="AF1094" s="6" t="e">
        <f>AE1094/1000*#REF!</f>
        <v>#REF!</v>
      </c>
      <c r="AG1094" s="81" t="e">
        <f t="shared" si="293"/>
        <v>#REF!</v>
      </c>
      <c r="AH1094" s="6">
        <v>21000</v>
      </c>
      <c r="AI1094" s="6" t="e">
        <f>#REF!*AH1094/10</f>
        <v>#REF!</v>
      </c>
      <c r="AJ1094" s="81" t="e">
        <f t="shared" si="294"/>
        <v>#REF!</v>
      </c>
      <c r="AK1094" s="6">
        <v>21000</v>
      </c>
      <c r="AL1094" s="28"/>
      <c r="AM1094" s="44"/>
    </row>
    <row r="1095" spans="1:39" ht="31.5" x14ac:dyDescent="0.2">
      <c r="A1095" s="5">
        <f t="shared" si="300"/>
        <v>1045</v>
      </c>
      <c r="B1095" s="5">
        <v>934</v>
      </c>
      <c r="C1095" s="5">
        <v>930</v>
      </c>
      <c r="D1095" s="5" t="s">
        <v>2430</v>
      </c>
      <c r="E1095" s="15"/>
      <c r="F1095" s="15" t="s">
        <v>2430</v>
      </c>
      <c r="G1095" s="45" t="s">
        <v>2431</v>
      </c>
      <c r="H1095" s="6">
        <v>80000</v>
      </c>
      <c r="I1095" s="6">
        <v>12000</v>
      </c>
      <c r="J1095" s="6"/>
      <c r="K1095" s="81">
        <f t="shared" si="298"/>
        <v>80000</v>
      </c>
      <c r="L1095" s="81">
        <f t="shared" si="299"/>
        <v>92000</v>
      </c>
      <c r="M1095" s="6">
        <v>87000</v>
      </c>
      <c r="N1095" s="6" t="e">
        <f>M1095/1000*#REF!</f>
        <v>#REF!</v>
      </c>
      <c r="O1095" s="81" t="e">
        <f t="shared" si="287"/>
        <v>#REF!</v>
      </c>
      <c r="P1095" s="6">
        <v>87000</v>
      </c>
      <c r="Q1095" s="6" t="e">
        <f>#REF!*P1095/10</f>
        <v>#REF!</v>
      </c>
      <c r="R1095" s="81" t="e">
        <f t="shared" si="288"/>
        <v>#REF!</v>
      </c>
      <c r="S1095" s="6">
        <v>87000</v>
      </c>
      <c r="T1095" s="6" t="e">
        <f>S1095/1000*#REF!</f>
        <v>#REF!</v>
      </c>
      <c r="U1095" s="81" t="e">
        <f t="shared" si="289"/>
        <v>#REF!</v>
      </c>
      <c r="V1095" s="6">
        <v>87000</v>
      </c>
      <c r="W1095" s="6" t="e">
        <f>#REF!*V1095/10</f>
        <v>#REF!</v>
      </c>
      <c r="X1095" s="81" t="e">
        <f t="shared" si="290"/>
        <v>#REF!</v>
      </c>
      <c r="Y1095" s="6">
        <v>87000</v>
      </c>
      <c r="Z1095" s="6" t="e">
        <f>Y1095/1000*#REF!</f>
        <v>#REF!</v>
      </c>
      <c r="AA1095" s="81" t="e">
        <f t="shared" si="291"/>
        <v>#REF!</v>
      </c>
      <c r="AB1095" s="6">
        <v>87000</v>
      </c>
      <c r="AC1095" s="6" t="e">
        <f>#REF!*AB1095/10</f>
        <v>#REF!</v>
      </c>
      <c r="AD1095" s="81" t="e">
        <f t="shared" si="292"/>
        <v>#REF!</v>
      </c>
      <c r="AE1095" s="6">
        <v>87000</v>
      </c>
      <c r="AF1095" s="6" t="e">
        <f>AE1095/1000*#REF!</f>
        <v>#REF!</v>
      </c>
      <c r="AG1095" s="81" t="e">
        <f t="shared" si="293"/>
        <v>#REF!</v>
      </c>
      <c r="AH1095" s="6">
        <v>87000</v>
      </c>
      <c r="AI1095" s="6" t="e">
        <f>#REF!*AH1095/10</f>
        <v>#REF!</v>
      </c>
      <c r="AJ1095" s="81" t="e">
        <f t="shared" si="294"/>
        <v>#REF!</v>
      </c>
      <c r="AK1095" s="6">
        <v>87000</v>
      </c>
      <c r="AL1095" s="28"/>
      <c r="AM1095" s="35"/>
    </row>
    <row r="1096" spans="1:39" x14ac:dyDescent="0.2">
      <c r="A1096" s="5">
        <f t="shared" si="300"/>
        <v>1046</v>
      </c>
      <c r="B1096" s="5">
        <v>929</v>
      </c>
      <c r="C1096" s="5">
        <v>925</v>
      </c>
      <c r="D1096" s="5" t="s">
        <v>2432</v>
      </c>
      <c r="E1096" s="15"/>
      <c r="F1096" s="15" t="s">
        <v>2432</v>
      </c>
      <c r="G1096" s="45" t="s">
        <v>2433</v>
      </c>
      <c r="H1096" s="6">
        <v>60000</v>
      </c>
      <c r="I1096" s="6">
        <v>9000</v>
      </c>
      <c r="J1096" s="6"/>
      <c r="K1096" s="81">
        <f t="shared" si="298"/>
        <v>60000</v>
      </c>
      <c r="L1096" s="81">
        <f t="shared" si="299"/>
        <v>69000</v>
      </c>
      <c r="M1096" s="6">
        <v>86000</v>
      </c>
      <c r="N1096" s="6" t="e">
        <f>M1096/1000*#REF!</f>
        <v>#REF!</v>
      </c>
      <c r="O1096" s="81" t="e">
        <f t="shared" si="287"/>
        <v>#REF!</v>
      </c>
      <c r="P1096" s="6">
        <v>86000</v>
      </c>
      <c r="Q1096" s="6" t="e">
        <f>#REF!*P1096/10</f>
        <v>#REF!</v>
      </c>
      <c r="R1096" s="81" t="e">
        <f t="shared" si="288"/>
        <v>#REF!</v>
      </c>
      <c r="S1096" s="6">
        <v>86000</v>
      </c>
      <c r="T1096" s="6" t="e">
        <f>S1096/1000*#REF!</f>
        <v>#REF!</v>
      </c>
      <c r="U1096" s="81" t="e">
        <f t="shared" si="289"/>
        <v>#REF!</v>
      </c>
      <c r="V1096" s="6">
        <v>86000</v>
      </c>
      <c r="W1096" s="6" t="e">
        <f>#REF!*V1096/10</f>
        <v>#REF!</v>
      </c>
      <c r="X1096" s="81" t="e">
        <f t="shared" si="290"/>
        <v>#REF!</v>
      </c>
      <c r="Y1096" s="6">
        <v>86000</v>
      </c>
      <c r="Z1096" s="6" t="e">
        <f>Y1096/1000*#REF!</f>
        <v>#REF!</v>
      </c>
      <c r="AA1096" s="81" t="e">
        <f t="shared" si="291"/>
        <v>#REF!</v>
      </c>
      <c r="AB1096" s="6">
        <v>86000</v>
      </c>
      <c r="AC1096" s="6" t="e">
        <f>#REF!*AB1096/10</f>
        <v>#REF!</v>
      </c>
      <c r="AD1096" s="81" t="e">
        <f t="shared" si="292"/>
        <v>#REF!</v>
      </c>
      <c r="AE1096" s="6">
        <v>86000</v>
      </c>
      <c r="AF1096" s="6" t="e">
        <f>AE1096/1000*#REF!</f>
        <v>#REF!</v>
      </c>
      <c r="AG1096" s="81" t="e">
        <f t="shared" si="293"/>
        <v>#REF!</v>
      </c>
      <c r="AH1096" s="6">
        <v>86000</v>
      </c>
      <c r="AI1096" s="6" t="e">
        <f>#REF!*AH1096/10</f>
        <v>#REF!</v>
      </c>
      <c r="AJ1096" s="81" t="e">
        <f t="shared" si="294"/>
        <v>#REF!</v>
      </c>
      <c r="AK1096" s="6">
        <v>86000</v>
      </c>
      <c r="AL1096" s="60"/>
      <c r="AM1096" s="35"/>
    </row>
    <row r="1097" spans="1:39" ht="31.5" x14ac:dyDescent="0.2">
      <c r="A1097" s="5">
        <f t="shared" si="300"/>
        <v>1047</v>
      </c>
      <c r="B1097" s="5">
        <v>926</v>
      </c>
      <c r="C1097" s="5">
        <v>922</v>
      </c>
      <c r="D1097" s="5" t="s">
        <v>2434</v>
      </c>
      <c r="E1097" s="15"/>
      <c r="F1097" s="15" t="s">
        <v>2434</v>
      </c>
      <c r="G1097" s="45" t="s">
        <v>2435</v>
      </c>
      <c r="H1097" s="6">
        <v>100000</v>
      </c>
      <c r="I1097" s="6">
        <v>15000</v>
      </c>
      <c r="J1097" s="6"/>
      <c r="K1097" s="81">
        <f t="shared" si="298"/>
        <v>100000</v>
      </c>
      <c r="L1097" s="81">
        <f t="shared" si="299"/>
        <v>115000</v>
      </c>
      <c r="M1097" s="6">
        <v>15000</v>
      </c>
      <c r="N1097" s="6" t="e">
        <f>M1097/1000*#REF!</f>
        <v>#REF!</v>
      </c>
      <c r="O1097" s="81" t="e">
        <f t="shared" si="287"/>
        <v>#REF!</v>
      </c>
      <c r="P1097" s="6">
        <v>15000</v>
      </c>
      <c r="Q1097" s="6" t="e">
        <f>#REF!*P1097/10</f>
        <v>#REF!</v>
      </c>
      <c r="R1097" s="81" t="e">
        <f t="shared" si="288"/>
        <v>#REF!</v>
      </c>
      <c r="S1097" s="6">
        <v>15000</v>
      </c>
      <c r="T1097" s="6" t="e">
        <f>S1097/1000*#REF!</f>
        <v>#REF!</v>
      </c>
      <c r="U1097" s="81" t="e">
        <f t="shared" si="289"/>
        <v>#REF!</v>
      </c>
      <c r="V1097" s="6">
        <v>15000</v>
      </c>
      <c r="W1097" s="6" t="e">
        <f>#REF!*V1097/10</f>
        <v>#REF!</v>
      </c>
      <c r="X1097" s="81" t="e">
        <f t="shared" si="290"/>
        <v>#REF!</v>
      </c>
      <c r="Y1097" s="6">
        <v>15000</v>
      </c>
      <c r="Z1097" s="6" t="e">
        <f>Y1097/1000*#REF!</f>
        <v>#REF!</v>
      </c>
      <c r="AA1097" s="81" t="e">
        <f t="shared" si="291"/>
        <v>#REF!</v>
      </c>
      <c r="AB1097" s="6">
        <v>15000</v>
      </c>
      <c r="AC1097" s="6" t="e">
        <f>#REF!*AB1097/10</f>
        <v>#REF!</v>
      </c>
      <c r="AD1097" s="81" t="e">
        <f t="shared" si="292"/>
        <v>#REF!</v>
      </c>
      <c r="AE1097" s="32">
        <v>14000</v>
      </c>
      <c r="AF1097" s="6" t="e">
        <f>AE1097/1000*#REF!</f>
        <v>#REF!</v>
      </c>
      <c r="AG1097" s="81" t="e">
        <f t="shared" si="293"/>
        <v>#REF!</v>
      </c>
      <c r="AH1097" s="32">
        <v>14000</v>
      </c>
      <c r="AI1097" s="6" t="e">
        <f>#REF!*AH1097/10</f>
        <v>#REF!</v>
      </c>
      <c r="AJ1097" s="81" t="e">
        <f t="shared" si="294"/>
        <v>#REF!</v>
      </c>
      <c r="AK1097" s="32">
        <v>14000</v>
      </c>
      <c r="AL1097" s="28"/>
      <c r="AM1097" s="35"/>
    </row>
    <row r="1098" spans="1:39" ht="31.5" x14ac:dyDescent="0.2">
      <c r="A1098" s="5">
        <f t="shared" si="300"/>
        <v>1048</v>
      </c>
      <c r="B1098" s="5">
        <v>1119</v>
      </c>
      <c r="C1098" s="5">
        <v>1115</v>
      </c>
      <c r="D1098" s="5" t="s">
        <v>2436</v>
      </c>
      <c r="E1098" s="15"/>
      <c r="F1098" s="15" t="s">
        <v>2436</v>
      </c>
      <c r="G1098" s="45" t="s">
        <v>2437</v>
      </c>
      <c r="H1098" s="6">
        <v>90000</v>
      </c>
      <c r="I1098" s="6">
        <v>13500</v>
      </c>
      <c r="J1098" s="6"/>
      <c r="K1098" s="81">
        <f t="shared" si="298"/>
        <v>90000</v>
      </c>
      <c r="L1098" s="81">
        <f t="shared" si="299"/>
        <v>103500</v>
      </c>
      <c r="M1098" s="6">
        <v>15000</v>
      </c>
      <c r="N1098" s="6" t="e">
        <f>M1098/1000*#REF!</f>
        <v>#REF!</v>
      </c>
      <c r="O1098" s="81" t="e">
        <f t="shared" si="287"/>
        <v>#REF!</v>
      </c>
      <c r="P1098" s="6">
        <v>15000</v>
      </c>
      <c r="Q1098" s="6" t="e">
        <f>#REF!*P1098/10</f>
        <v>#REF!</v>
      </c>
      <c r="R1098" s="81" t="e">
        <f t="shared" si="288"/>
        <v>#REF!</v>
      </c>
      <c r="S1098" s="6">
        <v>15000</v>
      </c>
      <c r="T1098" s="6" t="e">
        <f>S1098/1000*#REF!</f>
        <v>#REF!</v>
      </c>
      <c r="U1098" s="81" t="e">
        <f t="shared" si="289"/>
        <v>#REF!</v>
      </c>
      <c r="V1098" s="6">
        <v>15000</v>
      </c>
      <c r="W1098" s="6" t="e">
        <f>#REF!*V1098/10</f>
        <v>#REF!</v>
      </c>
      <c r="X1098" s="81" t="e">
        <f t="shared" si="290"/>
        <v>#REF!</v>
      </c>
      <c r="Y1098" s="6">
        <v>15000</v>
      </c>
      <c r="Z1098" s="6" t="e">
        <f>Y1098/1000*#REF!</f>
        <v>#REF!</v>
      </c>
      <c r="AA1098" s="81" t="e">
        <f t="shared" si="291"/>
        <v>#REF!</v>
      </c>
      <c r="AB1098" s="6">
        <v>15000</v>
      </c>
      <c r="AC1098" s="6" t="e">
        <f>#REF!*AB1098/10</f>
        <v>#REF!</v>
      </c>
      <c r="AD1098" s="81" t="e">
        <f t="shared" si="292"/>
        <v>#REF!</v>
      </c>
      <c r="AE1098" s="32">
        <v>14000</v>
      </c>
      <c r="AF1098" s="6" t="e">
        <f>AE1098/1000*#REF!</f>
        <v>#REF!</v>
      </c>
      <c r="AG1098" s="81" t="e">
        <f t="shared" si="293"/>
        <v>#REF!</v>
      </c>
      <c r="AH1098" s="32">
        <v>14000</v>
      </c>
      <c r="AI1098" s="6" t="e">
        <f>#REF!*AH1098/10</f>
        <v>#REF!</v>
      </c>
      <c r="AJ1098" s="81" t="e">
        <f t="shared" si="294"/>
        <v>#REF!</v>
      </c>
      <c r="AK1098" s="32">
        <v>14000</v>
      </c>
      <c r="AL1098" s="28"/>
      <c r="AM1098" s="35"/>
    </row>
    <row r="1099" spans="1:39" ht="31.5" x14ac:dyDescent="0.2">
      <c r="A1099" s="5">
        <f t="shared" si="300"/>
        <v>1049</v>
      </c>
      <c r="B1099" s="5">
        <v>1120</v>
      </c>
      <c r="C1099" s="5">
        <v>1116</v>
      </c>
      <c r="D1099" s="5" t="s">
        <v>2438</v>
      </c>
      <c r="E1099" s="15"/>
      <c r="F1099" s="15" t="s">
        <v>2438</v>
      </c>
      <c r="G1099" s="45" t="s">
        <v>789</v>
      </c>
      <c r="H1099" s="6">
        <v>85000</v>
      </c>
      <c r="I1099" s="6">
        <v>12750</v>
      </c>
      <c r="J1099" s="6"/>
      <c r="K1099" s="81">
        <f t="shared" si="298"/>
        <v>85000</v>
      </c>
      <c r="L1099" s="81">
        <f t="shared" si="299"/>
        <v>97800</v>
      </c>
      <c r="M1099" s="6">
        <v>70000</v>
      </c>
      <c r="N1099" s="6" t="e">
        <f>M1099/1000*#REF!</f>
        <v>#REF!</v>
      </c>
      <c r="O1099" s="81" t="e">
        <f t="shared" si="287"/>
        <v>#REF!</v>
      </c>
      <c r="P1099" s="6">
        <v>70000</v>
      </c>
      <c r="Q1099" s="6" t="e">
        <f>#REF!*P1099/10</f>
        <v>#REF!</v>
      </c>
      <c r="R1099" s="81" t="e">
        <f t="shared" si="288"/>
        <v>#REF!</v>
      </c>
      <c r="S1099" s="6">
        <v>70000</v>
      </c>
      <c r="T1099" s="6" t="e">
        <f>S1099/1000*#REF!</f>
        <v>#REF!</v>
      </c>
      <c r="U1099" s="81" t="e">
        <f t="shared" si="289"/>
        <v>#REF!</v>
      </c>
      <c r="V1099" s="6">
        <v>70000</v>
      </c>
      <c r="W1099" s="6" t="e">
        <f>#REF!*V1099/10</f>
        <v>#REF!</v>
      </c>
      <c r="X1099" s="81" t="e">
        <f t="shared" si="290"/>
        <v>#REF!</v>
      </c>
      <c r="Y1099" s="6">
        <v>70000</v>
      </c>
      <c r="Z1099" s="6" t="e">
        <f>Y1099/1000*#REF!</f>
        <v>#REF!</v>
      </c>
      <c r="AA1099" s="81" t="e">
        <f t="shared" si="291"/>
        <v>#REF!</v>
      </c>
      <c r="AB1099" s="6">
        <v>70000</v>
      </c>
      <c r="AC1099" s="6" t="e">
        <f>#REF!*AB1099/10</f>
        <v>#REF!</v>
      </c>
      <c r="AD1099" s="81" t="e">
        <f t="shared" si="292"/>
        <v>#REF!</v>
      </c>
      <c r="AE1099" s="32">
        <v>66000</v>
      </c>
      <c r="AF1099" s="6" t="e">
        <f>AE1099/1000*#REF!</f>
        <v>#REF!</v>
      </c>
      <c r="AG1099" s="81" t="e">
        <f t="shared" si="293"/>
        <v>#REF!</v>
      </c>
      <c r="AH1099" s="32">
        <v>66000</v>
      </c>
      <c r="AI1099" s="6" t="e">
        <f>#REF!*AH1099/10</f>
        <v>#REF!</v>
      </c>
      <c r="AJ1099" s="81" t="e">
        <f t="shared" si="294"/>
        <v>#REF!</v>
      </c>
      <c r="AK1099" s="32">
        <v>66000</v>
      </c>
      <c r="AL1099" s="28"/>
      <c r="AM1099" s="35"/>
    </row>
    <row r="1100" spans="1:39" x14ac:dyDescent="0.2">
      <c r="A1100" s="5">
        <f t="shared" si="300"/>
        <v>1050</v>
      </c>
      <c r="B1100" s="5">
        <v>1091</v>
      </c>
      <c r="C1100" s="5">
        <v>1087</v>
      </c>
      <c r="D1100" s="5" t="s">
        <v>790</v>
      </c>
      <c r="E1100" s="15"/>
      <c r="F1100" s="15" t="s">
        <v>790</v>
      </c>
      <c r="G1100" s="30" t="s">
        <v>1302</v>
      </c>
      <c r="H1100" s="6">
        <v>1250000</v>
      </c>
      <c r="I1100" s="6">
        <v>187500</v>
      </c>
      <c r="J1100" s="6"/>
      <c r="K1100" s="81">
        <f t="shared" si="298"/>
        <v>1250000</v>
      </c>
      <c r="L1100" s="81">
        <f t="shared" si="299"/>
        <v>1437500</v>
      </c>
      <c r="M1100" s="6">
        <v>25000</v>
      </c>
      <c r="N1100" s="6" t="e">
        <f>M1100/1000*#REF!</f>
        <v>#REF!</v>
      </c>
      <c r="O1100" s="81" t="e">
        <f t="shared" si="287"/>
        <v>#REF!</v>
      </c>
      <c r="P1100" s="6">
        <v>25000</v>
      </c>
      <c r="Q1100" s="6" t="e">
        <f>#REF!*P1100/10</f>
        <v>#REF!</v>
      </c>
      <c r="R1100" s="81" t="e">
        <f t="shared" si="288"/>
        <v>#REF!</v>
      </c>
      <c r="S1100" s="6">
        <v>25000</v>
      </c>
      <c r="T1100" s="6" t="e">
        <f>S1100/1000*#REF!</f>
        <v>#REF!</v>
      </c>
      <c r="U1100" s="81" t="e">
        <f t="shared" si="289"/>
        <v>#REF!</v>
      </c>
      <c r="V1100" s="6">
        <v>25000</v>
      </c>
      <c r="W1100" s="6" t="e">
        <f>#REF!*V1100/10</f>
        <v>#REF!</v>
      </c>
      <c r="X1100" s="81" t="e">
        <f t="shared" si="290"/>
        <v>#REF!</v>
      </c>
      <c r="Y1100" s="6">
        <v>25000</v>
      </c>
      <c r="Z1100" s="6" t="e">
        <f>Y1100/1000*#REF!</f>
        <v>#REF!</v>
      </c>
      <c r="AA1100" s="81" t="e">
        <f t="shared" si="291"/>
        <v>#REF!</v>
      </c>
      <c r="AB1100" s="6">
        <v>25000</v>
      </c>
      <c r="AC1100" s="6" t="e">
        <f>#REF!*AB1100/10</f>
        <v>#REF!</v>
      </c>
      <c r="AD1100" s="81" t="e">
        <f t="shared" si="292"/>
        <v>#REF!</v>
      </c>
      <c r="AE1100" s="32">
        <v>23000</v>
      </c>
      <c r="AF1100" s="6" t="e">
        <f>AE1100/1000*#REF!</f>
        <v>#REF!</v>
      </c>
      <c r="AG1100" s="81" t="e">
        <f t="shared" si="293"/>
        <v>#REF!</v>
      </c>
      <c r="AH1100" s="32">
        <v>23000</v>
      </c>
      <c r="AI1100" s="6" t="e">
        <f>#REF!*AH1100/10</f>
        <v>#REF!</v>
      </c>
      <c r="AJ1100" s="81" t="e">
        <f t="shared" si="294"/>
        <v>#REF!</v>
      </c>
      <c r="AK1100" s="32">
        <v>23000</v>
      </c>
      <c r="AL1100" s="60"/>
      <c r="AM1100" s="35"/>
    </row>
    <row r="1101" spans="1:39" x14ac:dyDescent="0.2">
      <c r="A1101" s="5">
        <f t="shared" si="300"/>
        <v>1051</v>
      </c>
      <c r="B1101" s="5">
        <v>1092</v>
      </c>
      <c r="C1101" s="5">
        <v>1088</v>
      </c>
      <c r="D1101" s="5" t="s">
        <v>791</v>
      </c>
      <c r="E1101" s="15"/>
      <c r="F1101" s="15" t="s">
        <v>791</v>
      </c>
      <c r="G1101" s="30" t="s">
        <v>1303</v>
      </c>
      <c r="H1101" s="6">
        <v>1260000</v>
      </c>
      <c r="I1101" s="6">
        <v>189000</v>
      </c>
      <c r="J1101" s="6"/>
      <c r="K1101" s="81">
        <f t="shared" si="298"/>
        <v>1260000</v>
      </c>
      <c r="L1101" s="81">
        <f t="shared" si="299"/>
        <v>1449000</v>
      </c>
      <c r="M1101" s="6">
        <v>75000</v>
      </c>
      <c r="N1101" s="6" t="e">
        <f>M1101/1000*#REF!</f>
        <v>#REF!</v>
      </c>
      <c r="O1101" s="81" t="e">
        <f t="shared" si="287"/>
        <v>#REF!</v>
      </c>
      <c r="P1101" s="6">
        <v>75000</v>
      </c>
      <c r="Q1101" s="6" t="e">
        <f>#REF!*P1101/10</f>
        <v>#REF!</v>
      </c>
      <c r="R1101" s="81" t="e">
        <f t="shared" si="288"/>
        <v>#REF!</v>
      </c>
      <c r="S1101" s="6">
        <v>75000</v>
      </c>
      <c r="T1101" s="6" t="e">
        <f>S1101/1000*#REF!</f>
        <v>#REF!</v>
      </c>
      <c r="U1101" s="81" t="e">
        <f t="shared" si="289"/>
        <v>#REF!</v>
      </c>
      <c r="V1101" s="6">
        <v>75000</v>
      </c>
      <c r="W1101" s="6" t="e">
        <f>#REF!*V1101/10</f>
        <v>#REF!</v>
      </c>
      <c r="X1101" s="81" t="e">
        <f t="shared" si="290"/>
        <v>#REF!</v>
      </c>
      <c r="Y1101" s="6">
        <v>75000</v>
      </c>
      <c r="Z1101" s="6" t="e">
        <f>Y1101/1000*#REF!</f>
        <v>#REF!</v>
      </c>
      <c r="AA1101" s="81" t="e">
        <f t="shared" si="291"/>
        <v>#REF!</v>
      </c>
      <c r="AB1101" s="6">
        <v>75000</v>
      </c>
      <c r="AC1101" s="6" t="e">
        <f>#REF!*AB1101/10</f>
        <v>#REF!</v>
      </c>
      <c r="AD1101" s="81" t="e">
        <f t="shared" si="292"/>
        <v>#REF!</v>
      </c>
      <c r="AE1101" s="32">
        <v>71000</v>
      </c>
      <c r="AF1101" s="6" t="e">
        <f>AE1101/1000*#REF!</f>
        <v>#REF!</v>
      </c>
      <c r="AG1101" s="81" t="e">
        <f t="shared" si="293"/>
        <v>#REF!</v>
      </c>
      <c r="AH1101" s="32">
        <v>71000</v>
      </c>
      <c r="AI1101" s="6" t="e">
        <f>#REF!*AH1101/10</f>
        <v>#REF!</v>
      </c>
      <c r="AJ1101" s="81" t="e">
        <f t="shared" si="294"/>
        <v>#REF!</v>
      </c>
      <c r="AK1101" s="32">
        <v>71000</v>
      </c>
      <c r="AL1101" s="28"/>
      <c r="AM1101" s="35"/>
    </row>
    <row r="1102" spans="1:39" x14ac:dyDescent="0.2">
      <c r="A1102" s="5">
        <f t="shared" si="300"/>
        <v>1052</v>
      </c>
      <c r="B1102" s="5">
        <v>930</v>
      </c>
      <c r="C1102" s="5">
        <v>926</v>
      </c>
      <c r="D1102" s="5" t="s">
        <v>792</v>
      </c>
      <c r="E1102" s="15"/>
      <c r="F1102" s="15" t="s">
        <v>792</v>
      </c>
      <c r="G1102" s="45" t="s">
        <v>793</v>
      </c>
      <c r="H1102" s="6">
        <v>60000</v>
      </c>
      <c r="I1102" s="6">
        <v>9000</v>
      </c>
      <c r="J1102" s="6"/>
      <c r="K1102" s="81">
        <f t="shared" si="298"/>
        <v>60000</v>
      </c>
      <c r="L1102" s="81">
        <f t="shared" si="299"/>
        <v>69000</v>
      </c>
      <c r="M1102" s="6">
        <v>135000</v>
      </c>
      <c r="N1102" s="6" t="e">
        <f>M1102/1000*#REF!</f>
        <v>#REF!</v>
      </c>
      <c r="O1102" s="81" t="e">
        <f t="shared" si="287"/>
        <v>#REF!</v>
      </c>
      <c r="P1102" s="6">
        <v>135000</v>
      </c>
      <c r="Q1102" s="6" t="e">
        <f>#REF!*P1102/10</f>
        <v>#REF!</v>
      </c>
      <c r="R1102" s="81" t="e">
        <f t="shared" si="288"/>
        <v>#REF!</v>
      </c>
      <c r="S1102" s="6">
        <v>135000</v>
      </c>
      <c r="T1102" s="6" t="e">
        <f>S1102/1000*#REF!</f>
        <v>#REF!</v>
      </c>
      <c r="U1102" s="81" t="e">
        <f t="shared" si="289"/>
        <v>#REF!</v>
      </c>
      <c r="V1102" s="6">
        <v>135000</v>
      </c>
      <c r="W1102" s="6" t="e">
        <f>#REF!*V1102/10</f>
        <v>#REF!</v>
      </c>
      <c r="X1102" s="81" t="e">
        <f t="shared" si="290"/>
        <v>#REF!</v>
      </c>
      <c r="Y1102" s="6">
        <v>135000</v>
      </c>
      <c r="Z1102" s="6" t="e">
        <f>Y1102/1000*#REF!</f>
        <v>#REF!</v>
      </c>
      <c r="AA1102" s="81" t="e">
        <f t="shared" si="291"/>
        <v>#REF!</v>
      </c>
      <c r="AB1102" s="6">
        <v>135000</v>
      </c>
      <c r="AC1102" s="6" t="e">
        <f>#REF!*AB1102/10</f>
        <v>#REF!</v>
      </c>
      <c r="AD1102" s="81" t="e">
        <f t="shared" si="292"/>
        <v>#REF!</v>
      </c>
      <c r="AE1102" s="32">
        <v>128000</v>
      </c>
      <c r="AF1102" s="6" t="e">
        <f>AE1102/1000*#REF!</f>
        <v>#REF!</v>
      </c>
      <c r="AG1102" s="81" t="e">
        <f t="shared" si="293"/>
        <v>#REF!</v>
      </c>
      <c r="AH1102" s="32">
        <v>128000</v>
      </c>
      <c r="AI1102" s="6" t="e">
        <f>#REF!*AH1102/10</f>
        <v>#REF!</v>
      </c>
      <c r="AJ1102" s="81" t="e">
        <f t="shared" si="294"/>
        <v>#REF!</v>
      </c>
      <c r="AK1102" s="32">
        <v>128000</v>
      </c>
      <c r="AL1102" s="28"/>
      <c r="AM1102" s="35"/>
    </row>
    <row r="1103" spans="1:39" ht="31.5" x14ac:dyDescent="0.2">
      <c r="A1103" s="5">
        <f t="shared" si="300"/>
        <v>1053</v>
      </c>
      <c r="B1103" s="5">
        <v>927</v>
      </c>
      <c r="C1103" s="5">
        <v>923</v>
      </c>
      <c r="D1103" s="5" t="s">
        <v>794</v>
      </c>
      <c r="E1103" s="15"/>
      <c r="F1103" s="15" t="s">
        <v>794</v>
      </c>
      <c r="G1103" s="45" t="s">
        <v>795</v>
      </c>
      <c r="H1103" s="6">
        <v>90000</v>
      </c>
      <c r="I1103" s="6">
        <v>13500</v>
      </c>
      <c r="J1103" s="6"/>
      <c r="K1103" s="81">
        <f t="shared" si="298"/>
        <v>90000</v>
      </c>
      <c r="L1103" s="81">
        <f t="shared" si="299"/>
        <v>103500</v>
      </c>
      <c r="M1103" s="6">
        <v>75000</v>
      </c>
      <c r="N1103" s="6" t="e">
        <f>M1103/1000*#REF!</f>
        <v>#REF!</v>
      </c>
      <c r="O1103" s="81" t="e">
        <f t="shared" si="287"/>
        <v>#REF!</v>
      </c>
      <c r="P1103" s="6">
        <v>75000</v>
      </c>
      <c r="Q1103" s="6" t="e">
        <f>#REF!*P1103/10</f>
        <v>#REF!</v>
      </c>
      <c r="R1103" s="81" t="e">
        <f t="shared" si="288"/>
        <v>#REF!</v>
      </c>
      <c r="S1103" s="6">
        <v>75000</v>
      </c>
      <c r="T1103" s="6" t="e">
        <f>S1103/1000*#REF!</f>
        <v>#REF!</v>
      </c>
      <c r="U1103" s="81" t="e">
        <f t="shared" si="289"/>
        <v>#REF!</v>
      </c>
      <c r="V1103" s="6">
        <v>75000</v>
      </c>
      <c r="W1103" s="6" t="e">
        <f>#REF!*V1103/10</f>
        <v>#REF!</v>
      </c>
      <c r="X1103" s="81" t="e">
        <f t="shared" si="290"/>
        <v>#REF!</v>
      </c>
      <c r="Y1103" s="6">
        <v>75000</v>
      </c>
      <c r="Z1103" s="6" t="e">
        <f>Y1103/1000*#REF!</f>
        <v>#REF!</v>
      </c>
      <c r="AA1103" s="81" t="e">
        <f t="shared" si="291"/>
        <v>#REF!</v>
      </c>
      <c r="AB1103" s="6">
        <v>75000</v>
      </c>
      <c r="AC1103" s="6" t="e">
        <f>#REF!*AB1103/10</f>
        <v>#REF!</v>
      </c>
      <c r="AD1103" s="81" t="e">
        <f t="shared" si="292"/>
        <v>#REF!</v>
      </c>
      <c r="AE1103" s="32">
        <v>71000</v>
      </c>
      <c r="AF1103" s="6" t="e">
        <f>AE1103/1000*#REF!</f>
        <v>#REF!</v>
      </c>
      <c r="AG1103" s="81" t="e">
        <f t="shared" si="293"/>
        <v>#REF!</v>
      </c>
      <c r="AH1103" s="32">
        <v>71000</v>
      </c>
      <c r="AI1103" s="6" t="e">
        <f>#REF!*AH1103/10</f>
        <v>#REF!</v>
      </c>
      <c r="AJ1103" s="81" t="e">
        <f t="shared" si="294"/>
        <v>#REF!</v>
      </c>
      <c r="AK1103" s="32">
        <v>71000</v>
      </c>
      <c r="AL1103" s="28"/>
      <c r="AM1103" s="35"/>
    </row>
    <row r="1104" spans="1:39" x14ac:dyDescent="0.2">
      <c r="A1104" s="5">
        <f t="shared" si="300"/>
        <v>1054</v>
      </c>
      <c r="B1104" s="5">
        <v>948</v>
      </c>
      <c r="C1104" s="5">
        <v>944</v>
      </c>
      <c r="D1104" s="5" t="s">
        <v>796</v>
      </c>
      <c r="E1104" s="15"/>
      <c r="F1104" s="15" t="s">
        <v>796</v>
      </c>
      <c r="G1104" s="45" t="s">
        <v>797</v>
      </c>
      <c r="H1104" s="6">
        <v>950000</v>
      </c>
      <c r="I1104" s="6">
        <v>142500</v>
      </c>
      <c r="J1104" s="6"/>
      <c r="K1104" s="81">
        <f t="shared" si="298"/>
        <v>950000</v>
      </c>
      <c r="L1104" s="81">
        <f t="shared" si="299"/>
        <v>1092500</v>
      </c>
      <c r="M1104" s="6">
        <v>75000</v>
      </c>
      <c r="N1104" s="6" t="e">
        <f>M1104/1000*#REF!</f>
        <v>#REF!</v>
      </c>
      <c r="O1104" s="81" t="e">
        <f t="shared" si="287"/>
        <v>#REF!</v>
      </c>
      <c r="P1104" s="6">
        <v>75000</v>
      </c>
      <c r="Q1104" s="6" t="e">
        <f>#REF!*P1104/10</f>
        <v>#REF!</v>
      </c>
      <c r="R1104" s="81" t="e">
        <f t="shared" si="288"/>
        <v>#REF!</v>
      </c>
      <c r="S1104" s="6">
        <v>75000</v>
      </c>
      <c r="T1104" s="6" t="e">
        <f>S1104/1000*#REF!</f>
        <v>#REF!</v>
      </c>
      <c r="U1104" s="81" t="e">
        <f t="shared" si="289"/>
        <v>#REF!</v>
      </c>
      <c r="V1104" s="6">
        <v>75000</v>
      </c>
      <c r="W1104" s="6" t="e">
        <f>#REF!*V1104/10</f>
        <v>#REF!</v>
      </c>
      <c r="X1104" s="81" t="e">
        <f t="shared" si="290"/>
        <v>#REF!</v>
      </c>
      <c r="Y1104" s="6">
        <v>75000</v>
      </c>
      <c r="Z1104" s="6" t="e">
        <f>Y1104/1000*#REF!</f>
        <v>#REF!</v>
      </c>
      <c r="AA1104" s="81" t="e">
        <f t="shared" si="291"/>
        <v>#REF!</v>
      </c>
      <c r="AB1104" s="6">
        <v>75000</v>
      </c>
      <c r="AC1104" s="6" t="e">
        <f>#REF!*AB1104/10</f>
        <v>#REF!</v>
      </c>
      <c r="AD1104" s="81" t="e">
        <f t="shared" si="292"/>
        <v>#REF!</v>
      </c>
      <c r="AE1104" s="32">
        <v>71000</v>
      </c>
      <c r="AF1104" s="6" t="e">
        <f>AE1104/1000*#REF!</f>
        <v>#REF!</v>
      </c>
      <c r="AG1104" s="81" t="e">
        <f t="shared" si="293"/>
        <v>#REF!</v>
      </c>
      <c r="AH1104" s="32">
        <v>71000</v>
      </c>
      <c r="AI1104" s="6" t="e">
        <f>#REF!*AH1104/10</f>
        <v>#REF!</v>
      </c>
      <c r="AJ1104" s="81" t="e">
        <f t="shared" si="294"/>
        <v>#REF!</v>
      </c>
      <c r="AK1104" s="32">
        <v>71000</v>
      </c>
      <c r="AL1104" s="60"/>
      <c r="AM1104" s="35"/>
    </row>
    <row r="1105" spans="1:39" x14ac:dyDescent="0.2">
      <c r="A1105" s="5">
        <f t="shared" si="300"/>
        <v>1055</v>
      </c>
      <c r="B1105" s="5">
        <v>998</v>
      </c>
      <c r="C1105" s="5">
        <v>994</v>
      </c>
      <c r="D1105" s="5" t="s">
        <v>1299</v>
      </c>
      <c r="E1105" s="15"/>
      <c r="F1105" s="15"/>
      <c r="G1105" s="45" t="s">
        <v>798</v>
      </c>
      <c r="H1105" s="6">
        <v>10000</v>
      </c>
      <c r="I1105" s="6">
        <v>1500</v>
      </c>
      <c r="J1105" s="6"/>
      <c r="K1105" s="81">
        <f t="shared" si="298"/>
        <v>10000</v>
      </c>
      <c r="L1105" s="81">
        <f t="shared" si="299"/>
        <v>11500</v>
      </c>
      <c r="M1105" s="6">
        <v>75000</v>
      </c>
      <c r="N1105" s="6" t="e">
        <f>M1105/1000*#REF!</f>
        <v>#REF!</v>
      </c>
      <c r="O1105" s="81" t="e">
        <f t="shared" si="287"/>
        <v>#REF!</v>
      </c>
      <c r="P1105" s="6">
        <v>75000</v>
      </c>
      <c r="Q1105" s="6" t="e">
        <f>#REF!*P1105/10</f>
        <v>#REF!</v>
      </c>
      <c r="R1105" s="81" t="e">
        <f t="shared" si="288"/>
        <v>#REF!</v>
      </c>
      <c r="S1105" s="6">
        <v>75000</v>
      </c>
      <c r="T1105" s="6" t="e">
        <f>S1105/1000*#REF!</f>
        <v>#REF!</v>
      </c>
      <c r="U1105" s="81" t="e">
        <f t="shared" si="289"/>
        <v>#REF!</v>
      </c>
      <c r="V1105" s="6">
        <v>75000</v>
      </c>
      <c r="W1105" s="6" t="e">
        <f>#REF!*V1105/10</f>
        <v>#REF!</v>
      </c>
      <c r="X1105" s="81" t="e">
        <f t="shared" si="290"/>
        <v>#REF!</v>
      </c>
      <c r="Y1105" s="6">
        <v>75000</v>
      </c>
      <c r="Z1105" s="6" t="e">
        <f>Y1105/1000*#REF!</f>
        <v>#REF!</v>
      </c>
      <c r="AA1105" s="81" t="e">
        <f t="shared" si="291"/>
        <v>#REF!</v>
      </c>
      <c r="AB1105" s="6">
        <v>75000</v>
      </c>
      <c r="AC1105" s="6" t="e">
        <f>#REF!*AB1105/10</f>
        <v>#REF!</v>
      </c>
      <c r="AD1105" s="81" t="e">
        <f t="shared" si="292"/>
        <v>#REF!</v>
      </c>
      <c r="AE1105" s="32">
        <v>71000</v>
      </c>
      <c r="AF1105" s="6" t="e">
        <f>AE1105/1000*#REF!</f>
        <v>#REF!</v>
      </c>
      <c r="AG1105" s="81" t="e">
        <f t="shared" si="293"/>
        <v>#REF!</v>
      </c>
      <c r="AH1105" s="32">
        <v>71000</v>
      </c>
      <c r="AI1105" s="6" t="e">
        <f>#REF!*AH1105/10</f>
        <v>#REF!</v>
      </c>
      <c r="AJ1105" s="81" t="e">
        <f t="shared" si="294"/>
        <v>#REF!</v>
      </c>
      <c r="AK1105" s="32">
        <v>71000</v>
      </c>
      <c r="AL1105" s="60"/>
      <c r="AM1105" s="35"/>
    </row>
    <row r="1106" spans="1:39" ht="31.5" x14ac:dyDescent="0.2">
      <c r="A1106" s="5">
        <f t="shared" si="300"/>
        <v>1056</v>
      </c>
      <c r="B1106" s="5">
        <v>1164</v>
      </c>
      <c r="C1106" s="5">
        <v>1160</v>
      </c>
      <c r="D1106" s="5" t="s">
        <v>799</v>
      </c>
      <c r="E1106" s="15" t="s">
        <v>799</v>
      </c>
      <c r="F1106" s="15"/>
      <c r="G1106" s="10" t="s">
        <v>800</v>
      </c>
      <c r="H1106" s="6">
        <v>750000</v>
      </c>
      <c r="I1106" s="6">
        <v>112500</v>
      </c>
      <c r="J1106" s="6"/>
      <c r="K1106" s="81">
        <f t="shared" si="298"/>
        <v>750000</v>
      </c>
      <c r="L1106" s="81">
        <f t="shared" si="299"/>
        <v>862500</v>
      </c>
      <c r="M1106" s="6">
        <v>75000</v>
      </c>
      <c r="N1106" s="6" t="e">
        <f>M1106/1000*#REF!</f>
        <v>#REF!</v>
      </c>
      <c r="O1106" s="81" t="e">
        <f t="shared" si="287"/>
        <v>#REF!</v>
      </c>
      <c r="P1106" s="6">
        <v>75000</v>
      </c>
      <c r="Q1106" s="6" t="e">
        <f>#REF!*P1106/10</f>
        <v>#REF!</v>
      </c>
      <c r="R1106" s="81" t="e">
        <f t="shared" si="288"/>
        <v>#REF!</v>
      </c>
      <c r="S1106" s="6">
        <v>75000</v>
      </c>
      <c r="T1106" s="6" t="e">
        <f>S1106/1000*#REF!</f>
        <v>#REF!</v>
      </c>
      <c r="U1106" s="81" t="e">
        <f t="shared" si="289"/>
        <v>#REF!</v>
      </c>
      <c r="V1106" s="6">
        <v>75000</v>
      </c>
      <c r="W1106" s="6" t="e">
        <f>#REF!*V1106/10</f>
        <v>#REF!</v>
      </c>
      <c r="X1106" s="81" t="e">
        <f t="shared" si="290"/>
        <v>#REF!</v>
      </c>
      <c r="Y1106" s="6">
        <v>75000</v>
      </c>
      <c r="Z1106" s="6" t="e">
        <f>Y1106/1000*#REF!</f>
        <v>#REF!</v>
      </c>
      <c r="AA1106" s="81" t="e">
        <f t="shared" si="291"/>
        <v>#REF!</v>
      </c>
      <c r="AB1106" s="6">
        <v>75000</v>
      </c>
      <c r="AC1106" s="6" t="e">
        <f>#REF!*AB1106/10</f>
        <v>#REF!</v>
      </c>
      <c r="AD1106" s="81" t="e">
        <f t="shared" si="292"/>
        <v>#REF!</v>
      </c>
      <c r="AE1106" s="32">
        <v>71000</v>
      </c>
      <c r="AF1106" s="6" t="e">
        <f>AE1106/1000*#REF!</f>
        <v>#REF!</v>
      </c>
      <c r="AG1106" s="81" t="e">
        <f t="shared" si="293"/>
        <v>#REF!</v>
      </c>
      <c r="AH1106" s="32">
        <v>71000</v>
      </c>
      <c r="AI1106" s="6" t="e">
        <f>#REF!*AH1106/10</f>
        <v>#REF!</v>
      </c>
      <c r="AJ1106" s="81" t="e">
        <f t="shared" si="294"/>
        <v>#REF!</v>
      </c>
      <c r="AK1106" s="32">
        <v>71000</v>
      </c>
      <c r="AL1106" s="28"/>
      <c r="AM1106" s="35"/>
    </row>
    <row r="1107" spans="1:39" ht="31.5" x14ac:dyDescent="0.2">
      <c r="A1107" s="5">
        <f t="shared" si="300"/>
        <v>1057</v>
      </c>
      <c r="B1107" s="5">
        <v>944</v>
      </c>
      <c r="C1107" s="5">
        <v>940</v>
      </c>
      <c r="D1107" s="5" t="s">
        <v>801</v>
      </c>
      <c r="E1107" s="15"/>
      <c r="F1107" s="15" t="s">
        <v>801</v>
      </c>
      <c r="G1107" s="45" t="s">
        <v>802</v>
      </c>
      <c r="H1107" s="6">
        <v>180000</v>
      </c>
      <c r="I1107" s="6">
        <v>27000</v>
      </c>
      <c r="J1107" s="6"/>
      <c r="K1107" s="81">
        <f t="shared" si="298"/>
        <v>180000</v>
      </c>
      <c r="L1107" s="81">
        <f t="shared" si="299"/>
        <v>207000</v>
      </c>
      <c r="M1107" s="6">
        <v>130000</v>
      </c>
      <c r="N1107" s="6" t="e">
        <f>M1107/1000*#REF!</f>
        <v>#REF!</v>
      </c>
      <c r="O1107" s="81" t="e">
        <f t="shared" si="287"/>
        <v>#REF!</v>
      </c>
      <c r="P1107" s="6">
        <v>130000</v>
      </c>
      <c r="Q1107" s="6" t="e">
        <f>#REF!*P1107/10</f>
        <v>#REF!</v>
      </c>
      <c r="R1107" s="81" t="e">
        <f t="shared" si="288"/>
        <v>#REF!</v>
      </c>
      <c r="S1107" s="6">
        <v>130000</v>
      </c>
      <c r="T1107" s="6" t="e">
        <f>S1107/1000*#REF!</f>
        <v>#REF!</v>
      </c>
      <c r="U1107" s="81" t="e">
        <f t="shared" si="289"/>
        <v>#REF!</v>
      </c>
      <c r="V1107" s="6">
        <v>130000</v>
      </c>
      <c r="W1107" s="6" t="e">
        <f>#REF!*V1107/10</f>
        <v>#REF!</v>
      </c>
      <c r="X1107" s="81" t="e">
        <f t="shared" si="290"/>
        <v>#REF!</v>
      </c>
      <c r="Y1107" s="6">
        <v>130000</v>
      </c>
      <c r="Z1107" s="6" t="e">
        <f>Y1107/1000*#REF!</f>
        <v>#REF!</v>
      </c>
      <c r="AA1107" s="81" t="e">
        <f t="shared" si="291"/>
        <v>#REF!</v>
      </c>
      <c r="AB1107" s="6">
        <v>130000</v>
      </c>
      <c r="AC1107" s="6" t="e">
        <f>#REF!*AB1107/10</f>
        <v>#REF!</v>
      </c>
      <c r="AD1107" s="81" t="e">
        <f t="shared" si="292"/>
        <v>#REF!</v>
      </c>
      <c r="AE1107" s="32">
        <v>123000</v>
      </c>
      <c r="AF1107" s="6" t="e">
        <f>AE1107/1000*#REF!</f>
        <v>#REF!</v>
      </c>
      <c r="AG1107" s="81" t="e">
        <f t="shared" si="293"/>
        <v>#REF!</v>
      </c>
      <c r="AH1107" s="32">
        <v>123000</v>
      </c>
      <c r="AI1107" s="6" t="e">
        <f>#REF!*AH1107/10</f>
        <v>#REF!</v>
      </c>
      <c r="AJ1107" s="81" t="e">
        <f t="shared" si="294"/>
        <v>#REF!</v>
      </c>
      <c r="AK1107" s="32">
        <v>123000</v>
      </c>
      <c r="AL1107" s="60"/>
      <c r="AM1107" s="35"/>
    </row>
    <row r="1108" spans="1:39" ht="31.5" x14ac:dyDescent="0.2">
      <c r="A1108" s="5">
        <f t="shared" si="300"/>
        <v>1058</v>
      </c>
      <c r="B1108" s="5">
        <v>1090</v>
      </c>
      <c r="C1108" s="5">
        <v>1086</v>
      </c>
      <c r="D1108" s="5" t="s">
        <v>803</v>
      </c>
      <c r="E1108" s="15"/>
      <c r="F1108" s="15" t="s">
        <v>803</v>
      </c>
      <c r="G1108" s="30" t="s">
        <v>804</v>
      </c>
      <c r="H1108" s="6">
        <v>420000</v>
      </c>
      <c r="I1108" s="6">
        <v>63000</v>
      </c>
      <c r="J1108" s="6"/>
      <c r="K1108" s="81">
        <f t="shared" si="298"/>
        <v>420000</v>
      </c>
      <c r="L1108" s="81">
        <f t="shared" si="299"/>
        <v>483000</v>
      </c>
      <c r="M1108" s="6">
        <v>250000</v>
      </c>
      <c r="N1108" s="6" t="e">
        <f>M1108/1000*#REF!</f>
        <v>#REF!</v>
      </c>
      <c r="O1108" s="81" t="e">
        <f t="shared" si="287"/>
        <v>#REF!</v>
      </c>
      <c r="P1108" s="6">
        <v>250000</v>
      </c>
      <c r="Q1108" s="6" t="e">
        <f>#REF!*P1108/10</f>
        <v>#REF!</v>
      </c>
      <c r="R1108" s="81" t="e">
        <f t="shared" si="288"/>
        <v>#REF!</v>
      </c>
      <c r="S1108" s="6">
        <v>250000</v>
      </c>
      <c r="T1108" s="6" t="e">
        <f>S1108/1000*#REF!</f>
        <v>#REF!</v>
      </c>
      <c r="U1108" s="81" t="e">
        <f t="shared" si="289"/>
        <v>#REF!</v>
      </c>
      <c r="V1108" s="6">
        <v>250000</v>
      </c>
      <c r="W1108" s="6" t="e">
        <f>#REF!*V1108/10</f>
        <v>#REF!</v>
      </c>
      <c r="X1108" s="81" t="e">
        <f t="shared" si="290"/>
        <v>#REF!</v>
      </c>
      <c r="Y1108" s="6">
        <v>250000</v>
      </c>
      <c r="Z1108" s="6" t="e">
        <f>Y1108/1000*#REF!</f>
        <v>#REF!</v>
      </c>
      <c r="AA1108" s="81" t="e">
        <f t="shared" si="291"/>
        <v>#REF!</v>
      </c>
      <c r="AB1108" s="6">
        <v>250000</v>
      </c>
      <c r="AC1108" s="6" t="e">
        <f>#REF!*AB1108/10</f>
        <v>#REF!</v>
      </c>
      <c r="AD1108" s="81" t="e">
        <f t="shared" si="292"/>
        <v>#REF!</v>
      </c>
      <c r="AE1108" s="32">
        <v>237000</v>
      </c>
      <c r="AF1108" s="6" t="e">
        <f>AE1108/1000*#REF!</f>
        <v>#REF!</v>
      </c>
      <c r="AG1108" s="81" t="e">
        <f t="shared" si="293"/>
        <v>#REF!</v>
      </c>
      <c r="AH1108" s="32">
        <v>237000</v>
      </c>
      <c r="AI1108" s="6" t="e">
        <f>#REF!*AH1108/10</f>
        <v>#REF!</v>
      </c>
      <c r="AJ1108" s="81" t="e">
        <f t="shared" si="294"/>
        <v>#REF!</v>
      </c>
      <c r="AK1108" s="32">
        <v>237000</v>
      </c>
      <c r="AL1108" s="60"/>
      <c r="AM1108" s="35"/>
    </row>
    <row r="1109" spans="1:39" x14ac:dyDescent="0.2">
      <c r="A1109" s="5">
        <f t="shared" si="300"/>
        <v>1059</v>
      </c>
      <c r="B1109" s="5">
        <v>1088</v>
      </c>
      <c r="C1109" s="5">
        <v>1084</v>
      </c>
      <c r="D1109" s="5" t="s">
        <v>805</v>
      </c>
      <c r="E1109" s="15"/>
      <c r="F1109" s="15" t="s">
        <v>805</v>
      </c>
      <c r="G1109" s="10" t="s">
        <v>806</v>
      </c>
      <c r="H1109" s="6">
        <v>110000</v>
      </c>
      <c r="I1109" s="6">
        <v>16500</v>
      </c>
      <c r="J1109" s="6"/>
      <c r="K1109" s="81">
        <f t="shared" si="298"/>
        <v>110000</v>
      </c>
      <c r="L1109" s="81">
        <f t="shared" si="299"/>
        <v>126500</v>
      </c>
      <c r="M1109" s="6">
        <v>75000</v>
      </c>
      <c r="N1109" s="6" t="e">
        <f>M1109/1000*#REF!</f>
        <v>#REF!</v>
      </c>
      <c r="O1109" s="81" t="e">
        <f t="shared" si="287"/>
        <v>#REF!</v>
      </c>
      <c r="P1109" s="6">
        <v>75000</v>
      </c>
      <c r="Q1109" s="6" t="e">
        <f>#REF!*P1109/10</f>
        <v>#REF!</v>
      </c>
      <c r="R1109" s="81" t="e">
        <f t="shared" si="288"/>
        <v>#REF!</v>
      </c>
      <c r="S1109" s="6">
        <v>75000</v>
      </c>
      <c r="T1109" s="6" t="e">
        <f>S1109/1000*#REF!</f>
        <v>#REF!</v>
      </c>
      <c r="U1109" s="81" t="e">
        <f t="shared" si="289"/>
        <v>#REF!</v>
      </c>
      <c r="V1109" s="6">
        <v>75000</v>
      </c>
      <c r="W1109" s="6" t="e">
        <f>#REF!*V1109/10</f>
        <v>#REF!</v>
      </c>
      <c r="X1109" s="81" t="e">
        <f t="shared" si="290"/>
        <v>#REF!</v>
      </c>
      <c r="Y1109" s="6">
        <v>75000</v>
      </c>
      <c r="Z1109" s="6" t="e">
        <f>Y1109/1000*#REF!</f>
        <v>#REF!</v>
      </c>
      <c r="AA1109" s="81" t="e">
        <f t="shared" si="291"/>
        <v>#REF!</v>
      </c>
      <c r="AB1109" s="6">
        <v>75000</v>
      </c>
      <c r="AC1109" s="6" t="e">
        <f>#REF!*AB1109/10</f>
        <v>#REF!</v>
      </c>
      <c r="AD1109" s="81" t="e">
        <f t="shared" si="292"/>
        <v>#REF!</v>
      </c>
      <c r="AE1109" s="32">
        <v>71000</v>
      </c>
      <c r="AF1109" s="6" t="e">
        <f>AE1109/1000*#REF!</f>
        <v>#REF!</v>
      </c>
      <c r="AG1109" s="81" t="e">
        <f t="shared" si="293"/>
        <v>#REF!</v>
      </c>
      <c r="AH1109" s="32">
        <v>71000</v>
      </c>
      <c r="AI1109" s="6" t="e">
        <f>#REF!*AH1109/10</f>
        <v>#REF!</v>
      </c>
      <c r="AJ1109" s="81" t="e">
        <f t="shared" si="294"/>
        <v>#REF!</v>
      </c>
      <c r="AK1109" s="32">
        <v>71000</v>
      </c>
      <c r="AL1109" s="28"/>
      <c r="AM1109" s="35"/>
    </row>
    <row r="1110" spans="1:39" ht="31.5" x14ac:dyDescent="0.2">
      <c r="A1110" s="5">
        <f t="shared" si="300"/>
        <v>1060</v>
      </c>
      <c r="B1110" s="5">
        <v>1094</v>
      </c>
      <c r="C1110" s="5">
        <v>1090</v>
      </c>
      <c r="D1110" s="5" t="s">
        <v>807</v>
      </c>
      <c r="E1110" s="15"/>
      <c r="F1110" s="15" t="s">
        <v>807</v>
      </c>
      <c r="G1110" s="45" t="s">
        <v>808</v>
      </c>
      <c r="H1110" s="6">
        <v>130000</v>
      </c>
      <c r="I1110" s="6">
        <v>19500</v>
      </c>
      <c r="J1110" s="6"/>
      <c r="K1110" s="81">
        <f t="shared" si="298"/>
        <v>130000</v>
      </c>
      <c r="L1110" s="81">
        <f t="shared" si="299"/>
        <v>149500</v>
      </c>
      <c r="M1110" s="6">
        <v>75000</v>
      </c>
      <c r="N1110" s="6" t="e">
        <f>M1110/1000*#REF!</f>
        <v>#REF!</v>
      </c>
      <c r="O1110" s="81" t="e">
        <f t="shared" si="287"/>
        <v>#REF!</v>
      </c>
      <c r="P1110" s="6">
        <v>75000</v>
      </c>
      <c r="Q1110" s="6" t="e">
        <f>#REF!*P1110/10</f>
        <v>#REF!</v>
      </c>
      <c r="R1110" s="81" t="e">
        <f t="shared" si="288"/>
        <v>#REF!</v>
      </c>
      <c r="S1110" s="6">
        <v>75000</v>
      </c>
      <c r="T1110" s="6" t="e">
        <f>S1110/1000*#REF!</f>
        <v>#REF!</v>
      </c>
      <c r="U1110" s="81" t="e">
        <f t="shared" si="289"/>
        <v>#REF!</v>
      </c>
      <c r="V1110" s="6">
        <v>75000</v>
      </c>
      <c r="W1110" s="6" t="e">
        <f>#REF!*V1110/10</f>
        <v>#REF!</v>
      </c>
      <c r="X1110" s="81" t="e">
        <f t="shared" si="290"/>
        <v>#REF!</v>
      </c>
      <c r="Y1110" s="6">
        <v>75000</v>
      </c>
      <c r="Z1110" s="6" t="e">
        <f>Y1110/1000*#REF!</f>
        <v>#REF!</v>
      </c>
      <c r="AA1110" s="81" t="e">
        <f t="shared" si="291"/>
        <v>#REF!</v>
      </c>
      <c r="AB1110" s="6">
        <v>75000</v>
      </c>
      <c r="AC1110" s="6" t="e">
        <f>#REF!*AB1110/10</f>
        <v>#REF!</v>
      </c>
      <c r="AD1110" s="81" t="e">
        <f t="shared" si="292"/>
        <v>#REF!</v>
      </c>
      <c r="AE1110" s="32">
        <v>71000</v>
      </c>
      <c r="AF1110" s="6" t="e">
        <f>AE1110/1000*#REF!</f>
        <v>#REF!</v>
      </c>
      <c r="AG1110" s="81" t="e">
        <f t="shared" si="293"/>
        <v>#REF!</v>
      </c>
      <c r="AH1110" s="32">
        <v>71000</v>
      </c>
      <c r="AI1110" s="6" t="e">
        <f>#REF!*AH1110/10</f>
        <v>#REF!</v>
      </c>
      <c r="AJ1110" s="81" t="e">
        <f t="shared" si="294"/>
        <v>#REF!</v>
      </c>
      <c r="AK1110" s="32">
        <v>71000</v>
      </c>
      <c r="AL1110" s="28"/>
      <c r="AM1110" s="35"/>
    </row>
    <row r="1111" spans="1:39" ht="31.5" x14ac:dyDescent="0.2">
      <c r="A1111" s="5">
        <f t="shared" si="300"/>
        <v>1061</v>
      </c>
      <c r="B1111" s="5">
        <v>1095</v>
      </c>
      <c r="C1111" s="5">
        <v>1091</v>
      </c>
      <c r="D1111" s="5" t="s">
        <v>809</v>
      </c>
      <c r="E1111" s="15"/>
      <c r="F1111" s="15" t="s">
        <v>809</v>
      </c>
      <c r="G1111" s="45" t="s">
        <v>810</v>
      </c>
      <c r="H1111" s="6">
        <v>130000</v>
      </c>
      <c r="I1111" s="6">
        <v>19500</v>
      </c>
      <c r="J1111" s="6"/>
      <c r="K1111" s="81">
        <f t="shared" si="298"/>
        <v>130000</v>
      </c>
      <c r="L1111" s="81">
        <f t="shared" si="299"/>
        <v>149500</v>
      </c>
      <c r="M1111" s="6">
        <v>75000</v>
      </c>
      <c r="N1111" s="6" t="e">
        <f>M1111/1000*#REF!</f>
        <v>#REF!</v>
      </c>
      <c r="O1111" s="81" t="e">
        <f t="shared" si="287"/>
        <v>#REF!</v>
      </c>
      <c r="P1111" s="6">
        <v>75000</v>
      </c>
      <c r="Q1111" s="6" t="e">
        <f>#REF!*P1111/10</f>
        <v>#REF!</v>
      </c>
      <c r="R1111" s="81" t="e">
        <f t="shared" si="288"/>
        <v>#REF!</v>
      </c>
      <c r="S1111" s="6">
        <v>75000</v>
      </c>
      <c r="T1111" s="6" t="e">
        <f>S1111/1000*#REF!</f>
        <v>#REF!</v>
      </c>
      <c r="U1111" s="81" t="e">
        <f t="shared" si="289"/>
        <v>#REF!</v>
      </c>
      <c r="V1111" s="6">
        <v>75000</v>
      </c>
      <c r="W1111" s="6" t="e">
        <f>#REF!*V1111/10</f>
        <v>#REF!</v>
      </c>
      <c r="X1111" s="81" t="e">
        <f t="shared" si="290"/>
        <v>#REF!</v>
      </c>
      <c r="Y1111" s="6">
        <v>75000</v>
      </c>
      <c r="Z1111" s="6" t="e">
        <f>Y1111/1000*#REF!</f>
        <v>#REF!</v>
      </c>
      <c r="AA1111" s="81" t="e">
        <f t="shared" si="291"/>
        <v>#REF!</v>
      </c>
      <c r="AB1111" s="6">
        <v>75000</v>
      </c>
      <c r="AC1111" s="6" t="e">
        <f>#REF!*AB1111/10</f>
        <v>#REF!</v>
      </c>
      <c r="AD1111" s="81" t="e">
        <f t="shared" si="292"/>
        <v>#REF!</v>
      </c>
      <c r="AE1111" s="32">
        <v>71000</v>
      </c>
      <c r="AF1111" s="6" t="e">
        <f>AE1111/1000*#REF!</f>
        <v>#REF!</v>
      </c>
      <c r="AG1111" s="81" t="e">
        <f t="shared" si="293"/>
        <v>#REF!</v>
      </c>
      <c r="AH1111" s="32">
        <v>71000</v>
      </c>
      <c r="AI1111" s="6" t="e">
        <f>#REF!*AH1111/10</f>
        <v>#REF!</v>
      </c>
      <c r="AJ1111" s="81" t="e">
        <f t="shared" si="294"/>
        <v>#REF!</v>
      </c>
      <c r="AK1111" s="32">
        <v>71000</v>
      </c>
      <c r="AL1111" s="28"/>
      <c r="AM1111" s="35"/>
    </row>
    <row r="1112" spans="1:39" ht="31.5" x14ac:dyDescent="0.2">
      <c r="A1112" s="5">
        <f t="shared" si="300"/>
        <v>1062</v>
      </c>
      <c r="B1112" s="5">
        <v>1096</v>
      </c>
      <c r="C1112" s="5">
        <v>1092</v>
      </c>
      <c r="D1112" s="5" t="s">
        <v>811</v>
      </c>
      <c r="E1112" s="15"/>
      <c r="F1112" s="15" t="s">
        <v>811</v>
      </c>
      <c r="G1112" s="45" t="s">
        <v>812</v>
      </c>
      <c r="H1112" s="6">
        <v>50000</v>
      </c>
      <c r="I1112" s="6">
        <v>7500</v>
      </c>
      <c r="J1112" s="6"/>
      <c r="K1112" s="81">
        <f t="shared" si="298"/>
        <v>50000</v>
      </c>
      <c r="L1112" s="81">
        <f t="shared" si="299"/>
        <v>57500</v>
      </c>
      <c r="M1112" s="6">
        <v>75000</v>
      </c>
      <c r="N1112" s="6" t="e">
        <f>M1112/1000*#REF!</f>
        <v>#REF!</v>
      </c>
      <c r="O1112" s="81" t="e">
        <f t="shared" si="287"/>
        <v>#REF!</v>
      </c>
      <c r="P1112" s="6">
        <v>75000</v>
      </c>
      <c r="Q1112" s="6" t="e">
        <f>#REF!*P1112/10</f>
        <v>#REF!</v>
      </c>
      <c r="R1112" s="81" t="e">
        <f t="shared" si="288"/>
        <v>#REF!</v>
      </c>
      <c r="S1112" s="6">
        <v>75000</v>
      </c>
      <c r="T1112" s="6" t="e">
        <f>S1112/1000*#REF!</f>
        <v>#REF!</v>
      </c>
      <c r="U1112" s="81" t="e">
        <f t="shared" si="289"/>
        <v>#REF!</v>
      </c>
      <c r="V1112" s="6">
        <v>75000</v>
      </c>
      <c r="W1112" s="6" t="e">
        <f>#REF!*V1112/10</f>
        <v>#REF!</v>
      </c>
      <c r="X1112" s="81" t="e">
        <f t="shared" si="290"/>
        <v>#REF!</v>
      </c>
      <c r="Y1112" s="6">
        <v>75000</v>
      </c>
      <c r="Z1112" s="6" t="e">
        <f>Y1112/1000*#REF!</f>
        <v>#REF!</v>
      </c>
      <c r="AA1112" s="81" t="e">
        <f t="shared" si="291"/>
        <v>#REF!</v>
      </c>
      <c r="AB1112" s="6">
        <v>75000</v>
      </c>
      <c r="AC1112" s="6" t="e">
        <f>#REF!*AB1112/10</f>
        <v>#REF!</v>
      </c>
      <c r="AD1112" s="81" t="e">
        <f t="shared" si="292"/>
        <v>#REF!</v>
      </c>
      <c r="AE1112" s="32">
        <v>71000</v>
      </c>
      <c r="AF1112" s="6" t="e">
        <f>AE1112/1000*#REF!</f>
        <v>#REF!</v>
      </c>
      <c r="AG1112" s="81" t="e">
        <f t="shared" si="293"/>
        <v>#REF!</v>
      </c>
      <c r="AH1112" s="32">
        <v>71000</v>
      </c>
      <c r="AI1112" s="6" t="e">
        <f>#REF!*AH1112/10</f>
        <v>#REF!</v>
      </c>
      <c r="AJ1112" s="81" t="e">
        <f t="shared" si="294"/>
        <v>#REF!</v>
      </c>
      <c r="AK1112" s="32">
        <v>71000</v>
      </c>
      <c r="AL1112" s="28"/>
      <c r="AM1112" s="35"/>
    </row>
    <row r="1113" spans="1:39" x14ac:dyDescent="0.2">
      <c r="A1113" s="5">
        <f t="shared" si="300"/>
        <v>1063</v>
      </c>
      <c r="B1113" s="5">
        <v>1097</v>
      </c>
      <c r="C1113" s="5">
        <v>1093</v>
      </c>
      <c r="D1113" s="5" t="s">
        <v>813</v>
      </c>
      <c r="E1113" s="15"/>
      <c r="F1113" s="15" t="s">
        <v>813</v>
      </c>
      <c r="G1113" s="45" t="s">
        <v>814</v>
      </c>
      <c r="H1113" s="6">
        <v>150000</v>
      </c>
      <c r="I1113" s="6">
        <v>22500</v>
      </c>
      <c r="J1113" s="6"/>
      <c r="K1113" s="81">
        <f t="shared" si="298"/>
        <v>150000</v>
      </c>
      <c r="L1113" s="81">
        <f t="shared" si="299"/>
        <v>172500</v>
      </c>
      <c r="M1113" s="6">
        <v>28000</v>
      </c>
      <c r="N1113" s="6" t="e">
        <f>M1113/1000*#REF!</f>
        <v>#REF!</v>
      </c>
      <c r="O1113" s="81" t="e">
        <f t="shared" si="287"/>
        <v>#REF!</v>
      </c>
      <c r="P1113" s="6">
        <v>28000</v>
      </c>
      <c r="Q1113" s="6" t="e">
        <f>#REF!*P1113/10</f>
        <v>#REF!</v>
      </c>
      <c r="R1113" s="81" t="e">
        <f t="shared" si="288"/>
        <v>#REF!</v>
      </c>
      <c r="S1113" s="6">
        <v>28000</v>
      </c>
      <c r="T1113" s="6" t="e">
        <f>S1113/1000*#REF!</f>
        <v>#REF!</v>
      </c>
      <c r="U1113" s="81" t="e">
        <f t="shared" si="289"/>
        <v>#REF!</v>
      </c>
      <c r="V1113" s="6">
        <v>28000</v>
      </c>
      <c r="W1113" s="6" t="e">
        <f>#REF!*V1113/10</f>
        <v>#REF!</v>
      </c>
      <c r="X1113" s="81" t="e">
        <f t="shared" si="290"/>
        <v>#REF!</v>
      </c>
      <c r="Y1113" s="6">
        <v>28000</v>
      </c>
      <c r="Z1113" s="6" t="e">
        <f>Y1113/1000*#REF!</f>
        <v>#REF!</v>
      </c>
      <c r="AA1113" s="81" t="e">
        <f t="shared" si="291"/>
        <v>#REF!</v>
      </c>
      <c r="AB1113" s="6">
        <v>28000</v>
      </c>
      <c r="AC1113" s="6" t="e">
        <f>#REF!*AB1113/10</f>
        <v>#REF!</v>
      </c>
      <c r="AD1113" s="81" t="e">
        <f t="shared" si="292"/>
        <v>#REF!</v>
      </c>
      <c r="AE1113" s="32">
        <v>26000</v>
      </c>
      <c r="AF1113" s="6" t="e">
        <f>AE1113/1000*#REF!</f>
        <v>#REF!</v>
      </c>
      <c r="AG1113" s="81" t="e">
        <f t="shared" si="293"/>
        <v>#REF!</v>
      </c>
      <c r="AH1113" s="32">
        <v>26000</v>
      </c>
      <c r="AI1113" s="6" t="e">
        <f>#REF!*AH1113/10</f>
        <v>#REF!</v>
      </c>
      <c r="AJ1113" s="81" t="e">
        <f t="shared" si="294"/>
        <v>#REF!</v>
      </c>
      <c r="AK1113" s="32">
        <v>26000</v>
      </c>
      <c r="AL1113" s="28"/>
      <c r="AM1113" s="35"/>
    </row>
    <row r="1114" spans="1:39" ht="31.5" x14ac:dyDescent="0.2">
      <c r="A1114" s="5">
        <f t="shared" si="300"/>
        <v>1064</v>
      </c>
      <c r="B1114" s="5">
        <v>1098</v>
      </c>
      <c r="C1114" s="5">
        <v>1094</v>
      </c>
      <c r="D1114" s="5" t="s">
        <v>815</v>
      </c>
      <c r="E1114" s="15"/>
      <c r="F1114" s="15" t="s">
        <v>815</v>
      </c>
      <c r="G1114" s="45" t="s">
        <v>816</v>
      </c>
      <c r="H1114" s="6">
        <v>100000</v>
      </c>
      <c r="I1114" s="6">
        <v>15000</v>
      </c>
      <c r="J1114" s="6"/>
      <c r="K1114" s="81">
        <f t="shared" si="298"/>
        <v>100000</v>
      </c>
      <c r="L1114" s="81">
        <f t="shared" si="299"/>
        <v>115000</v>
      </c>
      <c r="M1114" s="6">
        <v>35000</v>
      </c>
      <c r="N1114" s="6" t="e">
        <f>M1114/1000*#REF!</f>
        <v>#REF!</v>
      </c>
      <c r="O1114" s="81" t="e">
        <f t="shared" si="287"/>
        <v>#REF!</v>
      </c>
      <c r="P1114" s="6">
        <v>35000</v>
      </c>
      <c r="Q1114" s="6" t="e">
        <f>#REF!*P1114/10</f>
        <v>#REF!</v>
      </c>
      <c r="R1114" s="81" t="e">
        <f t="shared" si="288"/>
        <v>#REF!</v>
      </c>
      <c r="S1114" s="6">
        <v>35000</v>
      </c>
      <c r="T1114" s="6" t="e">
        <f>S1114/1000*#REF!</f>
        <v>#REF!</v>
      </c>
      <c r="U1114" s="81" t="e">
        <f t="shared" si="289"/>
        <v>#REF!</v>
      </c>
      <c r="V1114" s="6">
        <v>35000</v>
      </c>
      <c r="W1114" s="6" t="e">
        <f>#REF!*V1114/10</f>
        <v>#REF!</v>
      </c>
      <c r="X1114" s="81" t="e">
        <f t="shared" si="290"/>
        <v>#REF!</v>
      </c>
      <c r="Y1114" s="6">
        <v>35000</v>
      </c>
      <c r="Z1114" s="6" t="e">
        <f>Y1114/1000*#REF!</f>
        <v>#REF!</v>
      </c>
      <c r="AA1114" s="81" t="e">
        <f t="shared" si="291"/>
        <v>#REF!</v>
      </c>
      <c r="AB1114" s="6">
        <v>35000</v>
      </c>
      <c r="AC1114" s="6" t="e">
        <f>#REF!*AB1114/10</f>
        <v>#REF!</v>
      </c>
      <c r="AD1114" s="81" t="e">
        <f t="shared" si="292"/>
        <v>#REF!</v>
      </c>
      <c r="AE1114" s="32">
        <v>33000</v>
      </c>
      <c r="AF1114" s="6" t="e">
        <f>AE1114/1000*#REF!</f>
        <v>#REF!</v>
      </c>
      <c r="AG1114" s="81" t="e">
        <f t="shared" si="293"/>
        <v>#REF!</v>
      </c>
      <c r="AH1114" s="32">
        <v>33000</v>
      </c>
      <c r="AI1114" s="6" t="e">
        <f>#REF!*AH1114/10</f>
        <v>#REF!</v>
      </c>
      <c r="AJ1114" s="81" t="e">
        <f t="shared" si="294"/>
        <v>#REF!</v>
      </c>
      <c r="AK1114" s="32">
        <v>33000</v>
      </c>
      <c r="AL1114" s="28"/>
      <c r="AM1114" s="35"/>
    </row>
    <row r="1115" spans="1:39" ht="31.5" x14ac:dyDescent="0.2">
      <c r="A1115" s="5">
        <f t="shared" si="300"/>
        <v>1065</v>
      </c>
      <c r="B1115" s="5">
        <v>1099</v>
      </c>
      <c r="C1115" s="5">
        <v>1095</v>
      </c>
      <c r="D1115" s="5" t="s">
        <v>817</v>
      </c>
      <c r="E1115" s="15"/>
      <c r="F1115" s="15" t="s">
        <v>817</v>
      </c>
      <c r="G1115" s="45" t="s">
        <v>818</v>
      </c>
      <c r="H1115" s="6">
        <v>100000</v>
      </c>
      <c r="I1115" s="6">
        <v>15000</v>
      </c>
      <c r="J1115" s="6"/>
      <c r="K1115" s="81">
        <f t="shared" si="298"/>
        <v>100000</v>
      </c>
      <c r="L1115" s="81">
        <f t="shared" si="299"/>
        <v>115000</v>
      </c>
      <c r="M1115" s="6">
        <v>35000</v>
      </c>
      <c r="N1115" s="6" t="e">
        <f>M1115/1000*#REF!</f>
        <v>#REF!</v>
      </c>
      <c r="O1115" s="81" t="e">
        <f t="shared" si="287"/>
        <v>#REF!</v>
      </c>
      <c r="P1115" s="6">
        <v>35000</v>
      </c>
      <c r="Q1115" s="6" t="e">
        <f>#REF!*P1115/10</f>
        <v>#REF!</v>
      </c>
      <c r="R1115" s="81" t="e">
        <f t="shared" si="288"/>
        <v>#REF!</v>
      </c>
      <c r="S1115" s="6">
        <v>35000</v>
      </c>
      <c r="T1115" s="6" t="e">
        <f>S1115/1000*#REF!</f>
        <v>#REF!</v>
      </c>
      <c r="U1115" s="81" t="e">
        <f t="shared" si="289"/>
        <v>#REF!</v>
      </c>
      <c r="V1115" s="6">
        <v>35000</v>
      </c>
      <c r="W1115" s="6" t="e">
        <f>#REF!*V1115/10</f>
        <v>#REF!</v>
      </c>
      <c r="X1115" s="81" t="e">
        <f t="shared" si="290"/>
        <v>#REF!</v>
      </c>
      <c r="Y1115" s="6">
        <v>35000</v>
      </c>
      <c r="Z1115" s="6" t="e">
        <f>Y1115/1000*#REF!</f>
        <v>#REF!</v>
      </c>
      <c r="AA1115" s="81" t="e">
        <f t="shared" si="291"/>
        <v>#REF!</v>
      </c>
      <c r="AB1115" s="6">
        <v>35000</v>
      </c>
      <c r="AC1115" s="6" t="e">
        <f>#REF!*AB1115/10</f>
        <v>#REF!</v>
      </c>
      <c r="AD1115" s="81" t="e">
        <f t="shared" si="292"/>
        <v>#REF!</v>
      </c>
      <c r="AE1115" s="32">
        <v>33000</v>
      </c>
      <c r="AF1115" s="6" t="e">
        <f>AE1115/1000*#REF!</f>
        <v>#REF!</v>
      </c>
      <c r="AG1115" s="81" t="e">
        <f t="shared" si="293"/>
        <v>#REF!</v>
      </c>
      <c r="AH1115" s="32">
        <v>33000</v>
      </c>
      <c r="AI1115" s="6" t="e">
        <f>#REF!*AH1115/10</f>
        <v>#REF!</v>
      </c>
      <c r="AJ1115" s="81" t="e">
        <f t="shared" si="294"/>
        <v>#REF!</v>
      </c>
      <c r="AK1115" s="32">
        <v>33000</v>
      </c>
      <c r="AL1115" s="28"/>
      <c r="AM1115" s="35"/>
    </row>
    <row r="1116" spans="1:39" ht="31.5" x14ac:dyDescent="0.2">
      <c r="A1116" s="5">
        <f t="shared" si="300"/>
        <v>1066</v>
      </c>
      <c r="B1116" s="5">
        <v>1100</v>
      </c>
      <c r="C1116" s="5">
        <v>1096</v>
      </c>
      <c r="D1116" s="5" t="s">
        <v>819</v>
      </c>
      <c r="E1116" s="15"/>
      <c r="F1116" s="15" t="s">
        <v>819</v>
      </c>
      <c r="G1116" s="45" t="s">
        <v>820</v>
      </c>
      <c r="H1116" s="6">
        <v>130000</v>
      </c>
      <c r="I1116" s="6">
        <v>19500</v>
      </c>
      <c r="J1116" s="6"/>
      <c r="K1116" s="81">
        <f t="shared" si="298"/>
        <v>130000</v>
      </c>
      <c r="L1116" s="81">
        <f t="shared" si="299"/>
        <v>149500</v>
      </c>
      <c r="M1116" s="6">
        <v>60000</v>
      </c>
      <c r="N1116" s="6" t="e">
        <f>M1116/1000*#REF!</f>
        <v>#REF!</v>
      </c>
      <c r="O1116" s="81" t="e">
        <f t="shared" si="287"/>
        <v>#REF!</v>
      </c>
      <c r="P1116" s="6">
        <v>60000</v>
      </c>
      <c r="Q1116" s="6" t="e">
        <f>#REF!*P1116/10</f>
        <v>#REF!</v>
      </c>
      <c r="R1116" s="81" t="e">
        <f t="shared" si="288"/>
        <v>#REF!</v>
      </c>
      <c r="S1116" s="6">
        <v>60000</v>
      </c>
      <c r="T1116" s="6" t="e">
        <f>S1116/1000*#REF!</f>
        <v>#REF!</v>
      </c>
      <c r="U1116" s="81" t="e">
        <f t="shared" si="289"/>
        <v>#REF!</v>
      </c>
      <c r="V1116" s="6">
        <v>60000</v>
      </c>
      <c r="W1116" s="6" t="e">
        <f>#REF!*V1116/10</f>
        <v>#REF!</v>
      </c>
      <c r="X1116" s="81" t="e">
        <f t="shared" si="290"/>
        <v>#REF!</v>
      </c>
      <c r="Y1116" s="6">
        <v>60000</v>
      </c>
      <c r="Z1116" s="6" t="e">
        <f>Y1116/1000*#REF!</f>
        <v>#REF!</v>
      </c>
      <c r="AA1116" s="81" t="e">
        <f t="shared" si="291"/>
        <v>#REF!</v>
      </c>
      <c r="AB1116" s="6">
        <v>60000</v>
      </c>
      <c r="AC1116" s="6" t="e">
        <f>#REF!*AB1116/10</f>
        <v>#REF!</v>
      </c>
      <c r="AD1116" s="81" t="e">
        <f t="shared" si="292"/>
        <v>#REF!</v>
      </c>
      <c r="AE1116" s="32">
        <v>57000</v>
      </c>
      <c r="AF1116" s="6" t="e">
        <f>AE1116/1000*#REF!</f>
        <v>#REF!</v>
      </c>
      <c r="AG1116" s="81" t="e">
        <f t="shared" si="293"/>
        <v>#REF!</v>
      </c>
      <c r="AH1116" s="32">
        <v>57000</v>
      </c>
      <c r="AI1116" s="6" t="e">
        <f>#REF!*AH1116/10</f>
        <v>#REF!</v>
      </c>
      <c r="AJ1116" s="81" t="e">
        <f t="shared" si="294"/>
        <v>#REF!</v>
      </c>
      <c r="AK1116" s="32">
        <v>57000</v>
      </c>
      <c r="AL1116" s="28"/>
      <c r="AM1116" s="35"/>
    </row>
    <row r="1117" spans="1:39" ht="31.5" x14ac:dyDescent="0.2">
      <c r="A1117" s="5">
        <f t="shared" si="300"/>
        <v>1067</v>
      </c>
      <c r="B1117" s="5">
        <v>1101</v>
      </c>
      <c r="C1117" s="5">
        <v>1097</v>
      </c>
      <c r="D1117" s="5" t="s">
        <v>821</v>
      </c>
      <c r="E1117" s="15"/>
      <c r="F1117" s="15" t="s">
        <v>821</v>
      </c>
      <c r="G1117" s="45" t="s">
        <v>822</v>
      </c>
      <c r="H1117" s="6">
        <v>130000</v>
      </c>
      <c r="I1117" s="6">
        <v>19500</v>
      </c>
      <c r="J1117" s="6"/>
      <c r="K1117" s="81">
        <f t="shared" si="298"/>
        <v>130000</v>
      </c>
      <c r="L1117" s="81">
        <f t="shared" si="299"/>
        <v>149500</v>
      </c>
      <c r="M1117" s="6">
        <v>70000</v>
      </c>
      <c r="N1117" s="6" t="e">
        <f>M1117/1000*#REF!</f>
        <v>#REF!</v>
      </c>
      <c r="O1117" s="81" t="e">
        <f t="shared" si="287"/>
        <v>#REF!</v>
      </c>
      <c r="P1117" s="6">
        <v>70000</v>
      </c>
      <c r="Q1117" s="6" t="e">
        <f>#REF!*P1117/10</f>
        <v>#REF!</v>
      </c>
      <c r="R1117" s="81" t="e">
        <f t="shared" si="288"/>
        <v>#REF!</v>
      </c>
      <c r="S1117" s="6">
        <v>70000</v>
      </c>
      <c r="T1117" s="6" t="e">
        <f>S1117/1000*#REF!</f>
        <v>#REF!</v>
      </c>
      <c r="U1117" s="81" t="e">
        <f t="shared" si="289"/>
        <v>#REF!</v>
      </c>
      <c r="V1117" s="6">
        <v>70000</v>
      </c>
      <c r="W1117" s="6" t="e">
        <f>#REF!*V1117/10</f>
        <v>#REF!</v>
      </c>
      <c r="X1117" s="81" t="e">
        <f t="shared" si="290"/>
        <v>#REF!</v>
      </c>
      <c r="Y1117" s="6">
        <v>70000</v>
      </c>
      <c r="Z1117" s="6" t="e">
        <f>Y1117/1000*#REF!</f>
        <v>#REF!</v>
      </c>
      <c r="AA1117" s="81" t="e">
        <f t="shared" si="291"/>
        <v>#REF!</v>
      </c>
      <c r="AB1117" s="6">
        <v>70000</v>
      </c>
      <c r="AC1117" s="6" t="e">
        <f>#REF!*AB1117/10</f>
        <v>#REF!</v>
      </c>
      <c r="AD1117" s="81" t="e">
        <f t="shared" si="292"/>
        <v>#REF!</v>
      </c>
      <c r="AE1117" s="32">
        <v>66000</v>
      </c>
      <c r="AF1117" s="6" t="e">
        <f>AE1117/1000*#REF!</f>
        <v>#REF!</v>
      </c>
      <c r="AG1117" s="81" t="e">
        <f t="shared" si="293"/>
        <v>#REF!</v>
      </c>
      <c r="AH1117" s="32">
        <v>66000</v>
      </c>
      <c r="AI1117" s="6" t="e">
        <f>#REF!*AH1117/10</f>
        <v>#REF!</v>
      </c>
      <c r="AJ1117" s="81" t="e">
        <f t="shared" si="294"/>
        <v>#REF!</v>
      </c>
      <c r="AK1117" s="32">
        <v>66000</v>
      </c>
      <c r="AL1117" s="28"/>
      <c r="AM1117" s="35"/>
    </row>
    <row r="1118" spans="1:39" ht="31.5" x14ac:dyDescent="0.2">
      <c r="A1118" s="5">
        <f t="shared" si="300"/>
        <v>1068</v>
      </c>
      <c r="B1118" s="5">
        <v>1102</v>
      </c>
      <c r="C1118" s="5">
        <v>1098</v>
      </c>
      <c r="D1118" s="5" t="s">
        <v>823</v>
      </c>
      <c r="E1118" s="15"/>
      <c r="F1118" s="15" t="s">
        <v>823</v>
      </c>
      <c r="G1118" s="10" t="s">
        <v>2479</v>
      </c>
      <c r="H1118" s="6">
        <v>110000</v>
      </c>
      <c r="I1118" s="6">
        <v>16500</v>
      </c>
      <c r="J1118" s="6"/>
      <c r="K1118" s="81">
        <f t="shared" ref="K1118:K1149" si="301">H1118+J1118</f>
        <v>110000</v>
      </c>
      <c r="L1118" s="81">
        <f t="shared" ref="L1118:L1149" si="302">ROUND((SUM(H1118:J1118)),-2)</f>
        <v>126500</v>
      </c>
      <c r="M1118" s="6">
        <v>85000</v>
      </c>
      <c r="N1118" s="6" t="e">
        <f>M1118/1000*#REF!</f>
        <v>#REF!</v>
      </c>
      <c r="O1118" s="81" t="e">
        <f t="shared" si="287"/>
        <v>#REF!</v>
      </c>
      <c r="P1118" s="6">
        <v>85000</v>
      </c>
      <c r="Q1118" s="6" t="e">
        <f>#REF!*P1118/10</f>
        <v>#REF!</v>
      </c>
      <c r="R1118" s="81" t="e">
        <f t="shared" si="288"/>
        <v>#REF!</v>
      </c>
      <c r="S1118" s="6">
        <v>85000</v>
      </c>
      <c r="T1118" s="6" t="e">
        <f>S1118/1000*#REF!</f>
        <v>#REF!</v>
      </c>
      <c r="U1118" s="81" t="e">
        <f t="shared" si="289"/>
        <v>#REF!</v>
      </c>
      <c r="V1118" s="6">
        <v>85000</v>
      </c>
      <c r="W1118" s="6" t="e">
        <f>#REF!*V1118/10</f>
        <v>#REF!</v>
      </c>
      <c r="X1118" s="81" t="e">
        <f t="shared" si="290"/>
        <v>#REF!</v>
      </c>
      <c r="Y1118" s="6">
        <v>85000</v>
      </c>
      <c r="Z1118" s="6" t="e">
        <f>Y1118/1000*#REF!</f>
        <v>#REF!</v>
      </c>
      <c r="AA1118" s="81" t="e">
        <f t="shared" si="291"/>
        <v>#REF!</v>
      </c>
      <c r="AB1118" s="6">
        <v>85000</v>
      </c>
      <c r="AC1118" s="6" t="e">
        <f>#REF!*AB1118/10</f>
        <v>#REF!</v>
      </c>
      <c r="AD1118" s="81" t="e">
        <f t="shared" si="292"/>
        <v>#REF!</v>
      </c>
      <c r="AE1118" s="32">
        <v>80000</v>
      </c>
      <c r="AF1118" s="6" t="e">
        <f>AE1118/1000*#REF!</f>
        <v>#REF!</v>
      </c>
      <c r="AG1118" s="81" t="e">
        <f t="shared" si="293"/>
        <v>#REF!</v>
      </c>
      <c r="AH1118" s="32">
        <v>80000</v>
      </c>
      <c r="AI1118" s="6" t="e">
        <f>#REF!*AH1118/10</f>
        <v>#REF!</v>
      </c>
      <c r="AJ1118" s="81" t="e">
        <f t="shared" si="294"/>
        <v>#REF!</v>
      </c>
      <c r="AK1118" s="32">
        <v>80000</v>
      </c>
      <c r="AL1118" s="28"/>
      <c r="AM1118" s="35"/>
    </row>
    <row r="1119" spans="1:39" ht="31.5" x14ac:dyDescent="0.2">
      <c r="A1119" s="5">
        <f t="shared" si="300"/>
        <v>1069</v>
      </c>
      <c r="B1119" s="5">
        <v>1103</v>
      </c>
      <c r="C1119" s="5">
        <v>1099</v>
      </c>
      <c r="D1119" s="5" t="s">
        <v>2480</v>
      </c>
      <c r="E1119" s="15"/>
      <c r="F1119" s="15" t="s">
        <v>2480</v>
      </c>
      <c r="G1119" s="10" t="s">
        <v>2481</v>
      </c>
      <c r="H1119" s="6">
        <v>95000</v>
      </c>
      <c r="I1119" s="6">
        <v>14250</v>
      </c>
      <c r="J1119" s="6"/>
      <c r="K1119" s="81">
        <f t="shared" si="301"/>
        <v>95000</v>
      </c>
      <c r="L1119" s="81">
        <f t="shared" si="302"/>
        <v>109300</v>
      </c>
      <c r="M1119" s="6">
        <v>12000</v>
      </c>
      <c r="N1119" s="6" t="e">
        <f>M1119/1000*#REF!</f>
        <v>#REF!</v>
      </c>
      <c r="O1119" s="81" t="e">
        <f t="shared" si="287"/>
        <v>#REF!</v>
      </c>
      <c r="P1119" s="6">
        <v>12000</v>
      </c>
      <c r="Q1119" s="6" t="e">
        <f>#REF!*P1119/10</f>
        <v>#REF!</v>
      </c>
      <c r="R1119" s="81" t="e">
        <f t="shared" si="288"/>
        <v>#REF!</v>
      </c>
      <c r="S1119" s="6">
        <v>12000</v>
      </c>
      <c r="T1119" s="6" t="e">
        <f>S1119/1000*#REF!</f>
        <v>#REF!</v>
      </c>
      <c r="U1119" s="81" t="e">
        <f t="shared" si="289"/>
        <v>#REF!</v>
      </c>
      <c r="V1119" s="6">
        <v>12000</v>
      </c>
      <c r="W1119" s="6" t="e">
        <f>#REF!*V1119/10</f>
        <v>#REF!</v>
      </c>
      <c r="X1119" s="81" t="e">
        <f t="shared" si="290"/>
        <v>#REF!</v>
      </c>
      <c r="Y1119" s="6">
        <v>12000</v>
      </c>
      <c r="Z1119" s="6" t="e">
        <f>Y1119/1000*#REF!</f>
        <v>#REF!</v>
      </c>
      <c r="AA1119" s="81" t="e">
        <f t="shared" si="291"/>
        <v>#REF!</v>
      </c>
      <c r="AB1119" s="6">
        <v>12000</v>
      </c>
      <c r="AC1119" s="6" t="e">
        <f>#REF!*AB1119/10</f>
        <v>#REF!</v>
      </c>
      <c r="AD1119" s="81" t="e">
        <f t="shared" si="292"/>
        <v>#REF!</v>
      </c>
      <c r="AE1119" s="32">
        <v>11000</v>
      </c>
      <c r="AF1119" s="6" t="e">
        <f>AE1119/1000*#REF!</f>
        <v>#REF!</v>
      </c>
      <c r="AG1119" s="81" t="e">
        <f t="shared" si="293"/>
        <v>#REF!</v>
      </c>
      <c r="AH1119" s="32">
        <v>11000</v>
      </c>
      <c r="AI1119" s="6" t="e">
        <f>#REF!*AH1119/10</f>
        <v>#REF!</v>
      </c>
      <c r="AJ1119" s="81" t="e">
        <f t="shared" si="294"/>
        <v>#REF!</v>
      </c>
      <c r="AK1119" s="32">
        <v>11000</v>
      </c>
      <c r="AL1119" s="28"/>
      <c r="AM1119" s="45"/>
    </row>
    <row r="1120" spans="1:39" x14ac:dyDescent="0.2">
      <c r="A1120" s="5">
        <f t="shared" si="300"/>
        <v>1070</v>
      </c>
      <c r="B1120" s="5">
        <v>1162</v>
      </c>
      <c r="C1120" s="5">
        <v>1158</v>
      </c>
      <c r="D1120" s="5" t="s">
        <v>2482</v>
      </c>
      <c r="E1120" s="15" t="s">
        <v>2482</v>
      </c>
      <c r="F1120" s="15"/>
      <c r="G1120" s="45" t="s">
        <v>2483</v>
      </c>
      <c r="H1120" s="6">
        <v>670000</v>
      </c>
      <c r="I1120" s="6">
        <v>100500</v>
      </c>
      <c r="J1120" s="6"/>
      <c r="K1120" s="81">
        <f t="shared" si="301"/>
        <v>670000</v>
      </c>
      <c r="L1120" s="81">
        <f t="shared" si="302"/>
        <v>770500</v>
      </c>
      <c r="M1120" s="6">
        <v>35000</v>
      </c>
      <c r="N1120" s="6" t="e">
        <f>M1120/1000*#REF!</f>
        <v>#REF!</v>
      </c>
      <c r="O1120" s="81" t="e">
        <f t="shared" si="287"/>
        <v>#REF!</v>
      </c>
      <c r="P1120" s="6">
        <v>35000</v>
      </c>
      <c r="Q1120" s="6" t="e">
        <f>#REF!*P1120/10</f>
        <v>#REF!</v>
      </c>
      <c r="R1120" s="81" t="e">
        <f t="shared" si="288"/>
        <v>#REF!</v>
      </c>
      <c r="S1120" s="6">
        <v>35000</v>
      </c>
      <c r="T1120" s="6" t="e">
        <f>S1120/1000*#REF!</f>
        <v>#REF!</v>
      </c>
      <c r="U1120" s="81" t="e">
        <f t="shared" si="289"/>
        <v>#REF!</v>
      </c>
      <c r="V1120" s="6">
        <v>35000</v>
      </c>
      <c r="W1120" s="6" t="e">
        <f>#REF!*V1120/10</f>
        <v>#REF!</v>
      </c>
      <c r="X1120" s="81" t="e">
        <f t="shared" si="290"/>
        <v>#REF!</v>
      </c>
      <c r="Y1120" s="6">
        <v>35000</v>
      </c>
      <c r="Z1120" s="6" t="e">
        <f>Y1120/1000*#REF!</f>
        <v>#REF!</v>
      </c>
      <c r="AA1120" s="81" t="e">
        <f t="shared" si="291"/>
        <v>#REF!</v>
      </c>
      <c r="AB1120" s="6">
        <v>35000</v>
      </c>
      <c r="AC1120" s="6" t="e">
        <f>#REF!*AB1120/10</f>
        <v>#REF!</v>
      </c>
      <c r="AD1120" s="81" t="e">
        <f t="shared" si="292"/>
        <v>#REF!</v>
      </c>
      <c r="AE1120" s="32">
        <v>33000</v>
      </c>
      <c r="AF1120" s="6" t="e">
        <f>AE1120/1000*#REF!</f>
        <v>#REF!</v>
      </c>
      <c r="AG1120" s="81" t="e">
        <f t="shared" si="293"/>
        <v>#REF!</v>
      </c>
      <c r="AH1120" s="32">
        <v>33000</v>
      </c>
      <c r="AI1120" s="6" t="e">
        <f>#REF!*AH1120/10</f>
        <v>#REF!</v>
      </c>
      <c r="AJ1120" s="81" t="e">
        <f t="shared" si="294"/>
        <v>#REF!</v>
      </c>
      <c r="AK1120" s="32">
        <v>33000</v>
      </c>
      <c r="AL1120" s="60">
        <v>1</v>
      </c>
      <c r="AM1120" s="35"/>
    </row>
    <row r="1121" spans="1:39" x14ac:dyDescent="0.2">
      <c r="A1121" s="5">
        <f t="shared" si="300"/>
        <v>1071</v>
      </c>
      <c r="B1121" s="5">
        <v>1163</v>
      </c>
      <c r="C1121" s="5">
        <v>1159</v>
      </c>
      <c r="D1121" s="5" t="s">
        <v>2484</v>
      </c>
      <c r="E1121" s="15" t="s">
        <v>2484</v>
      </c>
      <c r="F1121" s="15"/>
      <c r="G1121" s="45" t="s">
        <v>2485</v>
      </c>
      <c r="H1121" s="6">
        <v>1760000</v>
      </c>
      <c r="I1121" s="6">
        <v>264000</v>
      </c>
      <c r="J1121" s="6"/>
      <c r="K1121" s="81">
        <f t="shared" si="301"/>
        <v>1760000</v>
      </c>
      <c r="L1121" s="81">
        <f t="shared" si="302"/>
        <v>2024000</v>
      </c>
      <c r="M1121" s="6">
        <v>25000</v>
      </c>
      <c r="N1121" s="6" t="e">
        <f>M1121/1000*#REF!</f>
        <v>#REF!</v>
      </c>
      <c r="O1121" s="81" t="e">
        <f t="shared" si="287"/>
        <v>#REF!</v>
      </c>
      <c r="P1121" s="6">
        <v>25000</v>
      </c>
      <c r="Q1121" s="6" t="e">
        <f>#REF!*P1121/10</f>
        <v>#REF!</v>
      </c>
      <c r="R1121" s="81" t="e">
        <f t="shared" si="288"/>
        <v>#REF!</v>
      </c>
      <c r="S1121" s="6">
        <v>25000</v>
      </c>
      <c r="T1121" s="6" t="e">
        <f>S1121/1000*#REF!</f>
        <v>#REF!</v>
      </c>
      <c r="U1121" s="81" t="e">
        <f t="shared" si="289"/>
        <v>#REF!</v>
      </c>
      <c r="V1121" s="6">
        <v>25000</v>
      </c>
      <c r="W1121" s="6" t="e">
        <f>#REF!*V1121/10</f>
        <v>#REF!</v>
      </c>
      <c r="X1121" s="81" t="e">
        <f t="shared" si="290"/>
        <v>#REF!</v>
      </c>
      <c r="Y1121" s="6">
        <v>25000</v>
      </c>
      <c r="Z1121" s="6" t="e">
        <f>Y1121/1000*#REF!</f>
        <v>#REF!</v>
      </c>
      <c r="AA1121" s="81" t="e">
        <f t="shared" si="291"/>
        <v>#REF!</v>
      </c>
      <c r="AB1121" s="6">
        <v>25000</v>
      </c>
      <c r="AC1121" s="6" t="e">
        <f>#REF!*AB1121/10</f>
        <v>#REF!</v>
      </c>
      <c r="AD1121" s="81" t="e">
        <f t="shared" si="292"/>
        <v>#REF!</v>
      </c>
      <c r="AE1121" s="32">
        <v>23000</v>
      </c>
      <c r="AF1121" s="6" t="e">
        <f>AE1121/1000*#REF!</f>
        <v>#REF!</v>
      </c>
      <c r="AG1121" s="81" t="e">
        <f t="shared" si="293"/>
        <v>#REF!</v>
      </c>
      <c r="AH1121" s="32">
        <v>23000</v>
      </c>
      <c r="AI1121" s="6" t="e">
        <f>#REF!*AH1121/10</f>
        <v>#REF!</v>
      </c>
      <c r="AJ1121" s="81" t="e">
        <f t="shared" si="294"/>
        <v>#REF!</v>
      </c>
      <c r="AK1121" s="32">
        <v>23000</v>
      </c>
      <c r="AL1121" s="60">
        <v>1</v>
      </c>
      <c r="AM1121" s="35"/>
    </row>
    <row r="1122" spans="1:39" ht="31.5" x14ac:dyDescent="0.2">
      <c r="A1122" s="5">
        <f t="shared" si="300"/>
        <v>1072</v>
      </c>
      <c r="B1122" s="5">
        <v>1105</v>
      </c>
      <c r="C1122" s="5">
        <v>1101</v>
      </c>
      <c r="D1122" s="5" t="s">
        <v>2486</v>
      </c>
      <c r="E1122" s="15"/>
      <c r="F1122" s="15" t="s">
        <v>2486</v>
      </c>
      <c r="G1122" s="45" t="s">
        <v>2487</v>
      </c>
      <c r="H1122" s="6">
        <v>160000</v>
      </c>
      <c r="I1122" s="6">
        <v>24000</v>
      </c>
      <c r="J1122" s="6"/>
      <c r="K1122" s="81">
        <f t="shared" si="301"/>
        <v>160000</v>
      </c>
      <c r="L1122" s="81">
        <f t="shared" si="302"/>
        <v>184000</v>
      </c>
      <c r="M1122" s="6">
        <v>18000</v>
      </c>
      <c r="N1122" s="6" t="e">
        <f>M1122/1000*#REF!</f>
        <v>#REF!</v>
      </c>
      <c r="O1122" s="81" t="e">
        <f t="shared" si="287"/>
        <v>#REF!</v>
      </c>
      <c r="P1122" s="6">
        <v>18000</v>
      </c>
      <c r="Q1122" s="6" t="e">
        <f>#REF!*P1122/10</f>
        <v>#REF!</v>
      </c>
      <c r="R1122" s="81" t="e">
        <f t="shared" si="288"/>
        <v>#REF!</v>
      </c>
      <c r="S1122" s="6">
        <v>18000</v>
      </c>
      <c r="T1122" s="6" t="e">
        <f>S1122/1000*#REF!</f>
        <v>#REF!</v>
      </c>
      <c r="U1122" s="81" t="e">
        <f t="shared" si="289"/>
        <v>#REF!</v>
      </c>
      <c r="V1122" s="6">
        <v>18000</v>
      </c>
      <c r="W1122" s="6" t="e">
        <f>#REF!*V1122/10</f>
        <v>#REF!</v>
      </c>
      <c r="X1122" s="81" t="e">
        <f t="shared" si="290"/>
        <v>#REF!</v>
      </c>
      <c r="Y1122" s="6">
        <v>18000</v>
      </c>
      <c r="Z1122" s="6" t="e">
        <f>Y1122/1000*#REF!</f>
        <v>#REF!</v>
      </c>
      <c r="AA1122" s="81" t="e">
        <f t="shared" si="291"/>
        <v>#REF!</v>
      </c>
      <c r="AB1122" s="6">
        <v>18000</v>
      </c>
      <c r="AC1122" s="6" t="e">
        <f>#REF!*AB1122/10</f>
        <v>#REF!</v>
      </c>
      <c r="AD1122" s="81" t="e">
        <f t="shared" si="292"/>
        <v>#REF!</v>
      </c>
      <c r="AE1122" s="32">
        <v>17000</v>
      </c>
      <c r="AF1122" s="6" t="e">
        <f>AE1122/1000*#REF!</f>
        <v>#REF!</v>
      </c>
      <c r="AG1122" s="81" t="e">
        <f t="shared" si="293"/>
        <v>#REF!</v>
      </c>
      <c r="AH1122" s="32">
        <v>17000</v>
      </c>
      <c r="AI1122" s="6" t="e">
        <f>#REF!*AH1122/10</f>
        <v>#REF!</v>
      </c>
      <c r="AJ1122" s="81" t="e">
        <f t="shared" si="294"/>
        <v>#REF!</v>
      </c>
      <c r="AK1122" s="32">
        <v>17000</v>
      </c>
      <c r="AL1122" s="28"/>
      <c r="AM1122" s="35"/>
    </row>
    <row r="1123" spans="1:39" ht="31.5" x14ac:dyDescent="0.2">
      <c r="A1123" s="5">
        <f t="shared" si="300"/>
        <v>1073</v>
      </c>
      <c r="B1123" s="5">
        <v>1106</v>
      </c>
      <c r="C1123" s="5">
        <v>1102</v>
      </c>
      <c r="D1123" s="5" t="s">
        <v>2488</v>
      </c>
      <c r="E1123" s="15"/>
      <c r="F1123" s="15" t="s">
        <v>2488</v>
      </c>
      <c r="G1123" s="45" t="s">
        <v>2489</v>
      </c>
      <c r="H1123" s="6">
        <v>155000</v>
      </c>
      <c r="I1123" s="6">
        <v>23250</v>
      </c>
      <c r="J1123" s="6"/>
      <c r="K1123" s="81">
        <f t="shared" si="301"/>
        <v>155000</v>
      </c>
      <c r="L1123" s="81">
        <f t="shared" si="302"/>
        <v>178300</v>
      </c>
      <c r="M1123" s="6">
        <v>50000</v>
      </c>
      <c r="N1123" s="6" t="e">
        <f>M1123/1000*#REF!</f>
        <v>#REF!</v>
      </c>
      <c r="O1123" s="81" t="e">
        <f t="shared" si="287"/>
        <v>#REF!</v>
      </c>
      <c r="P1123" s="6">
        <v>50000</v>
      </c>
      <c r="Q1123" s="6" t="e">
        <f>#REF!*P1123/10</f>
        <v>#REF!</v>
      </c>
      <c r="R1123" s="81" t="e">
        <f t="shared" si="288"/>
        <v>#REF!</v>
      </c>
      <c r="S1123" s="6">
        <v>50000</v>
      </c>
      <c r="T1123" s="6" t="e">
        <f>S1123/1000*#REF!</f>
        <v>#REF!</v>
      </c>
      <c r="U1123" s="81" t="e">
        <f t="shared" si="289"/>
        <v>#REF!</v>
      </c>
      <c r="V1123" s="6">
        <v>50000</v>
      </c>
      <c r="W1123" s="6" t="e">
        <f>#REF!*V1123/10</f>
        <v>#REF!</v>
      </c>
      <c r="X1123" s="81" t="e">
        <f t="shared" si="290"/>
        <v>#REF!</v>
      </c>
      <c r="Y1123" s="6">
        <v>50000</v>
      </c>
      <c r="Z1123" s="6" t="e">
        <f>Y1123/1000*#REF!</f>
        <v>#REF!</v>
      </c>
      <c r="AA1123" s="81" t="e">
        <f t="shared" si="291"/>
        <v>#REF!</v>
      </c>
      <c r="AB1123" s="6">
        <v>50000</v>
      </c>
      <c r="AC1123" s="6" t="e">
        <f>#REF!*AB1123/10</f>
        <v>#REF!</v>
      </c>
      <c r="AD1123" s="81" t="e">
        <f t="shared" si="292"/>
        <v>#REF!</v>
      </c>
      <c r="AE1123" s="32">
        <v>47000</v>
      </c>
      <c r="AF1123" s="6" t="e">
        <f>AE1123/1000*#REF!</f>
        <v>#REF!</v>
      </c>
      <c r="AG1123" s="81" t="e">
        <f t="shared" si="293"/>
        <v>#REF!</v>
      </c>
      <c r="AH1123" s="32">
        <v>47000</v>
      </c>
      <c r="AI1123" s="6" t="e">
        <f>#REF!*AH1123/10</f>
        <v>#REF!</v>
      </c>
      <c r="AJ1123" s="81" t="e">
        <f t="shared" si="294"/>
        <v>#REF!</v>
      </c>
      <c r="AK1123" s="32">
        <v>47000</v>
      </c>
      <c r="AL1123" s="28"/>
      <c r="AM1123" s="35"/>
    </row>
    <row r="1124" spans="1:39" ht="31.5" x14ac:dyDescent="0.2">
      <c r="A1124" s="5">
        <f t="shared" si="300"/>
        <v>1074</v>
      </c>
      <c r="B1124" s="5">
        <v>1107</v>
      </c>
      <c r="C1124" s="5">
        <v>1103</v>
      </c>
      <c r="D1124" s="5" t="s">
        <v>2490</v>
      </c>
      <c r="E1124" s="15"/>
      <c r="F1124" s="15" t="s">
        <v>2490</v>
      </c>
      <c r="G1124" s="45" t="s">
        <v>2491</v>
      </c>
      <c r="H1124" s="6">
        <v>170000</v>
      </c>
      <c r="I1124" s="6">
        <v>25500</v>
      </c>
      <c r="J1124" s="6"/>
      <c r="K1124" s="81">
        <f t="shared" si="301"/>
        <v>170000</v>
      </c>
      <c r="L1124" s="81">
        <f t="shared" si="302"/>
        <v>195500</v>
      </c>
      <c r="M1124" s="6">
        <v>20000</v>
      </c>
      <c r="N1124" s="6" t="e">
        <f>M1124/1000*#REF!</f>
        <v>#REF!</v>
      </c>
      <c r="O1124" s="81" t="e">
        <f t="shared" si="287"/>
        <v>#REF!</v>
      </c>
      <c r="P1124" s="6">
        <v>20000</v>
      </c>
      <c r="Q1124" s="6" t="e">
        <f>#REF!*P1124/10</f>
        <v>#REF!</v>
      </c>
      <c r="R1124" s="81" t="e">
        <f t="shared" si="288"/>
        <v>#REF!</v>
      </c>
      <c r="S1124" s="6">
        <v>20000</v>
      </c>
      <c r="T1124" s="6" t="e">
        <f>S1124/1000*#REF!</f>
        <v>#REF!</v>
      </c>
      <c r="U1124" s="81" t="e">
        <f t="shared" si="289"/>
        <v>#REF!</v>
      </c>
      <c r="V1124" s="6">
        <v>20000</v>
      </c>
      <c r="W1124" s="6" t="e">
        <f>#REF!*V1124/10</f>
        <v>#REF!</v>
      </c>
      <c r="X1124" s="81" t="e">
        <f t="shared" si="290"/>
        <v>#REF!</v>
      </c>
      <c r="Y1124" s="6">
        <v>20000</v>
      </c>
      <c r="Z1124" s="6" t="e">
        <f>Y1124/1000*#REF!</f>
        <v>#REF!</v>
      </c>
      <c r="AA1124" s="81" t="e">
        <f t="shared" si="291"/>
        <v>#REF!</v>
      </c>
      <c r="AB1124" s="6">
        <v>20000</v>
      </c>
      <c r="AC1124" s="6" t="e">
        <f>#REF!*AB1124/10</f>
        <v>#REF!</v>
      </c>
      <c r="AD1124" s="81" t="e">
        <f t="shared" si="292"/>
        <v>#REF!</v>
      </c>
      <c r="AE1124" s="32">
        <v>20000</v>
      </c>
      <c r="AF1124" s="6" t="e">
        <f>AE1124/1000*#REF!</f>
        <v>#REF!</v>
      </c>
      <c r="AG1124" s="81" t="e">
        <f t="shared" si="293"/>
        <v>#REF!</v>
      </c>
      <c r="AH1124" s="32">
        <v>20000</v>
      </c>
      <c r="AI1124" s="6" t="e">
        <f>#REF!*AH1124/10</f>
        <v>#REF!</v>
      </c>
      <c r="AJ1124" s="81" t="e">
        <f t="shared" si="294"/>
        <v>#REF!</v>
      </c>
      <c r="AK1124" s="32">
        <v>20000</v>
      </c>
      <c r="AL1124" s="28"/>
      <c r="AM1124" s="35"/>
    </row>
    <row r="1125" spans="1:39" ht="31.5" x14ac:dyDescent="0.2">
      <c r="A1125" s="5">
        <f t="shared" si="300"/>
        <v>1075</v>
      </c>
      <c r="B1125" s="5">
        <v>1108</v>
      </c>
      <c r="C1125" s="5">
        <v>1104</v>
      </c>
      <c r="D1125" s="5" t="s">
        <v>2492</v>
      </c>
      <c r="E1125" s="15"/>
      <c r="F1125" s="15" t="s">
        <v>2492</v>
      </c>
      <c r="G1125" s="45" t="s">
        <v>2493</v>
      </c>
      <c r="H1125" s="6">
        <v>180000</v>
      </c>
      <c r="I1125" s="6">
        <v>27000</v>
      </c>
      <c r="J1125" s="6"/>
      <c r="K1125" s="81">
        <f t="shared" si="301"/>
        <v>180000</v>
      </c>
      <c r="L1125" s="81">
        <f t="shared" si="302"/>
        <v>207000</v>
      </c>
      <c r="M1125" s="6">
        <v>50000</v>
      </c>
      <c r="N1125" s="6" t="e">
        <f>M1125/1000*#REF!</f>
        <v>#REF!</v>
      </c>
      <c r="O1125" s="81" t="e">
        <f t="shared" si="287"/>
        <v>#REF!</v>
      </c>
      <c r="P1125" s="6">
        <v>50000</v>
      </c>
      <c r="Q1125" s="6" t="e">
        <f>#REF!*P1125/10</f>
        <v>#REF!</v>
      </c>
      <c r="R1125" s="81" t="e">
        <f t="shared" si="288"/>
        <v>#REF!</v>
      </c>
      <c r="S1125" s="6">
        <v>50000</v>
      </c>
      <c r="T1125" s="6" t="e">
        <f>S1125/1000*#REF!</f>
        <v>#REF!</v>
      </c>
      <c r="U1125" s="81" t="e">
        <f t="shared" si="289"/>
        <v>#REF!</v>
      </c>
      <c r="V1125" s="6">
        <v>50000</v>
      </c>
      <c r="W1125" s="6" t="e">
        <f>#REF!*V1125/10</f>
        <v>#REF!</v>
      </c>
      <c r="X1125" s="81" t="e">
        <f t="shared" si="290"/>
        <v>#REF!</v>
      </c>
      <c r="Y1125" s="6">
        <v>50000</v>
      </c>
      <c r="Z1125" s="6" t="e">
        <f>Y1125/1000*#REF!</f>
        <v>#REF!</v>
      </c>
      <c r="AA1125" s="81" t="e">
        <f t="shared" si="291"/>
        <v>#REF!</v>
      </c>
      <c r="AB1125" s="6">
        <v>50000</v>
      </c>
      <c r="AC1125" s="6" t="e">
        <f>#REF!*AB1125/10</f>
        <v>#REF!</v>
      </c>
      <c r="AD1125" s="81" t="e">
        <f t="shared" si="292"/>
        <v>#REF!</v>
      </c>
      <c r="AE1125" s="32">
        <v>50000</v>
      </c>
      <c r="AF1125" s="6" t="e">
        <f>AE1125/1000*#REF!</f>
        <v>#REF!</v>
      </c>
      <c r="AG1125" s="81" t="e">
        <f t="shared" si="293"/>
        <v>#REF!</v>
      </c>
      <c r="AH1125" s="32">
        <v>50000</v>
      </c>
      <c r="AI1125" s="6" t="e">
        <f>#REF!*AH1125/10</f>
        <v>#REF!</v>
      </c>
      <c r="AJ1125" s="81" t="e">
        <f t="shared" si="294"/>
        <v>#REF!</v>
      </c>
      <c r="AK1125" s="32">
        <v>50000</v>
      </c>
      <c r="AL1125" s="28"/>
      <c r="AM1125" s="35"/>
    </row>
    <row r="1126" spans="1:39" ht="31.5" x14ac:dyDescent="0.2">
      <c r="A1126" s="5">
        <f t="shared" si="300"/>
        <v>1076</v>
      </c>
      <c r="B1126" s="5">
        <v>1111</v>
      </c>
      <c r="C1126" s="5">
        <v>1107</v>
      </c>
      <c r="D1126" s="5" t="s">
        <v>2494</v>
      </c>
      <c r="E1126" s="15"/>
      <c r="F1126" s="15" t="s">
        <v>2494</v>
      </c>
      <c r="G1126" s="45" t="s">
        <v>2495</v>
      </c>
      <c r="H1126" s="6">
        <v>120000</v>
      </c>
      <c r="I1126" s="6">
        <v>18000</v>
      </c>
      <c r="J1126" s="6"/>
      <c r="K1126" s="81">
        <f t="shared" si="301"/>
        <v>120000</v>
      </c>
      <c r="L1126" s="81">
        <f t="shared" si="302"/>
        <v>138000</v>
      </c>
      <c r="M1126" s="6">
        <v>65000</v>
      </c>
      <c r="N1126" s="6" t="e">
        <f>M1126/1000*#REF!</f>
        <v>#REF!</v>
      </c>
      <c r="O1126" s="81" t="e">
        <f t="shared" si="287"/>
        <v>#REF!</v>
      </c>
      <c r="P1126" s="6">
        <v>65000</v>
      </c>
      <c r="Q1126" s="6" t="e">
        <f>#REF!*P1126/10</f>
        <v>#REF!</v>
      </c>
      <c r="R1126" s="81" t="e">
        <f t="shared" si="288"/>
        <v>#REF!</v>
      </c>
      <c r="S1126" s="6">
        <v>65000</v>
      </c>
      <c r="T1126" s="6" t="e">
        <f>S1126/1000*#REF!</f>
        <v>#REF!</v>
      </c>
      <c r="U1126" s="81" t="e">
        <f t="shared" si="289"/>
        <v>#REF!</v>
      </c>
      <c r="V1126" s="6">
        <v>65000</v>
      </c>
      <c r="W1126" s="6" t="e">
        <f>#REF!*V1126/10</f>
        <v>#REF!</v>
      </c>
      <c r="X1126" s="81" t="e">
        <f t="shared" si="290"/>
        <v>#REF!</v>
      </c>
      <c r="Y1126" s="6">
        <v>65000</v>
      </c>
      <c r="Z1126" s="6" t="e">
        <f>Y1126/1000*#REF!</f>
        <v>#REF!</v>
      </c>
      <c r="AA1126" s="81" t="e">
        <f t="shared" si="291"/>
        <v>#REF!</v>
      </c>
      <c r="AB1126" s="6">
        <v>65000</v>
      </c>
      <c r="AC1126" s="6" t="e">
        <f>#REF!*AB1126/10</f>
        <v>#REF!</v>
      </c>
      <c r="AD1126" s="81" t="e">
        <f t="shared" si="292"/>
        <v>#REF!</v>
      </c>
      <c r="AE1126" s="32">
        <v>61000</v>
      </c>
      <c r="AF1126" s="6" t="e">
        <f>AE1126/1000*#REF!</f>
        <v>#REF!</v>
      </c>
      <c r="AG1126" s="81" t="e">
        <f t="shared" si="293"/>
        <v>#REF!</v>
      </c>
      <c r="AH1126" s="32">
        <v>61000</v>
      </c>
      <c r="AI1126" s="6" t="e">
        <f>#REF!*AH1126/10</f>
        <v>#REF!</v>
      </c>
      <c r="AJ1126" s="81" t="e">
        <f t="shared" si="294"/>
        <v>#REF!</v>
      </c>
      <c r="AK1126" s="32">
        <v>61000</v>
      </c>
      <c r="AL1126" s="28"/>
      <c r="AM1126" s="35"/>
    </row>
    <row r="1127" spans="1:39" ht="31.5" x14ac:dyDescent="0.2">
      <c r="A1127" s="5">
        <f t="shared" si="300"/>
        <v>1077</v>
      </c>
      <c r="B1127" s="5">
        <v>1112</v>
      </c>
      <c r="C1127" s="5">
        <v>1108</v>
      </c>
      <c r="D1127" s="5" t="s">
        <v>2496</v>
      </c>
      <c r="E1127" s="15"/>
      <c r="F1127" s="15" t="s">
        <v>2496</v>
      </c>
      <c r="G1127" s="45" t="s">
        <v>2497</v>
      </c>
      <c r="H1127" s="6">
        <v>100000</v>
      </c>
      <c r="I1127" s="6">
        <v>15000</v>
      </c>
      <c r="J1127" s="6"/>
      <c r="K1127" s="81">
        <f t="shared" si="301"/>
        <v>100000</v>
      </c>
      <c r="L1127" s="81">
        <f t="shared" si="302"/>
        <v>115000</v>
      </c>
      <c r="M1127" s="6">
        <v>45000</v>
      </c>
      <c r="N1127" s="6" t="e">
        <f>M1127/1000*#REF!</f>
        <v>#REF!</v>
      </c>
      <c r="O1127" s="81" t="e">
        <f t="shared" si="287"/>
        <v>#REF!</v>
      </c>
      <c r="P1127" s="6">
        <v>45000</v>
      </c>
      <c r="Q1127" s="6" t="e">
        <f>#REF!*P1127/10</f>
        <v>#REF!</v>
      </c>
      <c r="R1127" s="81" t="e">
        <f t="shared" si="288"/>
        <v>#REF!</v>
      </c>
      <c r="S1127" s="6">
        <v>45000</v>
      </c>
      <c r="T1127" s="6" t="e">
        <f>S1127/1000*#REF!</f>
        <v>#REF!</v>
      </c>
      <c r="U1127" s="81" t="e">
        <f t="shared" si="289"/>
        <v>#REF!</v>
      </c>
      <c r="V1127" s="6">
        <v>45000</v>
      </c>
      <c r="W1127" s="6" t="e">
        <f>#REF!*V1127/10</f>
        <v>#REF!</v>
      </c>
      <c r="X1127" s="81" t="e">
        <f t="shared" si="290"/>
        <v>#REF!</v>
      </c>
      <c r="Y1127" s="6">
        <v>45000</v>
      </c>
      <c r="Z1127" s="6" t="e">
        <f>Y1127/1000*#REF!</f>
        <v>#REF!</v>
      </c>
      <c r="AA1127" s="81" t="e">
        <f t="shared" si="291"/>
        <v>#REF!</v>
      </c>
      <c r="AB1127" s="6">
        <v>45000</v>
      </c>
      <c r="AC1127" s="6" t="e">
        <f>#REF!*AB1127/10</f>
        <v>#REF!</v>
      </c>
      <c r="AD1127" s="81" t="e">
        <f t="shared" si="292"/>
        <v>#REF!</v>
      </c>
      <c r="AE1127" s="32">
        <v>42000</v>
      </c>
      <c r="AF1127" s="6" t="e">
        <f>AE1127/1000*#REF!</f>
        <v>#REF!</v>
      </c>
      <c r="AG1127" s="81" t="e">
        <f t="shared" si="293"/>
        <v>#REF!</v>
      </c>
      <c r="AH1127" s="32">
        <v>42000</v>
      </c>
      <c r="AI1127" s="6" t="e">
        <f>#REF!*AH1127/10</f>
        <v>#REF!</v>
      </c>
      <c r="AJ1127" s="81" t="e">
        <f t="shared" si="294"/>
        <v>#REF!</v>
      </c>
      <c r="AK1127" s="32">
        <v>42000</v>
      </c>
      <c r="AL1127" s="28"/>
      <c r="AM1127" s="35"/>
    </row>
    <row r="1128" spans="1:39" ht="31.5" x14ac:dyDescent="0.2">
      <c r="A1128" s="5">
        <f t="shared" si="300"/>
        <v>1078</v>
      </c>
      <c r="B1128" s="5">
        <v>1113</v>
      </c>
      <c r="C1128" s="5">
        <v>1109</v>
      </c>
      <c r="D1128" s="5" t="s">
        <v>2498</v>
      </c>
      <c r="E1128" s="15"/>
      <c r="F1128" s="15" t="s">
        <v>2498</v>
      </c>
      <c r="G1128" s="45" t="s">
        <v>2499</v>
      </c>
      <c r="H1128" s="6">
        <v>120000</v>
      </c>
      <c r="I1128" s="6">
        <v>18000</v>
      </c>
      <c r="J1128" s="6"/>
      <c r="K1128" s="81">
        <f t="shared" si="301"/>
        <v>120000</v>
      </c>
      <c r="L1128" s="81">
        <f t="shared" si="302"/>
        <v>138000</v>
      </c>
      <c r="M1128" s="6">
        <v>60000</v>
      </c>
      <c r="N1128" s="6" t="e">
        <f>M1128/1000*#REF!</f>
        <v>#REF!</v>
      </c>
      <c r="O1128" s="81" t="e">
        <f t="shared" si="287"/>
        <v>#REF!</v>
      </c>
      <c r="P1128" s="6">
        <v>60000</v>
      </c>
      <c r="Q1128" s="6" t="e">
        <f>#REF!*P1128/10</f>
        <v>#REF!</v>
      </c>
      <c r="R1128" s="81" t="e">
        <f t="shared" si="288"/>
        <v>#REF!</v>
      </c>
      <c r="S1128" s="6">
        <v>60000</v>
      </c>
      <c r="T1128" s="6" t="e">
        <f>S1128/1000*#REF!</f>
        <v>#REF!</v>
      </c>
      <c r="U1128" s="81" t="e">
        <f t="shared" si="289"/>
        <v>#REF!</v>
      </c>
      <c r="V1128" s="6">
        <v>60000</v>
      </c>
      <c r="W1128" s="6" t="e">
        <f>#REF!*V1128/10</f>
        <v>#REF!</v>
      </c>
      <c r="X1128" s="81" t="e">
        <f t="shared" si="290"/>
        <v>#REF!</v>
      </c>
      <c r="Y1128" s="6">
        <v>60000</v>
      </c>
      <c r="Z1128" s="6" t="e">
        <f>Y1128/1000*#REF!</f>
        <v>#REF!</v>
      </c>
      <c r="AA1128" s="81" t="e">
        <f t="shared" si="291"/>
        <v>#REF!</v>
      </c>
      <c r="AB1128" s="6">
        <v>60000</v>
      </c>
      <c r="AC1128" s="6" t="e">
        <f>#REF!*AB1128/10</f>
        <v>#REF!</v>
      </c>
      <c r="AD1128" s="81" t="e">
        <f t="shared" si="292"/>
        <v>#REF!</v>
      </c>
      <c r="AE1128" s="32">
        <v>57000</v>
      </c>
      <c r="AF1128" s="6" t="e">
        <f>AE1128/1000*#REF!</f>
        <v>#REF!</v>
      </c>
      <c r="AG1128" s="81" t="e">
        <f t="shared" si="293"/>
        <v>#REF!</v>
      </c>
      <c r="AH1128" s="32">
        <v>57000</v>
      </c>
      <c r="AI1128" s="6" t="e">
        <f>#REF!*AH1128/10</f>
        <v>#REF!</v>
      </c>
      <c r="AJ1128" s="81" t="e">
        <f t="shared" si="294"/>
        <v>#REF!</v>
      </c>
      <c r="AK1128" s="32">
        <v>57000</v>
      </c>
      <c r="AL1128" s="28"/>
      <c r="AM1128" s="35"/>
    </row>
    <row r="1129" spans="1:39" ht="31.5" x14ac:dyDescent="0.2">
      <c r="A1129" s="5">
        <f t="shared" si="300"/>
        <v>1079</v>
      </c>
      <c r="B1129" s="5">
        <v>1104</v>
      </c>
      <c r="C1129" s="5">
        <v>1100</v>
      </c>
      <c r="D1129" s="5" t="s">
        <v>2500</v>
      </c>
      <c r="E1129" s="15"/>
      <c r="F1129" s="15" t="s">
        <v>2500</v>
      </c>
      <c r="G1129" s="10" t="s">
        <v>2501</v>
      </c>
      <c r="H1129" s="6">
        <v>150000</v>
      </c>
      <c r="I1129" s="6">
        <v>22500</v>
      </c>
      <c r="J1129" s="6"/>
      <c r="K1129" s="81">
        <f t="shared" si="301"/>
        <v>150000</v>
      </c>
      <c r="L1129" s="81">
        <f t="shared" si="302"/>
        <v>172500</v>
      </c>
      <c r="M1129" s="6">
        <v>55000</v>
      </c>
      <c r="N1129" s="6" t="e">
        <f>M1129/1000*#REF!</f>
        <v>#REF!</v>
      </c>
      <c r="O1129" s="81" t="e">
        <f t="shared" si="287"/>
        <v>#REF!</v>
      </c>
      <c r="P1129" s="6">
        <v>55000</v>
      </c>
      <c r="Q1129" s="6" t="e">
        <f>#REF!*P1129/10</f>
        <v>#REF!</v>
      </c>
      <c r="R1129" s="81" t="e">
        <f t="shared" si="288"/>
        <v>#REF!</v>
      </c>
      <c r="S1129" s="6">
        <v>55000</v>
      </c>
      <c r="T1129" s="6" t="e">
        <f>S1129/1000*#REF!</f>
        <v>#REF!</v>
      </c>
      <c r="U1129" s="81" t="e">
        <f t="shared" si="289"/>
        <v>#REF!</v>
      </c>
      <c r="V1129" s="6">
        <v>55000</v>
      </c>
      <c r="W1129" s="6" t="e">
        <f>#REF!*V1129/10</f>
        <v>#REF!</v>
      </c>
      <c r="X1129" s="81" t="e">
        <f t="shared" si="290"/>
        <v>#REF!</v>
      </c>
      <c r="Y1129" s="6">
        <v>55000</v>
      </c>
      <c r="Z1129" s="6" t="e">
        <f>Y1129/1000*#REF!</f>
        <v>#REF!</v>
      </c>
      <c r="AA1129" s="81" t="e">
        <f t="shared" si="291"/>
        <v>#REF!</v>
      </c>
      <c r="AB1129" s="6">
        <v>55000</v>
      </c>
      <c r="AC1129" s="6" t="e">
        <f>#REF!*AB1129/10</f>
        <v>#REF!</v>
      </c>
      <c r="AD1129" s="81" t="e">
        <f t="shared" si="292"/>
        <v>#REF!</v>
      </c>
      <c r="AE1129" s="32">
        <v>52000</v>
      </c>
      <c r="AF1129" s="6" t="e">
        <f>AE1129/1000*#REF!</f>
        <v>#REF!</v>
      </c>
      <c r="AG1129" s="81" t="e">
        <f t="shared" si="293"/>
        <v>#REF!</v>
      </c>
      <c r="AH1129" s="32">
        <v>52000</v>
      </c>
      <c r="AI1129" s="6" t="e">
        <f>#REF!*AH1129/10</f>
        <v>#REF!</v>
      </c>
      <c r="AJ1129" s="81" t="e">
        <f t="shared" si="294"/>
        <v>#REF!</v>
      </c>
      <c r="AK1129" s="32">
        <v>52000</v>
      </c>
      <c r="AL1129" s="28"/>
      <c r="AM1129" s="35"/>
    </row>
    <row r="1130" spans="1:39" ht="31.5" x14ac:dyDescent="0.2">
      <c r="A1130" s="5">
        <f t="shared" si="300"/>
        <v>1080</v>
      </c>
      <c r="B1130" s="5">
        <v>1109</v>
      </c>
      <c r="C1130" s="5">
        <v>1105</v>
      </c>
      <c r="D1130" s="5" t="s">
        <v>2502</v>
      </c>
      <c r="E1130" s="15"/>
      <c r="F1130" s="15" t="s">
        <v>2502</v>
      </c>
      <c r="G1130" s="45" t="s">
        <v>2503</v>
      </c>
      <c r="H1130" s="6">
        <v>140000</v>
      </c>
      <c r="I1130" s="6">
        <v>21000</v>
      </c>
      <c r="J1130" s="6"/>
      <c r="K1130" s="81">
        <f t="shared" si="301"/>
        <v>140000</v>
      </c>
      <c r="L1130" s="81">
        <f t="shared" si="302"/>
        <v>161000</v>
      </c>
      <c r="M1130" s="6">
        <v>55000</v>
      </c>
      <c r="N1130" s="6" t="e">
        <f>M1130/1000*#REF!</f>
        <v>#REF!</v>
      </c>
      <c r="O1130" s="81" t="e">
        <f t="shared" si="287"/>
        <v>#REF!</v>
      </c>
      <c r="P1130" s="6">
        <v>55000</v>
      </c>
      <c r="Q1130" s="6" t="e">
        <f>#REF!*P1130/10</f>
        <v>#REF!</v>
      </c>
      <c r="R1130" s="81" t="e">
        <f t="shared" si="288"/>
        <v>#REF!</v>
      </c>
      <c r="S1130" s="6">
        <v>55000</v>
      </c>
      <c r="T1130" s="6" t="e">
        <f>S1130/1000*#REF!</f>
        <v>#REF!</v>
      </c>
      <c r="U1130" s="81" t="e">
        <f t="shared" si="289"/>
        <v>#REF!</v>
      </c>
      <c r="V1130" s="6">
        <v>55000</v>
      </c>
      <c r="W1130" s="6" t="e">
        <f>#REF!*V1130/10</f>
        <v>#REF!</v>
      </c>
      <c r="X1130" s="81" t="e">
        <f t="shared" si="290"/>
        <v>#REF!</v>
      </c>
      <c r="Y1130" s="6">
        <v>55000</v>
      </c>
      <c r="Z1130" s="6" t="e">
        <f>Y1130/1000*#REF!</f>
        <v>#REF!</v>
      </c>
      <c r="AA1130" s="81" t="e">
        <f t="shared" si="291"/>
        <v>#REF!</v>
      </c>
      <c r="AB1130" s="6">
        <v>55000</v>
      </c>
      <c r="AC1130" s="6" t="e">
        <f>#REF!*AB1130/10</f>
        <v>#REF!</v>
      </c>
      <c r="AD1130" s="81" t="e">
        <f t="shared" si="292"/>
        <v>#REF!</v>
      </c>
      <c r="AE1130" s="32">
        <v>52000</v>
      </c>
      <c r="AF1130" s="6" t="e">
        <f>AE1130/1000*#REF!</f>
        <v>#REF!</v>
      </c>
      <c r="AG1130" s="81" t="e">
        <f t="shared" si="293"/>
        <v>#REF!</v>
      </c>
      <c r="AH1130" s="32">
        <v>52000</v>
      </c>
      <c r="AI1130" s="6" t="e">
        <f>#REF!*AH1130/10</f>
        <v>#REF!</v>
      </c>
      <c r="AJ1130" s="81" t="e">
        <f t="shared" si="294"/>
        <v>#REF!</v>
      </c>
      <c r="AK1130" s="32">
        <v>52000</v>
      </c>
      <c r="AL1130" s="28"/>
      <c r="AM1130" s="35"/>
    </row>
    <row r="1131" spans="1:39" ht="31.5" x14ac:dyDescent="0.2">
      <c r="A1131" s="5">
        <f t="shared" si="300"/>
        <v>1081</v>
      </c>
      <c r="B1131" s="5">
        <v>1110</v>
      </c>
      <c r="C1131" s="5">
        <v>1106</v>
      </c>
      <c r="D1131" s="5" t="s">
        <v>2504</v>
      </c>
      <c r="E1131" s="15"/>
      <c r="F1131" s="15" t="s">
        <v>2504</v>
      </c>
      <c r="G1131" s="45" t="s">
        <v>2505</v>
      </c>
      <c r="H1131" s="6">
        <v>210000</v>
      </c>
      <c r="I1131" s="6">
        <v>31500</v>
      </c>
      <c r="J1131" s="6"/>
      <c r="K1131" s="81">
        <f t="shared" si="301"/>
        <v>210000</v>
      </c>
      <c r="L1131" s="81">
        <f t="shared" si="302"/>
        <v>241500</v>
      </c>
      <c r="M1131" s="6">
        <v>70000</v>
      </c>
      <c r="N1131" s="6" t="e">
        <f>M1131/1000*#REF!</f>
        <v>#REF!</v>
      </c>
      <c r="O1131" s="81" t="e">
        <f t="shared" si="287"/>
        <v>#REF!</v>
      </c>
      <c r="P1131" s="6">
        <v>70000</v>
      </c>
      <c r="Q1131" s="6" t="e">
        <f>#REF!*P1131/10</f>
        <v>#REF!</v>
      </c>
      <c r="R1131" s="81" t="e">
        <f t="shared" si="288"/>
        <v>#REF!</v>
      </c>
      <c r="S1131" s="6">
        <v>70000</v>
      </c>
      <c r="T1131" s="6" t="e">
        <f>S1131/1000*#REF!</f>
        <v>#REF!</v>
      </c>
      <c r="U1131" s="81" t="e">
        <f t="shared" si="289"/>
        <v>#REF!</v>
      </c>
      <c r="V1131" s="6">
        <v>70000</v>
      </c>
      <c r="W1131" s="6" t="e">
        <f>#REF!*V1131/10</f>
        <v>#REF!</v>
      </c>
      <c r="X1131" s="81" t="e">
        <f t="shared" si="290"/>
        <v>#REF!</v>
      </c>
      <c r="Y1131" s="6">
        <v>70000</v>
      </c>
      <c r="Z1131" s="6" t="e">
        <f>Y1131/1000*#REF!</f>
        <v>#REF!</v>
      </c>
      <c r="AA1131" s="81" t="e">
        <f t="shared" si="291"/>
        <v>#REF!</v>
      </c>
      <c r="AB1131" s="6">
        <v>70000</v>
      </c>
      <c r="AC1131" s="6" t="e">
        <f>#REF!*AB1131/10</f>
        <v>#REF!</v>
      </c>
      <c r="AD1131" s="81" t="e">
        <f t="shared" si="292"/>
        <v>#REF!</v>
      </c>
      <c r="AE1131" s="32">
        <v>66000</v>
      </c>
      <c r="AF1131" s="6" t="e">
        <f>AE1131/1000*#REF!</f>
        <v>#REF!</v>
      </c>
      <c r="AG1131" s="81" t="e">
        <f t="shared" si="293"/>
        <v>#REF!</v>
      </c>
      <c r="AH1131" s="32">
        <v>66000</v>
      </c>
      <c r="AI1131" s="6" t="e">
        <f>#REF!*AH1131/10</f>
        <v>#REF!</v>
      </c>
      <c r="AJ1131" s="81" t="e">
        <f t="shared" si="294"/>
        <v>#REF!</v>
      </c>
      <c r="AK1131" s="32">
        <v>66000</v>
      </c>
      <c r="AL1131" s="28"/>
      <c r="AM1131" s="35"/>
    </row>
    <row r="1132" spans="1:39" ht="31.5" x14ac:dyDescent="0.2">
      <c r="A1132" s="5">
        <f t="shared" si="300"/>
        <v>1082</v>
      </c>
      <c r="B1132" s="5">
        <v>1089</v>
      </c>
      <c r="C1132" s="5">
        <v>1085</v>
      </c>
      <c r="D1132" s="5" t="s">
        <v>2506</v>
      </c>
      <c r="E1132" s="15"/>
      <c r="F1132" s="15" t="s">
        <v>2506</v>
      </c>
      <c r="G1132" s="30" t="s">
        <v>2507</v>
      </c>
      <c r="H1132" s="6">
        <v>300000</v>
      </c>
      <c r="I1132" s="6">
        <v>45000</v>
      </c>
      <c r="J1132" s="6"/>
      <c r="K1132" s="81">
        <f t="shared" si="301"/>
        <v>300000</v>
      </c>
      <c r="L1132" s="81">
        <f t="shared" si="302"/>
        <v>345000</v>
      </c>
      <c r="M1132" s="6">
        <v>35000</v>
      </c>
      <c r="N1132" s="6" t="e">
        <f>M1132/1000*#REF!</f>
        <v>#REF!</v>
      </c>
      <c r="O1132" s="81" t="e">
        <f t="shared" si="287"/>
        <v>#REF!</v>
      </c>
      <c r="P1132" s="6">
        <v>35000</v>
      </c>
      <c r="Q1132" s="6" t="e">
        <f>#REF!*P1132/10</f>
        <v>#REF!</v>
      </c>
      <c r="R1132" s="81" t="e">
        <f t="shared" si="288"/>
        <v>#REF!</v>
      </c>
      <c r="S1132" s="6">
        <v>35000</v>
      </c>
      <c r="T1132" s="6" t="e">
        <f>S1132/1000*#REF!</f>
        <v>#REF!</v>
      </c>
      <c r="U1132" s="81" t="e">
        <f t="shared" si="289"/>
        <v>#REF!</v>
      </c>
      <c r="V1132" s="6">
        <v>35000</v>
      </c>
      <c r="W1132" s="6" t="e">
        <f>#REF!*V1132/10</f>
        <v>#REF!</v>
      </c>
      <c r="X1132" s="81" t="e">
        <f t="shared" si="290"/>
        <v>#REF!</v>
      </c>
      <c r="Y1132" s="6">
        <v>35000</v>
      </c>
      <c r="Z1132" s="6" t="e">
        <f>Y1132/1000*#REF!</f>
        <v>#REF!</v>
      </c>
      <c r="AA1132" s="81" t="e">
        <f t="shared" si="291"/>
        <v>#REF!</v>
      </c>
      <c r="AB1132" s="6">
        <v>35000</v>
      </c>
      <c r="AC1132" s="6" t="e">
        <f>#REF!*AB1132/10</f>
        <v>#REF!</v>
      </c>
      <c r="AD1132" s="81" t="e">
        <f t="shared" si="292"/>
        <v>#REF!</v>
      </c>
      <c r="AE1132" s="32">
        <v>35000</v>
      </c>
      <c r="AF1132" s="6" t="e">
        <f>AE1132/1000*#REF!</f>
        <v>#REF!</v>
      </c>
      <c r="AG1132" s="81" t="e">
        <f t="shared" si="293"/>
        <v>#REF!</v>
      </c>
      <c r="AH1132" s="32">
        <v>35000</v>
      </c>
      <c r="AI1132" s="6" t="e">
        <f>#REF!*AH1132/10</f>
        <v>#REF!</v>
      </c>
      <c r="AJ1132" s="81" t="e">
        <f t="shared" si="294"/>
        <v>#REF!</v>
      </c>
      <c r="AK1132" s="32">
        <v>35000</v>
      </c>
      <c r="AL1132" s="28"/>
      <c r="AM1132" s="35"/>
    </row>
    <row r="1133" spans="1:39" x14ac:dyDescent="0.2">
      <c r="A1133" s="5">
        <f t="shared" si="300"/>
        <v>1083</v>
      </c>
      <c r="B1133" s="5">
        <v>1117</v>
      </c>
      <c r="C1133" s="5">
        <v>1113</v>
      </c>
      <c r="D1133" s="5" t="s">
        <v>2508</v>
      </c>
      <c r="E1133" s="15"/>
      <c r="F1133" s="15" t="s">
        <v>2508</v>
      </c>
      <c r="G1133" s="45" t="s">
        <v>2509</v>
      </c>
      <c r="H1133" s="6">
        <v>80000</v>
      </c>
      <c r="I1133" s="6">
        <v>12000</v>
      </c>
      <c r="J1133" s="6"/>
      <c r="K1133" s="81">
        <f t="shared" si="301"/>
        <v>80000</v>
      </c>
      <c r="L1133" s="81">
        <f t="shared" si="302"/>
        <v>92000</v>
      </c>
      <c r="M1133" s="6">
        <v>60000</v>
      </c>
      <c r="N1133" s="6" t="e">
        <f>M1133/1000*#REF!</f>
        <v>#REF!</v>
      </c>
      <c r="O1133" s="81" t="e">
        <f t="shared" si="287"/>
        <v>#REF!</v>
      </c>
      <c r="P1133" s="6">
        <v>60000</v>
      </c>
      <c r="Q1133" s="6" t="e">
        <f>#REF!*P1133/10</f>
        <v>#REF!</v>
      </c>
      <c r="R1133" s="81" t="e">
        <f t="shared" si="288"/>
        <v>#REF!</v>
      </c>
      <c r="S1133" s="6">
        <v>60000</v>
      </c>
      <c r="T1133" s="6" t="e">
        <f>S1133/1000*#REF!</f>
        <v>#REF!</v>
      </c>
      <c r="U1133" s="81" t="e">
        <f t="shared" si="289"/>
        <v>#REF!</v>
      </c>
      <c r="V1133" s="6">
        <v>60000</v>
      </c>
      <c r="W1133" s="6" t="e">
        <f>#REF!*V1133/10</f>
        <v>#REF!</v>
      </c>
      <c r="X1133" s="81" t="e">
        <f t="shared" si="290"/>
        <v>#REF!</v>
      </c>
      <c r="Y1133" s="6">
        <v>60000</v>
      </c>
      <c r="Z1133" s="6" t="e">
        <f>Y1133/1000*#REF!</f>
        <v>#REF!</v>
      </c>
      <c r="AA1133" s="81" t="e">
        <f t="shared" si="291"/>
        <v>#REF!</v>
      </c>
      <c r="AB1133" s="6">
        <v>60000</v>
      </c>
      <c r="AC1133" s="6" t="e">
        <f>#REF!*AB1133/10</f>
        <v>#REF!</v>
      </c>
      <c r="AD1133" s="81" t="e">
        <f t="shared" si="292"/>
        <v>#REF!</v>
      </c>
      <c r="AE1133" s="32">
        <v>57000</v>
      </c>
      <c r="AF1133" s="6" t="e">
        <f>AE1133/1000*#REF!</f>
        <v>#REF!</v>
      </c>
      <c r="AG1133" s="81" t="e">
        <f t="shared" si="293"/>
        <v>#REF!</v>
      </c>
      <c r="AH1133" s="32">
        <v>57000</v>
      </c>
      <c r="AI1133" s="6" t="e">
        <f>#REF!*AH1133/10</f>
        <v>#REF!</v>
      </c>
      <c r="AJ1133" s="81" t="e">
        <f t="shared" si="294"/>
        <v>#REF!</v>
      </c>
      <c r="AK1133" s="32">
        <v>57000</v>
      </c>
      <c r="AL1133" s="28"/>
      <c r="AM1133" s="35"/>
    </row>
    <row r="1134" spans="1:39" ht="31.5" x14ac:dyDescent="0.2">
      <c r="A1134" s="5">
        <f t="shared" si="300"/>
        <v>1084</v>
      </c>
      <c r="B1134" s="5">
        <v>1114</v>
      </c>
      <c r="C1134" s="5">
        <v>1110</v>
      </c>
      <c r="D1134" s="5" t="s">
        <v>2510</v>
      </c>
      <c r="E1134" s="15"/>
      <c r="F1134" s="15" t="s">
        <v>2510</v>
      </c>
      <c r="G1134" s="45" t="s">
        <v>2511</v>
      </c>
      <c r="H1134" s="6">
        <v>90000</v>
      </c>
      <c r="I1134" s="6">
        <v>13500</v>
      </c>
      <c r="J1134" s="6"/>
      <c r="K1134" s="81">
        <f t="shared" si="301"/>
        <v>90000</v>
      </c>
      <c r="L1134" s="81">
        <f t="shared" si="302"/>
        <v>103500</v>
      </c>
      <c r="M1134" s="6">
        <v>100000</v>
      </c>
      <c r="N1134" s="6" t="e">
        <f>M1134/1000*#REF!</f>
        <v>#REF!</v>
      </c>
      <c r="O1134" s="81" t="e">
        <f t="shared" si="287"/>
        <v>#REF!</v>
      </c>
      <c r="P1134" s="6">
        <v>100000</v>
      </c>
      <c r="Q1134" s="6" t="e">
        <f>#REF!*P1134/10</f>
        <v>#REF!</v>
      </c>
      <c r="R1134" s="81" t="e">
        <f t="shared" si="288"/>
        <v>#REF!</v>
      </c>
      <c r="S1134" s="6">
        <v>100000</v>
      </c>
      <c r="T1134" s="6" t="e">
        <f>S1134/1000*#REF!</f>
        <v>#REF!</v>
      </c>
      <c r="U1134" s="81" t="e">
        <f t="shared" si="289"/>
        <v>#REF!</v>
      </c>
      <c r="V1134" s="6">
        <v>100000</v>
      </c>
      <c r="W1134" s="6" t="e">
        <f>#REF!*V1134/10</f>
        <v>#REF!</v>
      </c>
      <c r="X1134" s="81" t="e">
        <f t="shared" si="290"/>
        <v>#REF!</v>
      </c>
      <c r="Y1134" s="6">
        <v>100000</v>
      </c>
      <c r="Z1134" s="6" t="e">
        <f>Y1134/1000*#REF!</f>
        <v>#REF!</v>
      </c>
      <c r="AA1134" s="81" t="e">
        <f t="shared" si="291"/>
        <v>#REF!</v>
      </c>
      <c r="AB1134" s="6">
        <v>100000</v>
      </c>
      <c r="AC1134" s="6" t="e">
        <f>#REF!*AB1134/10</f>
        <v>#REF!</v>
      </c>
      <c r="AD1134" s="81" t="e">
        <f t="shared" si="292"/>
        <v>#REF!</v>
      </c>
      <c r="AE1134" s="32">
        <v>95000</v>
      </c>
      <c r="AF1134" s="6" t="e">
        <f>AE1134/1000*#REF!</f>
        <v>#REF!</v>
      </c>
      <c r="AG1134" s="81" t="e">
        <f t="shared" si="293"/>
        <v>#REF!</v>
      </c>
      <c r="AH1134" s="32">
        <v>95000</v>
      </c>
      <c r="AI1134" s="6" t="e">
        <f>#REF!*AH1134/10</f>
        <v>#REF!</v>
      </c>
      <c r="AJ1134" s="81" t="e">
        <f t="shared" si="294"/>
        <v>#REF!</v>
      </c>
      <c r="AK1134" s="32">
        <v>95000</v>
      </c>
      <c r="AL1134" s="60"/>
      <c r="AM1134" s="35"/>
    </row>
    <row r="1135" spans="1:39" x14ac:dyDescent="0.2">
      <c r="A1135" s="5">
        <f t="shared" si="300"/>
        <v>1085</v>
      </c>
      <c r="B1135" s="5">
        <v>1115</v>
      </c>
      <c r="C1135" s="5">
        <v>1111</v>
      </c>
      <c r="D1135" s="5" t="s">
        <v>2512</v>
      </c>
      <c r="E1135" s="15"/>
      <c r="F1135" s="15" t="s">
        <v>2512</v>
      </c>
      <c r="G1135" s="45" t="s">
        <v>2513</v>
      </c>
      <c r="H1135" s="6">
        <v>95000</v>
      </c>
      <c r="I1135" s="6">
        <v>14250</v>
      </c>
      <c r="J1135" s="6"/>
      <c r="K1135" s="81">
        <f t="shared" si="301"/>
        <v>95000</v>
      </c>
      <c r="L1135" s="81">
        <f t="shared" si="302"/>
        <v>109300</v>
      </c>
      <c r="M1135" s="6">
        <v>200000</v>
      </c>
      <c r="N1135" s="6" t="e">
        <f>M1135/1000*#REF!</f>
        <v>#REF!</v>
      </c>
      <c r="O1135" s="81" t="e">
        <f t="shared" si="287"/>
        <v>#REF!</v>
      </c>
      <c r="P1135" s="6">
        <v>200000</v>
      </c>
      <c r="Q1135" s="6" t="e">
        <f>#REF!*P1135/10</f>
        <v>#REF!</v>
      </c>
      <c r="R1135" s="81" t="e">
        <f t="shared" si="288"/>
        <v>#REF!</v>
      </c>
      <c r="S1135" s="6">
        <v>200000</v>
      </c>
      <c r="T1135" s="6" t="e">
        <f>S1135/1000*#REF!</f>
        <v>#REF!</v>
      </c>
      <c r="U1135" s="81" t="e">
        <f t="shared" si="289"/>
        <v>#REF!</v>
      </c>
      <c r="V1135" s="6">
        <v>200000</v>
      </c>
      <c r="W1135" s="6" t="e">
        <f>#REF!*V1135/10</f>
        <v>#REF!</v>
      </c>
      <c r="X1135" s="81" t="e">
        <f t="shared" si="290"/>
        <v>#REF!</v>
      </c>
      <c r="Y1135" s="6">
        <v>200000</v>
      </c>
      <c r="Z1135" s="6" t="e">
        <f>Y1135/1000*#REF!</f>
        <v>#REF!</v>
      </c>
      <c r="AA1135" s="81" t="e">
        <f t="shared" si="291"/>
        <v>#REF!</v>
      </c>
      <c r="AB1135" s="6">
        <v>200000</v>
      </c>
      <c r="AC1135" s="6" t="e">
        <f>#REF!*AB1135/10</f>
        <v>#REF!</v>
      </c>
      <c r="AD1135" s="81" t="e">
        <f t="shared" si="292"/>
        <v>#REF!</v>
      </c>
      <c r="AE1135" s="32">
        <v>190000</v>
      </c>
      <c r="AF1135" s="6" t="e">
        <f>AE1135/1000*#REF!</f>
        <v>#REF!</v>
      </c>
      <c r="AG1135" s="81" t="e">
        <f t="shared" si="293"/>
        <v>#REF!</v>
      </c>
      <c r="AH1135" s="32">
        <v>190000</v>
      </c>
      <c r="AI1135" s="6" t="e">
        <f>#REF!*AH1135/10</f>
        <v>#REF!</v>
      </c>
      <c r="AJ1135" s="81" t="e">
        <f t="shared" si="294"/>
        <v>#REF!</v>
      </c>
      <c r="AK1135" s="32">
        <v>190000</v>
      </c>
      <c r="AL1135" s="60"/>
      <c r="AM1135" s="35"/>
    </row>
    <row r="1136" spans="1:39" ht="31.5" x14ac:dyDescent="0.2">
      <c r="A1136" s="5">
        <f t="shared" si="300"/>
        <v>1086</v>
      </c>
      <c r="B1136" s="5">
        <v>1118</v>
      </c>
      <c r="C1136" s="5">
        <v>1114</v>
      </c>
      <c r="D1136" s="5" t="s">
        <v>2514</v>
      </c>
      <c r="E1136" s="15"/>
      <c r="F1136" s="15" t="s">
        <v>2514</v>
      </c>
      <c r="G1136" s="45" t="s">
        <v>2515</v>
      </c>
      <c r="H1136" s="6">
        <v>35000</v>
      </c>
      <c r="I1136" s="6">
        <v>5250</v>
      </c>
      <c r="J1136" s="6"/>
      <c r="K1136" s="81">
        <f t="shared" si="301"/>
        <v>35000</v>
      </c>
      <c r="L1136" s="81">
        <f t="shared" si="302"/>
        <v>40300</v>
      </c>
      <c r="M1136" s="6">
        <v>60000</v>
      </c>
      <c r="N1136" s="6" t="e">
        <f>M1136/1000*#REF!</f>
        <v>#REF!</v>
      </c>
      <c r="O1136" s="81" t="e">
        <f t="shared" si="287"/>
        <v>#REF!</v>
      </c>
      <c r="P1136" s="6">
        <v>60000</v>
      </c>
      <c r="Q1136" s="6" t="e">
        <f>#REF!*P1136/10</f>
        <v>#REF!</v>
      </c>
      <c r="R1136" s="81" t="e">
        <f t="shared" si="288"/>
        <v>#REF!</v>
      </c>
      <c r="S1136" s="6">
        <v>60000</v>
      </c>
      <c r="T1136" s="6" t="e">
        <f>S1136/1000*#REF!</f>
        <v>#REF!</v>
      </c>
      <c r="U1136" s="81" t="e">
        <f t="shared" si="289"/>
        <v>#REF!</v>
      </c>
      <c r="V1136" s="6">
        <v>60000</v>
      </c>
      <c r="W1136" s="6" t="e">
        <f>#REF!*V1136/10</f>
        <v>#REF!</v>
      </c>
      <c r="X1136" s="81" t="e">
        <f t="shared" si="290"/>
        <v>#REF!</v>
      </c>
      <c r="Y1136" s="6">
        <v>60000</v>
      </c>
      <c r="Z1136" s="6" t="e">
        <f>Y1136/1000*#REF!</f>
        <v>#REF!</v>
      </c>
      <c r="AA1136" s="81" t="e">
        <f t="shared" si="291"/>
        <v>#REF!</v>
      </c>
      <c r="AB1136" s="6">
        <v>60000</v>
      </c>
      <c r="AC1136" s="6" t="e">
        <f>#REF!*AB1136/10</f>
        <v>#REF!</v>
      </c>
      <c r="AD1136" s="81" t="e">
        <f t="shared" si="292"/>
        <v>#REF!</v>
      </c>
      <c r="AE1136" s="32">
        <v>57000</v>
      </c>
      <c r="AF1136" s="6" t="e">
        <f>AE1136/1000*#REF!</f>
        <v>#REF!</v>
      </c>
      <c r="AG1136" s="81" t="e">
        <f t="shared" si="293"/>
        <v>#REF!</v>
      </c>
      <c r="AH1136" s="32">
        <v>57000</v>
      </c>
      <c r="AI1136" s="6" t="e">
        <f>#REF!*AH1136/10</f>
        <v>#REF!</v>
      </c>
      <c r="AJ1136" s="81" t="e">
        <f t="shared" si="294"/>
        <v>#REF!</v>
      </c>
      <c r="AK1136" s="32">
        <v>57000</v>
      </c>
      <c r="AL1136" s="60"/>
      <c r="AM1136" s="35"/>
    </row>
    <row r="1137" spans="1:39" x14ac:dyDescent="0.2">
      <c r="A1137" s="5">
        <f t="shared" si="300"/>
        <v>1087</v>
      </c>
      <c r="B1137" s="5">
        <v>1165</v>
      </c>
      <c r="C1137" s="5">
        <v>1161</v>
      </c>
      <c r="D1137" s="5" t="s">
        <v>2516</v>
      </c>
      <c r="E1137" s="15" t="s">
        <v>2516</v>
      </c>
      <c r="F1137" s="28"/>
      <c r="G1137" s="30" t="s">
        <v>2517</v>
      </c>
      <c r="H1137" s="6">
        <v>32000</v>
      </c>
      <c r="I1137" s="6">
        <v>4800</v>
      </c>
      <c r="J1137" s="6"/>
      <c r="K1137" s="81">
        <f t="shared" si="301"/>
        <v>32000</v>
      </c>
      <c r="L1137" s="81">
        <f t="shared" si="302"/>
        <v>36800</v>
      </c>
      <c r="M1137" s="6">
        <v>55000</v>
      </c>
      <c r="N1137" s="6" t="e">
        <f>M1137/1000*#REF!</f>
        <v>#REF!</v>
      </c>
      <c r="O1137" s="81" t="e">
        <f t="shared" si="287"/>
        <v>#REF!</v>
      </c>
      <c r="P1137" s="6">
        <v>55000</v>
      </c>
      <c r="Q1137" s="6" t="e">
        <f>#REF!*P1137/10</f>
        <v>#REF!</v>
      </c>
      <c r="R1137" s="81" t="e">
        <f t="shared" si="288"/>
        <v>#REF!</v>
      </c>
      <c r="S1137" s="6">
        <v>55000</v>
      </c>
      <c r="T1137" s="6" t="e">
        <f>S1137/1000*#REF!</f>
        <v>#REF!</v>
      </c>
      <c r="U1137" s="81" t="e">
        <f t="shared" si="289"/>
        <v>#REF!</v>
      </c>
      <c r="V1137" s="6">
        <v>55000</v>
      </c>
      <c r="W1137" s="6" t="e">
        <f>#REF!*V1137/10</f>
        <v>#REF!</v>
      </c>
      <c r="X1137" s="81" t="e">
        <f t="shared" si="290"/>
        <v>#REF!</v>
      </c>
      <c r="Y1137" s="6">
        <v>55000</v>
      </c>
      <c r="Z1137" s="6" t="e">
        <f>Y1137/1000*#REF!</f>
        <v>#REF!</v>
      </c>
      <c r="AA1137" s="81" t="e">
        <f t="shared" si="291"/>
        <v>#REF!</v>
      </c>
      <c r="AB1137" s="6">
        <v>55000</v>
      </c>
      <c r="AC1137" s="6" t="e">
        <f>#REF!*AB1137/10</f>
        <v>#REF!</v>
      </c>
      <c r="AD1137" s="81" t="e">
        <f t="shared" si="292"/>
        <v>#REF!</v>
      </c>
      <c r="AE1137" s="32">
        <v>52000</v>
      </c>
      <c r="AF1137" s="6" t="e">
        <f>AE1137/1000*#REF!</f>
        <v>#REF!</v>
      </c>
      <c r="AG1137" s="81" t="e">
        <f t="shared" si="293"/>
        <v>#REF!</v>
      </c>
      <c r="AH1137" s="32">
        <v>52000</v>
      </c>
      <c r="AI1137" s="6" t="e">
        <f>#REF!*AH1137/10</f>
        <v>#REF!</v>
      </c>
      <c r="AJ1137" s="81" t="e">
        <f t="shared" si="294"/>
        <v>#REF!</v>
      </c>
      <c r="AK1137" s="32">
        <v>52000</v>
      </c>
      <c r="AL1137" s="60"/>
      <c r="AM1137" s="35"/>
    </row>
    <row r="1138" spans="1:39" ht="31.5" x14ac:dyDescent="0.2">
      <c r="A1138" s="5">
        <f t="shared" si="300"/>
        <v>1088</v>
      </c>
      <c r="B1138" s="5">
        <v>1166</v>
      </c>
      <c r="C1138" s="5">
        <v>1162</v>
      </c>
      <c r="D1138" s="5" t="s">
        <v>2518</v>
      </c>
      <c r="E1138" s="15" t="s">
        <v>2518</v>
      </c>
      <c r="F1138" s="28"/>
      <c r="G1138" s="30" t="s">
        <v>2519</v>
      </c>
      <c r="H1138" s="6">
        <v>73000</v>
      </c>
      <c r="I1138" s="6">
        <v>10950</v>
      </c>
      <c r="J1138" s="6"/>
      <c r="K1138" s="81">
        <f t="shared" si="301"/>
        <v>73000</v>
      </c>
      <c r="L1138" s="81">
        <f t="shared" si="302"/>
        <v>84000</v>
      </c>
      <c r="M1138" s="6">
        <v>85000</v>
      </c>
      <c r="N1138" s="6" t="e">
        <f>M1138/1000*#REF!</f>
        <v>#REF!</v>
      </c>
      <c r="O1138" s="81" t="e">
        <f t="shared" ref="O1138:O1195" si="303">SUM(M1138:N1138)</f>
        <v>#REF!</v>
      </c>
      <c r="P1138" s="6">
        <v>85000</v>
      </c>
      <c r="Q1138" s="6" t="e">
        <f>#REF!*P1138/10</f>
        <v>#REF!</v>
      </c>
      <c r="R1138" s="81" t="e">
        <f t="shared" ref="R1138:R1195" si="304">SUM(P1138:Q1138)</f>
        <v>#REF!</v>
      </c>
      <c r="S1138" s="6">
        <v>85000</v>
      </c>
      <c r="T1138" s="6" t="e">
        <f>S1138/1000*#REF!</f>
        <v>#REF!</v>
      </c>
      <c r="U1138" s="81" t="e">
        <f t="shared" ref="U1138:U1195" si="305">SUM(S1138:T1138)</f>
        <v>#REF!</v>
      </c>
      <c r="V1138" s="6">
        <v>85000</v>
      </c>
      <c r="W1138" s="6" t="e">
        <f>#REF!*V1138/10</f>
        <v>#REF!</v>
      </c>
      <c r="X1138" s="81" t="e">
        <f t="shared" ref="X1138:X1195" si="306">SUM(V1138:W1138)</f>
        <v>#REF!</v>
      </c>
      <c r="Y1138" s="6">
        <v>85000</v>
      </c>
      <c r="Z1138" s="6" t="e">
        <f>Y1138/1000*#REF!</f>
        <v>#REF!</v>
      </c>
      <c r="AA1138" s="81" t="e">
        <f t="shared" ref="AA1138:AA1195" si="307">SUM(Y1138:Z1138)</f>
        <v>#REF!</v>
      </c>
      <c r="AB1138" s="6">
        <v>85000</v>
      </c>
      <c r="AC1138" s="6" t="e">
        <f>#REF!*AB1138/10</f>
        <v>#REF!</v>
      </c>
      <c r="AD1138" s="81" t="e">
        <f t="shared" ref="AD1138:AD1195" si="308">SUM(AB1138:AC1138)</f>
        <v>#REF!</v>
      </c>
      <c r="AE1138" s="32">
        <v>80000</v>
      </c>
      <c r="AF1138" s="6" t="e">
        <f>AE1138/1000*#REF!</f>
        <v>#REF!</v>
      </c>
      <c r="AG1138" s="81" t="e">
        <f t="shared" ref="AG1138:AG1195" si="309">SUM(AE1138:AF1138)</f>
        <v>#REF!</v>
      </c>
      <c r="AH1138" s="32">
        <v>80000</v>
      </c>
      <c r="AI1138" s="6" t="e">
        <f>#REF!*AH1138/10</f>
        <v>#REF!</v>
      </c>
      <c r="AJ1138" s="81" t="e">
        <f t="shared" ref="AJ1138:AJ1195" si="310">SUM(AH1138:AI1138)</f>
        <v>#REF!</v>
      </c>
      <c r="AK1138" s="32">
        <v>80000</v>
      </c>
      <c r="AL1138" s="60"/>
      <c r="AM1138" s="35"/>
    </row>
    <row r="1139" spans="1:39" ht="31.5" x14ac:dyDescent="0.2">
      <c r="A1139" s="5">
        <f t="shared" si="300"/>
        <v>1089</v>
      </c>
      <c r="B1139" s="5">
        <v>1167</v>
      </c>
      <c r="C1139" s="5">
        <v>1163</v>
      </c>
      <c r="D1139" s="5" t="s">
        <v>2520</v>
      </c>
      <c r="E1139" s="15" t="s">
        <v>2520</v>
      </c>
      <c r="F1139" s="28"/>
      <c r="G1139" s="30" t="s">
        <v>2521</v>
      </c>
      <c r="H1139" s="6">
        <v>45000</v>
      </c>
      <c r="I1139" s="6">
        <v>6750</v>
      </c>
      <c r="J1139" s="6"/>
      <c r="K1139" s="81">
        <f t="shared" si="301"/>
        <v>45000</v>
      </c>
      <c r="L1139" s="81">
        <f t="shared" si="302"/>
        <v>51800</v>
      </c>
      <c r="M1139" s="6">
        <v>85000</v>
      </c>
      <c r="N1139" s="6" t="e">
        <f>M1139/1000*#REF!</f>
        <v>#REF!</v>
      </c>
      <c r="O1139" s="81" t="e">
        <f t="shared" si="303"/>
        <v>#REF!</v>
      </c>
      <c r="P1139" s="6">
        <v>85000</v>
      </c>
      <c r="Q1139" s="6" t="e">
        <f>#REF!*P1139/10</f>
        <v>#REF!</v>
      </c>
      <c r="R1139" s="81" t="e">
        <f t="shared" si="304"/>
        <v>#REF!</v>
      </c>
      <c r="S1139" s="6">
        <v>85000</v>
      </c>
      <c r="T1139" s="6" t="e">
        <f>S1139/1000*#REF!</f>
        <v>#REF!</v>
      </c>
      <c r="U1139" s="81" t="e">
        <f t="shared" si="305"/>
        <v>#REF!</v>
      </c>
      <c r="V1139" s="6">
        <v>85000</v>
      </c>
      <c r="W1139" s="6" t="e">
        <f>#REF!*V1139/10</f>
        <v>#REF!</v>
      </c>
      <c r="X1139" s="81" t="e">
        <f t="shared" si="306"/>
        <v>#REF!</v>
      </c>
      <c r="Y1139" s="6">
        <v>85000</v>
      </c>
      <c r="Z1139" s="6" t="e">
        <f>Y1139/1000*#REF!</f>
        <v>#REF!</v>
      </c>
      <c r="AA1139" s="81" t="e">
        <f t="shared" si="307"/>
        <v>#REF!</v>
      </c>
      <c r="AB1139" s="6">
        <v>85000</v>
      </c>
      <c r="AC1139" s="6" t="e">
        <f>#REF!*AB1139/10</f>
        <v>#REF!</v>
      </c>
      <c r="AD1139" s="81" t="e">
        <f t="shared" si="308"/>
        <v>#REF!</v>
      </c>
      <c r="AE1139" s="32">
        <v>80000</v>
      </c>
      <c r="AF1139" s="6" t="e">
        <f>AE1139/1000*#REF!</f>
        <v>#REF!</v>
      </c>
      <c r="AG1139" s="81" t="e">
        <f t="shared" si="309"/>
        <v>#REF!</v>
      </c>
      <c r="AH1139" s="32">
        <v>80000</v>
      </c>
      <c r="AI1139" s="6" t="e">
        <f>#REF!*AH1139/10</f>
        <v>#REF!</v>
      </c>
      <c r="AJ1139" s="81" t="e">
        <f t="shared" si="310"/>
        <v>#REF!</v>
      </c>
      <c r="AK1139" s="32">
        <v>80000</v>
      </c>
      <c r="AL1139" s="60"/>
      <c r="AM1139" s="35"/>
    </row>
    <row r="1140" spans="1:39" ht="31.5" x14ac:dyDescent="0.2">
      <c r="A1140" s="5">
        <f t="shared" si="300"/>
        <v>1090</v>
      </c>
      <c r="B1140" s="5">
        <v>1168</v>
      </c>
      <c r="C1140" s="5">
        <v>1164</v>
      </c>
      <c r="D1140" s="5" t="s">
        <v>2522</v>
      </c>
      <c r="E1140" s="15" t="s">
        <v>2522</v>
      </c>
      <c r="F1140" s="28"/>
      <c r="G1140" s="30" t="s">
        <v>2523</v>
      </c>
      <c r="H1140" s="6">
        <v>150000</v>
      </c>
      <c r="I1140" s="6">
        <v>22500</v>
      </c>
      <c r="J1140" s="6"/>
      <c r="K1140" s="81">
        <f t="shared" si="301"/>
        <v>150000</v>
      </c>
      <c r="L1140" s="81">
        <f t="shared" si="302"/>
        <v>172500</v>
      </c>
      <c r="M1140" s="6">
        <v>75000</v>
      </c>
      <c r="N1140" s="6" t="e">
        <f>M1140/1000*#REF!</f>
        <v>#REF!</v>
      </c>
      <c r="O1140" s="81" t="e">
        <f t="shared" si="303"/>
        <v>#REF!</v>
      </c>
      <c r="P1140" s="6">
        <v>75000</v>
      </c>
      <c r="Q1140" s="6" t="e">
        <f>#REF!*P1140/10</f>
        <v>#REF!</v>
      </c>
      <c r="R1140" s="81" t="e">
        <f t="shared" si="304"/>
        <v>#REF!</v>
      </c>
      <c r="S1140" s="6">
        <v>75000</v>
      </c>
      <c r="T1140" s="6" t="e">
        <f>S1140/1000*#REF!</f>
        <v>#REF!</v>
      </c>
      <c r="U1140" s="81" t="e">
        <f t="shared" si="305"/>
        <v>#REF!</v>
      </c>
      <c r="V1140" s="6">
        <v>75000</v>
      </c>
      <c r="W1140" s="6" t="e">
        <f>#REF!*V1140/10</f>
        <v>#REF!</v>
      </c>
      <c r="X1140" s="81" t="e">
        <f t="shared" si="306"/>
        <v>#REF!</v>
      </c>
      <c r="Y1140" s="6">
        <v>75000</v>
      </c>
      <c r="Z1140" s="6" t="e">
        <f>Y1140/1000*#REF!</f>
        <v>#REF!</v>
      </c>
      <c r="AA1140" s="81" t="e">
        <f t="shared" si="307"/>
        <v>#REF!</v>
      </c>
      <c r="AB1140" s="6">
        <v>75000</v>
      </c>
      <c r="AC1140" s="6" t="e">
        <f>#REF!*AB1140/10</f>
        <v>#REF!</v>
      </c>
      <c r="AD1140" s="81" t="e">
        <f t="shared" si="308"/>
        <v>#REF!</v>
      </c>
      <c r="AE1140" s="32">
        <v>71000</v>
      </c>
      <c r="AF1140" s="6" t="e">
        <f>AE1140/1000*#REF!</f>
        <v>#REF!</v>
      </c>
      <c r="AG1140" s="81" t="e">
        <f t="shared" si="309"/>
        <v>#REF!</v>
      </c>
      <c r="AH1140" s="32">
        <v>71000</v>
      </c>
      <c r="AI1140" s="6" t="e">
        <f>#REF!*AH1140/10</f>
        <v>#REF!</v>
      </c>
      <c r="AJ1140" s="81" t="e">
        <f t="shared" si="310"/>
        <v>#REF!</v>
      </c>
      <c r="AK1140" s="32">
        <v>71000</v>
      </c>
      <c r="AL1140" s="60"/>
      <c r="AM1140" s="35"/>
    </row>
    <row r="1141" spans="1:39" ht="31.5" x14ac:dyDescent="0.2">
      <c r="A1141" s="5">
        <f t="shared" si="300"/>
        <v>1091</v>
      </c>
      <c r="B1141" s="5">
        <v>1155</v>
      </c>
      <c r="C1141" s="5">
        <v>1151</v>
      </c>
      <c r="D1141" s="5" t="s">
        <v>2524</v>
      </c>
      <c r="E1141" s="15" t="s">
        <v>2524</v>
      </c>
      <c r="F1141" s="28"/>
      <c r="G1141" s="8" t="s">
        <v>2525</v>
      </c>
      <c r="H1141" s="6">
        <v>57000</v>
      </c>
      <c r="I1141" s="6">
        <v>8550</v>
      </c>
      <c r="J1141" s="6"/>
      <c r="K1141" s="81">
        <f t="shared" si="301"/>
        <v>57000</v>
      </c>
      <c r="L1141" s="81">
        <f t="shared" si="302"/>
        <v>65600</v>
      </c>
      <c r="M1141" s="6">
        <v>75000</v>
      </c>
      <c r="N1141" s="6" t="e">
        <f>M1141/1000*#REF!</f>
        <v>#REF!</v>
      </c>
      <c r="O1141" s="81" t="e">
        <f t="shared" si="303"/>
        <v>#REF!</v>
      </c>
      <c r="P1141" s="6">
        <v>75000</v>
      </c>
      <c r="Q1141" s="6" t="e">
        <f>#REF!*P1141/10</f>
        <v>#REF!</v>
      </c>
      <c r="R1141" s="81" t="e">
        <f t="shared" si="304"/>
        <v>#REF!</v>
      </c>
      <c r="S1141" s="6">
        <v>75000</v>
      </c>
      <c r="T1141" s="6" t="e">
        <f>S1141/1000*#REF!</f>
        <v>#REF!</v>
      </c>
      <c r="U1141" s="81" t="e">
        <f t="shared" si="305"/>
        <v>#REF!</v>
      </c>
      <c r="V1141" s="6">
        <v>75000</v>
      </c>
      <c r="W1141" s="6" t="e">
        <f>#REF!*V1141/10</f>
        <v>#REF!</v>
      </c>
      <c r="X1141" s="81" t="e">
        <f t="shared" si="306"/>
        <v>#REF!</v>
      </c>
      <c r="Y1141" s="6">
        <v>75000</v>
      </c>
      <c r="Z1141" s="6" t="e">
        <f>Y1141/1000*#REF!</f>
        <v>#REF!</v>
      </c>
      <c r="AA1141" s="81" t="e">
        <f t="shared" si="307"/>
        <v>#REF!</v>
      </c>
      <c r="AB1141" s="6">
        <v>75000</v>
      </c>
      <c r="AC1141" s="6" t="e">
        <f>#REF!*AB1141/10</f>
        <v>#REF!</v>
      </c>
      <c r="AD1141" s="81" t="e">
        <f t="shared" si="308"/>
        <v>#REF!</v>
      </c>
      <c r="AE1141" s="32">
        <v>71000</v>
      </c>
      <c r="AF1141" s="6" t="e">
        <f>AE1141/1000*#REF!</f>
        <v>#REF!</v>
      </c>
      <c r="AG1141" s="81" t="e">
        <f t="shared" si="309"/>
        <v>#REF!</v>
      </c>
      <c r="AH1141" s="32">
        <v>71000</v>
      </c>
      <c r="AI1141" s="6" t="e">
        <f>#REF!*AH1141/10</f>
        <v>#REF!</v>
      </c>
      <c r="AJ1141" s="81" t="e">
        <f t="shared" si="310"/>
        <v>#REF!</v>
      </c>
      <c r="AK1141" s="32">
        <v>71000</v>
      </c>
      <c r="AL1141" s="28"/>
      <c r="AM1141" s="35"/>
    </row>
    <row r="1142" spans="1:39" x14ac:dyDescent="0.2">
      <c r="A1142" s="5">
        <f t="shared" si="300"/>
        <v>1092</v>
      </c>
      <c r="B1142" s="5">
        <v>1082</v>
      </c>
      <c r="C1142" s="5">
        <v>1078</v>
      </c>
      <c r="D1142" s="5" t="s">
        <v>2526</v>
      </c>
      <c r="E1142" s="15"/>
      <c r="F1142" s="15" t="s">
        <v>2526</v>
      </c>
      <c r="G1142" s="30" t="s">
        <v>2527</v>
      </c>
      <c r="H1142" s="6">
        <v>25000</v>
      </c>
      <c r="I1142" s="6">
        <v>3750</v>
      </c>
      <c r="J1142" s="6"/>
      <c r="K1142" s="81">
        <f t="shared" si="301"/>
        <v>25000</v>
      </c>
      <c r="L1142" s="81">
        <f t="shared" si="302"/>
        <v>28800</v>
      </c>
      <c r="M1142" s="6">
        <v>80000</v>
      </c>
      <c r="N1142" s="6" t="e">
        <f>M1142/1000*#REF!</f>
        <v>#REF!</v>
      </c>
      <c r="O1142" s="81" t="e">
        <f t="shared" si="303"/>
        <v>#REF!</v>
      </c>
      <c r="P1142" s="6">
        <v>80000</v>
      </c>
      <c r="Q1142" s="6" t="e">
        <f>#REF!*P1142/10</f>
        <v>#REF!</v>
      </c>
      <c r="R1142" s="81" t="e">
        <f t="shared" si="304"/>
        <v>#REF!</v>
      </c>
      <c r="S1142" s="6">
        <v>80000</v>
      </c>
      <c r="T1142" s="6" t="e">
        <f>S1142/1000*#REF!</f>
        <v>#REF!</v>
      </c>
      <c r="U1142" s="81" t="e">
        <f t="shared" si="305"/>
        <v>#REF!</v>
      </c>
      <c r="V1142" s="6">
        <v>80000</v>
      </c>
      <c r="W1142" s="6" t="e">
        <f>#REF!*V1142/10</f>
        <v>#REF!</v>
      </c>
      <c r="X1142" s="81" t="e">
        <f t="shared" si="306"/>
        <v>#REF!</v>
      </c>
      <c r="Y1142" s="6">
        <v>80000</v>
      </c>
      <c r="Z1142" s="6" t="e">
        <f>Y1142/1000*#REF!</f>
        <v>#REF!</v>
      </c>
      <c r="AA1142" s="81" t="e">
        <f t="shared" si="307"/>
        <v>#REF!</v>
      </c>
      <c r="AB1142" s="6">
        <v>80000</v>
      </c>
      <c r="AC1142" s="6" t="e">
        <f>#REF!*AB1142/10</f>
        <v>#REF!</v>
      </c>
      <c r="AD1142" s="81" t="e">
        <f t="shared" si="308"/>
        <v>#REF!</v>
      </c>
      <c r="AE1142" s="32">
        <v>76000</v>
      </c>
      <c r="AF1142" s="6" t="e">
        <f>AE1142/1000*#REF!</f>
        <v>#REF!</v>
      </c>
      <c r="AG1142" s="81" t="e">
        <f t="shared" si="309"/>
        <v>#REF!</v>
      </c>
      <c r="AH1142" s="32">
        <v>76000</v>
      </c>
      <c r="AI1142" s="6" t="e">
        <f>#REF!*AH1142/10</f>
        <v>#REF!</v>
      </c>
      <c r="AJ1142" s="81" t="e">
        <f t="shared" si="310"/>
        <v>#REF!</v>
      </c>
      <c r="AK1142" s="32">
        <v>76000</v>
      </c>
      <c r="AL1142" s="28" t="s">
        <v>1301</v>
      </c>
      <c r="AM1142" s="35"/>
    </row>
    <row r="1143" spans="1:39" x14ac:dyDescent="0.2">
      <c r="A1143" s="5">
        <f t="shared" si="300"/>
        <v>1093</v>
      </c>
      <c r="B1143" s="5">
        <v>1081</v>
      </c>
      <c r="C1143" s="5">
        <v>1077</v>
      </c>
      <c r="D1143" s="5" t="s">
        <v>2528</v>
      </c>
      <c r="E1143" s="15"/>
      <c r="F1143" s="15" t="s">
        <v>2528</v>
      </c>
      <c r="G1143" s="30" t="s">
        <v>2529</v>
      </c>
      <c r="H1143" s="6">
        <v>25000</v>
      </c>
      <c r="I1143" s="6">
        <v>3750</v>
      </c>
      <c r="J1143" s="6"/>
      <c r="K1143" s="81">
        <f t="shared" si="301"/>
        <v>25000</v>
      </c>
      <c r="L1143" s="81">
        <f t="shared" si="302"/>
        <v>28800</v>
      </c>
      <c r="M1143" s="6">
        <v>80000</v>
      </c>
      <c r="N1143" s="6" t="e">
        <f>M1143/1000*#REF!</f>
        <v>#REF!</v>
      </c>
      <c r="O1143" s="81" t="e">
        <f t="shared" si="303"/>
        <v>#REF!</v>
      </c>
      <c r="P1143" s="6">
        <v>80000</v>
      </c>
      <c r="Q1143" s="6" t="e">
        <f>#REF!*P1143/10</f>
        <v>#REF!</v>
      </c>
      <c r="R1143" s="81" t="e">
        <f t="shared" si="304"/>
        <v>#REF!</v>
      </c>
      <c r="S1143" s="6">
        <v>80000</v>
      </c>
      <c r="T1143" s="6" t="e">
        <f>S1143/1000*#REF!</f>
        <v>#REF!</v>
      </c>
      <c r="U1143" s="81" t="e">
        <f t="shared" si="305"/>
        <v>#REF!</v>
      </c>
      <c r="V1143" s="6">
        <v>80000</v>
      </c>
      <c r="W1143" s="6" t="e">
        <f>#REF!*V1143/10</f>
        <v>#REF!</v>
      </c>
      <c r="X1143" s="81" t="e">
        <f t="shared" si="306"/>
        <v>#REF!</v>
      </c>
      <c r="Y1143" s="6">
        <v>80000</v>
      </c>
      <c r="Z1143" s="6" t="e">
        <f>Y1143/1000*#REF!</f>
        <v>#REF!</v>
      </c>
      <c r="AA1143" s="81" t="e">
        <f t="shared" si="307"/>
        <v>#REF!</v>
      </c>
      <c r="AB1143" s="6">
        <v>80000</v>
      </c>
      <c r="AC1143" s="6" t="e">
        <f>#REF!*AB1143/10</f>
        <v>#REF!</v>
      </c>
      <c r="AD1143" s="81" t="e">
        <f t="shared" si="308"/>
        <v>#REF!</v>
      </c>
      <c r="AE1143" s="32">
        <v>76000</v>
      </c>
      <c r="AF1143" s="6" t="e">
        <f>AE1143/1000*#REF!</f>
        <v>#REF!</v>
      </c>
      <c r="AG1143" s="81" t="e">
        <f t="shared" si="309"/>
        <v>#REF!</v>
      </c>
      <c r="AH1143" s="32">
        <v>76000</v>
      </c>
      <c r="AI1143" s="6" t="e">
        <f>#REF!*AH1143/10</f>
        <v>#REF!</v>
      </c>
      <c r="AJ1143" s="81" t="e">
        <f t="shared" si="310"/>
        <v>#REF!</v>
      </c>
      <c r="AK1143" s="32">
        <v>76000</v>
      </c>
      <c r="AL1143" s="60"/>
      <c r="AM1143" s="35"/>
    </row>
    <row r="1144" spans="1:39" ht="31.5" x14ac:dyDescent="0.2">
      <c r="A1144" s="5">
        <f t="shared" si="300"/>
        <v>1094</v>
      </c>
      <c r="B1144" s="5">
        <v>878</v>
      </c>
      <c r="C1144" s="5">
        <v>874</v>
      </c>
      <c r="D1144" s="5" t="s">
        <v>287</v>
      </c>
      <c r="E1144" s="15"/>
      <c r="F1144" s="15" t="s">
        <v>287</v>
      </c>
      <c r="G1144" s="45" t="s">
        <v>2530</v>
      </c>
      <c r="H1144" s="6">
        <v>30000</v>
      </c>
      <c r="I1144" s="6">
        <v>4500</v>
      </c>
      <c r="J1144" s="6"/>
      <c r="K1144" s="81">
        <f t="shared" si="301"/>
        <v>30000</v>
      </c>
      <c r="L1144" s="81">
        <f t="shared" si="302"/>
        <v>34500</v>
      </c>
      <c r="M1144" s="6">
        <v>75000</v>
      </c>
      <c r="N1144" s="6" t="e">
        <f>M1144/1000*#REF!</f>
        <v>#REF!</v>
      </c>
      <c r="O1144" s="81" t="e">
        <f t="shared" si="303"/>
        <v>#REF!</v>
      </c>
      <c r="P1144" s="6">
        <v>75000</v>
      </c>
      <c r="Q1144" s="6" t="e">
        <f>#REF!*P1144/10</f>
        <v>#REF!</v>
      </c>
      <c r="R1144" s="81" t="e">
        <f t="shared" si="304"/>
        <v>#REF!</v>
      </c>
      <c r="S1144" s="6">
        <v>75000</v>
      </c>
      <c r="T1144" s="6" t="e">
        <f>S1144/1000*#REF!</f>
        <v>#REF!</v>
      </c>
      <c r="U1144" s="81" t="e">
        <f t="shared" si="305"/>
        <v>#REF!</v>
      </c>
      <c r="V1144" s="6">
        <v>75000</v>
      </c>
      <c r="W1144" s="6" t="e">
        <f>#REF!*V1144/10</f>
        <v>#REF!</v>
      </c>
      <c r="X1144" s="81" t="e">
        <f t="shared" si="306"/>
        <v>#REF!</v>
      </c>
      <c r="Y1144" s="6">
        <v>75000</v>
      </c>
      <c r="Z1144" s="6" t="e">
        <f>Y1144/1000*#REF!</f>
        <v>#REF!</v>
      </c>
      <c r="AA1144" s="81" t="e">
        <f t="shared" si="307"/>
        <v>#REF!</v>
      </c>
      <c r="AB1144" s="6">
        <v>75000</v>
      </c>
      <c r="AC1144" s="6" t="e">
        <f>#REF!*AB1144/10</f>
        <v>#REF!</v>
      </c>
      <c r="AD1144" s="81" t="e">
        <f t="shared" si="308"/>
        <v>#REF!</v>
      </c>
      <c r="AE1144" s="32">
        <v>71000</v>
      </c>
      <c r="AF1144" s="6" t="e">
        <f>AE1144/1000*#REF!</f>
        <v>#REF!</v>
      </c>
      <c r="AG1144" s="81" t="e">
        <f t="shared" si="309"/>
        <v>#REF!</v>
      </c>
      <c r="AH1144" s="32">
        <v>71000</v>
      </c>
      <c r="AI1144" s="6" t="e">
        <f>#REF!*AH1144/10</f>
        <v>#REF!</v>
      </c>
      <c r="AJ1144" s="81" t="e">
        <f t="shared" si="310"/>
        <v>#REF!</v>
      </c>
      <c r="AK1144" s="32">
        <v>71000</v>
      </c>
      <c r="AL1144" s="28"/>
      <c r="AM1144" s="35"/>
    </row>
    <row r="1145" spans="1:39" ht="31.5" x14ac:dyDescent="0.2">
      <c r="A1145" s="5">
        <f t="shared" si="300"/>
        <v>1095</v>
      </c>
      <c r="B1145" s="5">
        <v>839</v>
      </c>
      <c r="C1145" s="5">
        <v>835</v>
      </c>
      <c r="D1145" s="5" t="s">
        <v>289</v>
      </c>
      <c r="E1145" s="15" t="s">
        <v>289</v>
      </c>
      <c r="F1145" s="28"/>
      <c r="G1145" s="8" t="s">
        <v>2531</v>
      </c>
      <c r="H1145" s="6">
        <v>27000</v>
      </c>
      <c r="I1145" s="6">
        <v>4050</v>
      </c>
      <c r="J1145" s="6"/>
      <c r="K1145" s="81">
        <f t="shared" si="301"/>
        <v>27000</v>
      </c>
      <c r="L1145" s="81">
        <f t="shared" si="302"/>
        <v>31100</v>
      </c>
      <c r="M1145" s="6">
        <v>75000</v>
      </c>
      <c r="N1145" s="6" t="e">
        <f>M1145/1000*#REF!</f>
        <v>#REF!</v>
      </c>
      <c r="O1145" s="81" t="e">
        <f t="shared" si="303"/>
        <v>#REF!</v>
      </c>
      <c r="P1145" s="6">
        <v>75000</v>
      </c>
      <c r="Q1145" s="6" t="e">
        <f>#REF!*P1145/10</f>
        <v>#REF!</v>
      </c>
      <c r="R1145" s="81" t="e">
        <f t="shared" si="304"/>
        <v>#REF!</v>
      </c>
      <c r="S1145" s="6">
        <v>75000</v>
      </c>
      <c r="T1145" s="6" t="e">
        <f>S1145/1000*#REF!</f>
        <v>#REF!</v>
      </c>
      <c r="U1145" s="81" t="e">
        <f t="shared" si="305"/>
        <v>#REF!</v>
      </c>
      <c r="V1145" s="6">
        <v>75000</v>
      </c>
      <c r="W1145" s="6" t="e">
        <f>#REF!*V1145/10</f>
        <v>#REF!</v>
      </c>
      <c r="X1145" s="81" t="e">
        <f t="shared" si="306"/>
        <v>#REF!</v>
      </c>
      <c r="Y1145" s="6">
        <v>75000</v>
      </c>
      <c r="Z1145" s="6" t="e">
        <f>Y1145/1000*#REF!</f>
        <v>#REF!</v>
      </c>
      <c r="AA1145" s="81" t="e">
        <f t="shared" si="307"/>
        <v>#REF!</v>
      </c>
      <c r="AB1145" s="6">
        <v>75000</v>
      </c>
      <c r="AC1145" s="6" t="e">
        <f>#REF!*AB1145/10</f>
        <v>#REF!</v>
      </c>
      <c r="AD1145" s="81" t="e">
        <f t="shared" si="308"/>
        <v>#REF!</v>
      </c>
      <c r="AE1145" s="32">
        <v>71000</v>
      </c>
      <c r="AF1145" s="6" t="e">
        <f>AE1145/1000*#REF!</f>
        <v>#REF!</v>
      </c>
      <c r="AG1145" s="81" t="e">
        <f t="shared" si="309"/>
        <v>#REF!</v>
      </c>
      <c r="AH1145" s="32">
        <v>71000</v>
      </c>
      <c r="AI1145" s="6" t="e">
        <f>#REF!*AH1145/10</f>
        <v>#REF!</v>
      </c>
      <c r="AJ1145" s="81" t="e">
        <f t="shared" si="310"/>
        <v>#REF!</v>
      </c>
      <c r="AK1145" s="32">
        <v>71000</v>
      </c>
      <c r="AL1145" s="28"/>
      <c r="AM1145" s="35"/>
    </row>
    <row r="1146" spans="1:39" x14ac:dyDescent="0.2">
      <c r="A1146" s="5">
        <f t="shared" si="300"/>
        <v>1096</v>
      </c>
      <c r="B1146" s="5">
        <v>1154</v>
      </c>
      <c r="C1146" s="5">
        <v>1150</v>
      </c>
      <c r="D1146" s="5" t="s">
        <v>2532</v>
      </c>
      <c r="E1146" s="15" t="s">
        <v>2532</v>
      </c>
      <c r="F1146" s="15"/>
      <c r="G1146" s="30" t="s">
        <v>2533</v>
      </c>
      <c r="H1146" s="6">
        <v>35000</v>
      </c>
      <c r="I1146" s="6">
        <v>5250</v>
      </c>
      <c r="J1146" s="6"/>
      <c r="K1146" s="81">
        <f t="shared" si="301"/>
        <v>35000</v>
      </c>
      <c r="L1146" s="81">
        <f t="shared" si="302"/>
        <v>40300</v>
      </c>
      <c r="M1146" s="6">
        <v>75000</v>
      </c>
      <c r="N1146" s="6" t="e">
        <f>M1146/1000*#REF!</f>
        <v>#REF!</v>
      </c>
      <c r="O1146" s="81" t="e">
        <f t="shared" si="303"/>
        <v>#REF!</v>
      </c>
      <c r="P1146" s="6">
        <v>75000</v>
      </c>
      <c r="Q1146" s="6" t="e">
        <f>#REF!*P1146/10</f>
        <v>#REF!</v>
      </c>
      <c r="R1146" s="81" t="e">
        <f t="shared" si="304"/>
        <v>#REF!</v>
      </c>
      <c r="S1146" s="6">
        <v>75000</v>
      </c>
      <c r="T1146" s="6" t="e">
        <f>S1146/1000*#REF!</f>
        <v>#REF!</v>
      </c>
      <c r="U1146" s="81" t="e">
        <f t="shared" si="305"/>
        <v>#REF!</v>
      </c>
      <c r="V1146" s="6">
        <v>75000</v>
      </c>
      <c r="W1146" s="6" t="e">
        <f>#REF!*V1146/10</f>
        <v>#REF!</v>
      </c>
      <c r="X1146" s="81" t="e">
        <f t="shared" si="306"/>
        <v>#REF!</v>
      </c>
      <c r="Y1146" s="6">
        <v>75000</v>
      </c>
      <c r="Z1146" s="6" t="e">
        <f>Y1146/1000*#REF!</f>
        <v>#REF!</v>
      </c>
      <c r="AA1146" s="81" t="e">
        <f t="shared" si="307"/>
        <v>#REF!</v>
      </c>
      <c r="AB1146" s="6">
        <v>75000</v>
      </c>
      <c r="AC1146" s="6" t="e">
        <f>#REF!*AB1146/10</f>
        <v>#REF!</v>
      </c>
      <c r="AD1146" s="81" t="e">
        <f t="shared" si="308"/>
        <v>#REF!</v>
      </c>
      <c r="AE1146" s="32">
        <v>71000</v>
      </c>
      <c r="AF1146" s="6" t="e">
        <f>AE1146/1000*#REF!</f>
        <v>#REF!</v>
      </c>
      <c r="AG1146" s="81" t="e">
        <f t="shared" si="309"/>
        <v>#REF!</v>
      </c>
      <c r="AH1146" s="32">
        <v>71000</v>
      </c>
      <c r="AI1146" s="6" t="e">
        <f>#REF!*AH1146/10</f>
        <v>#REF!</v>
      </c>
      <c r="AJ1146" s="81" t="e">
        <f t="shared" si="310"/>
        <v>#REF!</v>
      </c>
      <c r="AK1146" s="32">
        <v>71000</v>
      </c>
      <c r="AL1146" s="60"/>
      <c r="AM1146" s="35"/>
    </row>
    <row r="1147" spans="1:39" ht="31.5" x14ac:dyDescent="0.2">
      <c r="A1147" s="5">
        <f t="shared" si="300"/>
        <v>1097</v>
      </c>
      <c r="B1147" s="5">
        <v>1150</v>
      </c>
      <c r="C1147" s="5">
        <v>1146</v>
      </c>
      <c r="D1147" s="5" t="s">
        <v>2534</v>
      </c>
      <c r="E1147" s="15" t="s">
        <v>2534</v>
      </c>
      <c r="F1147" s="15"/>
      <c r="G1147" s="30" t="s">
        <v>2535</v>
      </c>
      <c r="H1147" s="6">
        <v>32000</v>
      </c>
      <c r="I1147" s="6">
        <v>4800</v>
      </c>
      <c r="J1147" s="6"/>
      <c r="K1147" s="81">
        <f t="shared" si="301"/>
        <v>32000</v>
      </c>
      <c r="L1147" s="81">
        <f t="shared" si="302"/>
        <v>36800</v>
      </c>
      <c r="M1147" s="6">
        <v>70000</v>
      </c>
      <c r="N1147" s="6" t="e">
        <f>M1147/1000*#REF!</f>
        <v>#REF!</v>
      </c>
      <c r="O1147" s="81" t="e">
        <f t="shared" si="303"/>
        <v>#REF!</v>
      </c>
      <c r="P1147" s="6">
        <v>70000</v>
      </c>
      <c r="Q1147" s="6" t="e">
        <f>#REF!*P1147/10</f>
        <v>#REF!</v>
      </c>
      <c r="R1147" s="81" t="e">
        <f t="shared" si="304"/>
        <v>#REF!</v>
      </c>
      <c r="S1147" s="6">
        <v>70000</v>
      </c>
      <c r="T1147" s="6" t="e">
        <f>S1147/1000*#REF!</f>
        <v>#REF!</v>
      </c>
      <c r="U1147" s="81" t="e">
        <f t="shared" si="305"/>
        <v>#REF!</v>
      </c>
      <c r="V1147" s="6">
        <v>70000</v>
      </c>
      <c r="W1147" s="6" t="e">
        <f>#REF!*V1147/10</f>
        <v>#REF!</v>
      </c>
      <c r="X1147" s="81" t="e">
        <f t="shared" si="306"/>
        <v>#REF!</v>
      </c>
      <c r="Y1147" s="6">
        <v>70000</v>
      </c>
      <c r="Z1147" s="6" t="e">
        <f>Y1147/1000*#REF!</f>
        <v>#REF!</v>
      </c>
      <c r="AA1147" s="81" t="e">
        <f t="shared" si="307"/>
        <v>#REF!</v>
      </c>
      <c r="AB1147" s="6">
        <v>70000</v>
      </c>
      <c r="AC1147" s="6" t="e">
        <f>#REF!*AB1147/10</f>
        <v>#REF!</v>
      </c>
      <c r="AD1147" s="81" t="e">
        <f t="shared" si="308"/>
        <v>#REF!</v>
      </c>
      <c r="AE1147" s="32">
        <v>66000</v>
      </c>
      <c r="AF1147" s="6" t="e">
        <f>AE1147/1000*#REF!</f>
        <v>#REF!</v>
      </c>
      <c r="AG1147" s="81" t="e">
        <f t="shared" si="309"/>
        <v>#REF!</v>
      </c>
      <c r="AH1147" s="32">
        <v>66000</v>
      </c>
      <c r="AI1147" s="6" t="e">
        <f>#REF!*AH1147/10</f>
        <v>#REF!</v>
      </c>
      <c r="AJ1147" s="81" t="e">
        <f t="shared" si="310"/>
        <v>#REF!</v>
      </c>
      <c r="AK1147" s="32">
        <v>66000</v>
      </c>
      <c r="AL1147" s="60"/>
      <c r="AM1147" s="35"/>
    </row>
    <row r="1148" spans="1:39" x14ac:dyDescent="0.2">
      <c r="A1148" s="5">
        <f t="shared" si="300"/>
        <v>1098</v>
      </c>
      <c r="B1148" s="5">
        <v>1152</v>
      </c>
      <c r="C1148" s="5">
        <v>1148</v>
      </c>
      <c r="D1148" s="5" t="s">
        <v>2536</v>
      </c>
      <c r="E1148" s="15"/>
      <c r="F1148" s="15" t="s">
        <v>2536</v>
      </c>
      <c r="G1148" s="30" t="s">
        <v>2537</v>
      </c>
      <c r="H1148" s="6">
        <v>45000</v>
      </c>
      <c r="I1148" s="6">
        <v>6750</v>
      </c>
      <c r="J1148" s="6"/>
      <c r="K1148" s="81">
        <f t="shared" si="301"/>
        <v>45000</v>
      </c>
      <c r="L1148" s="81">
        <f t="shared" si="302"/>
        <v>51800</v>
      </c>
      <c r="M1148" s="6">
        <v>75000</v>
      </c>
      <c r="N1148" s="6" t="e">
        <f>M1148/1000*#REF!</f>
        <v>#REF!</v>
      </c>
      <c r="O1148" s="81" t="e">
        <f t="shared" si="303"/>
        <v>#REF!</v>
      </c>
      <c r="P1148" s="6">
        <v>75000</v>
      </c>
      <c r="Q1148" s="6" t="e">
        <f>#REF!*P1148/10</f>
        <v>#REF!</v>
      </c>
      <c r="R1148" s="81" t="e">
        <f t="shared" si="304"/>
        <v>#REF!</v>
      </c>
      <c r="S1148" s="6">
        <v>75000</v>
      </c>
      <c r="T1148" s="6" t="e">
        <f>S1148/1000*#REF!</f>
        <v>#REF!</v>
      </c>
      <c r="U1148" s="81" t="e">
        <f t="shared" si="305"/>
        <v>#REF!</v>
      </c>
      <c r="V1148" s="6">
        <v>75000</v>
      </c>
      <c r="W1148" s="6" t="e">
        <f>#REF!*V1148/10</f>
        <v>#REF!</v>
      </c>
      <c r="X1148" s="81" t="e">
        <f t="shared" si="306"/>
        <v>#REF!</v>
      </c>
      <c r="Y1148" s="6">
        <v>75000</v>
      </c>
      <c r="Z1148" s="6" t="e">
        <f>Y1148/1000*#REF!</f>
        <v>#REF!</v>
      </c>
      <c r="AA1148" s="81" t="e">
        <f t="shared" si="307"/>
        <v>#REF!</v>
      </c>
      <c r="AB1148" s="6">
        <v>75000</v>
      </c>
      <c r="AC1148" s="6" t="e">
        <f>#REF!*AB1148/10</f>
        <v>#REF!</v>
      </c>
      <c r="AD1148" s="81" t="e">
        <f t="shared" si="308"/>
        <v>#REF!</v>
      </c>
      <c r="AE1148" s="32">
        <v>71000</v>
      </c>
      <c r="AF1148" s="6" t="e">
        <f>AE1148/1000*#REF!</f>
        <v>#REF!</v>
      </c>
      <c r="AG1148" s="81" t="e">
        <f t="shared" si="309"/>
        <v>#REF!</v>
      </c>
      <c r="AH1148" s="32">
        <v>71000</v>
      </c>
      <c r="AI1148" s="6" t="e">
        <f>#REF!*AH1148/10</f>
        <v>#REF!</v>
      </c>
      <c r="AJ1148" s="81" t="e">
        <f t="shared" si="310"/>
        <v>#REF!</v>
      </c>
      <c r="AK1148" s="32">
        <v>71000</v>
      </c>
      <c r="AL1148" s="60"/>
      <c r="AM1148" s="35"/>
    </row>
    <row r="1149" spans="1:39" x14ac:dyDescent="0.2">
      <c r="A1149" s="5">
        <f t="shared" si="300"/>
        <v>1099</v>
      </c>
      <c r="B1149" s="5">
        <v>1084</v>
      </c>
      <c r="C1149" s="5">
        <v>1080</v>
      </c>
      <c r="D1149" s="5" t="s">
        <v>2538</v>
      </c>
      <c r="E1149" s="15"/>
      <c r="F1149" s="15" t="s">
        <v>2538</v>
      </c>
      <c r="G1149" s="30" t="s">
        <v>2539</v>
      </c>
      <c r="H1149" s="6">
        <v>1250000</v>
      </c>
      <c r="I1149" s="6">
        <v>187500</v>
      </c>
      <c r="J1149" s="6"/>
      <c r="K1149" s="81">
        <f t="shared" si="301"/>
        <v>1250000</v>
      </c>
      <c r="L1149" s="81">
        <f t="shared" si="302"/>
        <v>1437500</v>
      </c>
      <c r="M1149" s="6">
        <v>135000</v>
      </c>
      <c r="N1149" s="6" t="e">
        <f>M1149/1000*#REF!</f>
        <v>#REF!</v>
      </c>
      <c r="O1149" s="81" t="e">
        <f t="shared" si="303"/>
        <v>#REF!</v>
      </c>
      <c r="P1149" s="6">
        <v>135000</v>
      </c>
      <c r="Q1149" s="6" t="e">
        <f>#REF!*P1149/10</f>
        <v>#REF!</v>
      </c>
      <c r="R1149" s="81" t="e">
        <f t="shared" si="304"/>
        <v>#REF!</v>
      </c>
      <c r="S1149" s="6">
        <v>135000</v>
      </c>
      <c r="T1149" s="6" t="e">
        <f>S1149/1000*#REF!</f>
        <v>#REF!</v>
      </c>
      <c r="U1149" s="81" t="e">
        <f t="shared" si="305"/>
        <v>#REF!</v>
      </c>
      <c r="V1149" s="6">
        <v>135000</v>
      </c>
      <c r="W1149" s="6" t="e">
        <f>#REF!*V1149/10</f>
        <v>#REF!</v>
      </c>
      <c r="X1149" s="81" t="e">
        <f t="shared" si="306"/>
        <v>#REF!</v>
      </c>
      <c r="Y1149" s="6">
        <v>135000</v>
      </c>
      <c r="Z1149" s="6" t="e">
        <f>Y1149/1000*#REF!</f>
        <v>#REF!</v>
      </c>
      <c r="AA1149" s="81" t="e">
        <f t="shared" si="307"/>
        <v>#REF!</v>
      </c>
      <c r="AB1149" s="6">
        <v>135000</v>
      </c>
      <c r="AC1149" s="6" t="e">
        <f>#REF!*AB1149/10</f>
        <v>#REF!</v>
      </c>
      <c r="AD1149" s="81" t="e">
        <f t="shared" si="308"/>
        <v>#REF!</v>
      </c>
      <c r="AE1149" s="32">
        <v>128000</v>
      </c>
      <c r="AF1149" s="6" t="e">
        <f>AE1149/1000*#REF!</f>
        <v>#REF!</v>
      </c>
      <c r="AG1149" s="81" t="e">
        <f t="shared" si="309"/>
        <v>#REF!</v>
      </c>
      <c r="AH1149" s="32">
        <v>128000</v>
      </c>
      <c r="AI1149" s="6" t="e">
        <f>#REF!*AH1149/10</f>
        <v>#REF!</v>
      </c>
      <c r="AJ1149" s="81" t="e">
        <f t="shared" si="310"/>
        <v>#REF!</v>
      </c>
      <c r="AK1149" s="32">
        <v>128000</v>
      </c>
      <c r="AL1149" s="60"/>
      <c r="AM1149" s="35"/>
    </row>
    <row r="1150" spans="1:39" ht="31.5" x14ac:dyDescent="0.2">
      <c r="A1150" s="5">
        <f t="shared" si="300"/>
        <v>1100</v>
      </c>
      <c r="B1150" s="5">
        <v>1085</v>
      </c>
      <c r="C1150" s="5">
        <v>1081</v>
      </c>
      <c r="D1150" s="5" t="s">
        <v>2540</v>
      </c>
      <c r="E1150" s="15"/>
      <c r="F1150" s="15" t="s">
        <v>2540</v>
      </c>
      <c r="G1150" s="8" t="s">
        <v>2541</v>
      </c>
      <c r="H1150" s="6">
        <v>250000</v>
      </c>
      <c r="I1150" s="6">
        <v>37500</v>
      </c>
      <c r="J1150" s="6"/>
      <c r="K1150" s="81">
        <f t="shared" ref="K1150:K1155" si="311">H1150+J1150</f>
        <v>250000</v>
      </c>
      <c r="L1150" s="81">
        <f t="shared" ref="L1150:L1155" si="312">ROUND((SUM(H1150:J1150)),-2)</f>
        <v>287500</v>
      </c>
      <c r="M1150" s="6">
        <v>85000</v>
      </c>
      <c r="N1150" s="6" t="e">
        <f>M1150/1000*#REF!</f>
        <v>#REF!</v>
      </c>
      <c r="O1150" s="81" t="e">
        <f t="shared" si="303"/>
        <v>#REF!</v>
      </c>
      <c r="P1150" s="6">
        <v>85000</v>
      </c>
      <c r="Q1150" s="6" t="e">
        <f>#REF!*P1150/10</f>
        <v>#REF!</v>
      </c>
      <c r="R1150" s="81" t="e">
        <f t="shared" si="304"/>
        <v>#REF!</v>
      </c>
      <c r="S1150" s="6">
        <v>85000</v>
      </c>
      <c r="T1150" s="6" t="e">
        <f>S1150/1000*#REF!</f>
        <v>#REF!</v>
      </c>
      <c r="U1150" s="81" t="e">
        <f t="shared" si="305"/>
        <v>#REF!</v>
      </c>
      <c r="V1150" s="6">
        <v>85000</v>
      </c>
      <c r="W1150" s="6" t="e">
        <f>#REF!*V1150/10</f>
        <v>#REF!</v>
      </c>
      <c r="X1150" s="81" t="e">
        <f t="shared" si="306"/>
        <v>#REF!</v>
      </c>
      <c r="Y1150" s="6">
        <v>85000</v>
      </c>
      <c r="Z1150" s="6" t="e">
        <f>Y1150/1000*#REF!</f>
        <v>#REF!</v>
      </c>
      <c r="AA1150" s="81" t="e">
        <f t="shared" si="307"/>
        <v>#REF!</v>
      </c>
      <c r="AB1150" s="6">
        <v>85000</v>
      </c>
      <c r="AC1150" s="6" t="e">
        <f>#REF!*AB1150/10</f>
        <v>#REF!</v>
      </c>
      <c r="AD1150" s="81" t="e">
        <f t="shared" si="308"/>
        <v>#REF!</v>
      </c>
      <c r="AE1150" s="32">
        <v>80000</v>
      </c>
      <c r="AF1150" s="6" t="e">
        <f>AE1150/1000*#REF!</f>
        <v>#REF!</v>
      </c>
      <c r="AG1150" s="81" t="e">
        <f t="shared" si="309"/>
        <v>#REF!</v>
      </c>
      <c r="AH1150" s="32">
        <v>80000</v>
      </c>
      <c r="AI1150" s="6" t="e">
        <f>#REF!*AH1150/10</f>
        <v>#REF!</v>
      </c>
      <c r="AJ1150" s="81" t="e">
        <f t="shared" si="310"/>
        <v>#REF!</v>
      </c>
      <c r="AK1150" s="32">
        <v>80000</v>
      </c>
      <c r="AL1150" s="60"/>
      <c r="AM1150" s="35"/>
    </row>
    <row r="1151" spans="1:39" ht="31.5" x14ac:dyDescent="0.2">
      <c r="A1151" s="5">
        <f t="shared" ref="A1151:A1155" si="313">A1150+1</f>
        <v>1101</v>
      </c>
      <c r="B1151" s="5">
        <v>1158</v>
      </c>
      <c r="C1151" s="5">
        <v>1154</v>
      </c>
      <c r="D1151" s="5" t="s">
        <v>2542</v>
      </c>
      <c r="E1151" s="15" t="s">
        <v>2542</v>
      </c>
      <c r="F1151" s="15"/>
      <c r="G1151" s="59" t="s">
        <v>2543</v>
      </c>
      <c r="H1151" s="6">
        <v>200000</v>
      </c>
      <c r="I1151" s="6">
        <v>30000</v>
      </c>
      <c r="J1151" s="6"/>
      <c r="K1151" s="81">
        <f t="shared" si="311"/>
        <v>200000</v>
      </c>
      <c r="L1151" s="81">
        <f t="shared" si="312"/>
        <v>230000</v>
      </c>
      <c r="M1151" s="6">
        <v>70000</v>
      </c>
      <c r="N1151" s="6" t="e">
        <f>M1151/1000*#REF!</f>
        <v>#REF!</v>
      </c>
      <c r="O1151" s="81" t="e">
        <f t="shared" si="303"/>
        <v>#REF!</v>
      </c>
      <c r="P1151" s="6">
        <v>70000</v>
      </c>
      <c r="Q1151" s="6" t="e">
        <f>#REF!*P1151/10</f>
        <v>#REF!</v>
      </c>
      <c r="R1151" s="81" t="e">
        <f t="shared" si="304"/>
        <v>#REF!</v>
      </c>
      <c r="S1151" s="6">
        <v>70000</v>
      </c>
      <c r="T1151" s="6" t="e">
        <f>S1151/1000*#REF!</f>
        <v>#REF!</v>
      </c>
      <c r="U1151" s="81" t="e">
        <f t="shared" si="305"/>
        <v>#REF!</v>
      </c>
      <c r="V1151" s="6">
        <v>70000</v>
      </c>
      <c r="W1151" s="6" t="e">
        <f>#REF!*V1151/10</f>
        <v>#REF!</v>
      </c>
      <c r="X1151" s="81" t="e">
        <f t="shared" si="306"/>
        <v>#REF!</v>
      </c>
      <c r="Y1151" s="6">
        <v>70000</v>
      </c>
      <c r="Z1151" s="6" t="e">
        <f>Y1151/1000*#REF!</f>
        <v>#REF!</v>
      </c>
      <c r="AA1151" s="81" t="e">
        <f t="shared" si="307"/>
        <v>#REF!</v>
      </c>
      <c r="AB1151" s="6">
        <v>70000</v>
      </c>
      <c r="AC1151" s="6" t="e">
        <f>#REF!*AB1151/10</f>
        <v>#REF!</v>
      </c>
      <c r="AD1151" s="81" t="e">
        <f t="shared" si="308"/>
        <v>#REF!</v>
      </c>
      <c r="AE1151" s="32">
        <v>66000</v>
      </c>
      <c r="AF1151" s="6" t="e">
        <f>AE1151/1000*#REF!</f>
        <v>#REF!</v>
      </c>
      <c r="AG1151" s="81" t="e">
        <f t="shared" si="309"/>
        <v>#REF!</v>
      </c>
      <c r="AH1151" s="32">
        <v>66000</v>
      </c>
      <c r="AI1151" s="6" t="e">
        <f>#REF!*AH1151/10</f>
        <v>#REF!</v>
      </c>
      <c r="AJ1151" s="81" t="e">
        <f t="shared" si="310"/>
        <v>#REF!</v>
      </c>
      <c r="AK1151" s="32">
        <v>66000</v>
      </c>
      <c r="AL1151" s="60"/>
      <c r="AM1151" s="35"/>
    </row>
    <row r="1152" spans="1:39" ht="31.5" x14ac:dyDescent="0.2">
      <c r="A1152" s="5">
        <f t="shared" si="313"/>
        <v>1102</v>
      </c>
      <c r="B1152" s="5">
        <v>1159</v>
      </c>
      <c r="C1152" s="5">
        <v>1155</v>
      </c>
      <c r="D1152" s="5" t="s">
        <v>2544</v>
      </c>
      <c r="E1152" s="15" t="s">
        <v>2544</v>
      </c>
      <c r="F1152" s="15"/>
      <c r="G1152" s="8" t="s">
        <v>2545</v>
      </c>
      <c r="H1152" s="6">
        <v>200000</v>
      </c>
      <c r="I1152" s="6">
        <v>30000</v>
      </c>
      <c r="J1152" s="6"/>
      <c r="K1152" s="81">
        <f t="shared" si="311"/>
        <v>200000</v>
      </c>
      <c r="L1152" s="81">
        <f t="shared" si="312"/>
        <v>230000</v>
      </c>
      <c r="M1152" s="6">
        <v>300000</v>
      </c>
      <c r="N1152" s="6" t="e">
        <f>M1152/1000*#REF!</f>
        <v>#REF!</v>
      </c>
      <c r="O1152" s="81" t="e">
        <f t="shared" si="303"/>
        <v>#REF!</v>
      </c>
      <c r="P1152" s="6">
        <v>300000</v>
      </c>
      <c r="Q1152" s="6" t="e">
        <f>#REF!*P1152/10</f>
        <v>#REF!</v>
      </c>
      <c r="R1152" s="81" t="e">
        <f t="shared" si="304"/>
        <v>#REF!</v>
      </c>
      <c r="S1152" s="6">
        <v>300000</v>
      </c>
      <c r="T1152" s="6" t="e">
        <f>S1152/1000*#REF!</f>
        <v>#REF!</v>
      </c>
      <c r="U1152" s="81" t="e">
        <f t="shared" si="305"/>
        <v>#REF!</v>
      </c>
      <c r="V1152" s="6">
        <v>300000</v>
      </c>
      <c r="W1152" s="6" t="e">
        <f>#REF!*V1152/10</f>
        <v>#REF!</v>
      </c>
      <c r="X1152" s="81" t="e">
        <f t="shared" si="306"/>
        <v>#REF!</v>
      </c>
      <c r="Y1152" s="6">
        <v>300000</v>
      </c>
      <c r="Z1152" s="6" t="e">
        <f>Y1152/1000*#REF!</f>
        <v>#REF!</v>
      </c>
      <c r="AA1152" s="81" t="e">
        <f t="shared" si="307"/>
        <v>#REF!</v>
      </c>
      <c r="AB1152" s="6">
        <v>300000</v>
      </c>
      <c r="AC1152" s="6" t="e">
        <f>#REF!*AB1152/10</f>
        <v>#REF!</v>
      </c>
      <c r="AD1152" s="81" t="e">
        <f t="shared" si="308"/>
        <v>#REF!</v>
      </c>
      <c r="AE1152" s="32">
        <v>285000</v>
      </c>
      <c r="AF1152" s="6" t="e">
        <f>AE1152/1000*#REF!</f>
        <v>#REF!</v>
      </c>
      <c r="AG1152" s="81" t="e">
        <f t="shared" si="309"/>
        <v>#REF!</v>
      </c>
      <c r="AH1152" s="32">
        <v>285000</v>
      </c>
      <c r="AI1152" s="6" t="e">
        <f>#REF!*AH1152/10</f>
        <v>#REF!</v>
      </c>
      <c r="AJ1152" s="81" t="e">
        <f t="shared" si="310"/>
        <v>#REF!</v>
      </c>
      <c r="AK1152" s="32">
        <v>285000</v>
      </c>
      <c r="AL1152" s="60"/>
      <c r="AM1152" s="35"/>
    </row>
    <row r="1153" spans="1:39" ht="31.5" x14ac:dyDescent="0.2">
      <c r="A1153" s="5">
        <f t="shared" si="313"/>
        <v>1103</v>
      </c>
      <c r="B1153" s="5">
        <v>1093</v>
      </c>
      <c r="C1153" s="5">
        <v>1089</v>
      </c>
      <c r="D1153" s="5" t="s">
        <v>2546</v>
      </c>
      <c r="E1153" s="15"/>
      <c r="F1153" s="15" t="s">
        <v>2546</v>
      </c>
      <c r="G1153" s="8" t="s">
        <v>2547</v>
      </c>
      <c r="H1153" s="6">
        <v>90000</v>
      </c>
      <c r="I1153" s="6">
        <v>13500</v>
      </c>
      <c r="J1153" s="6"/>
      <c r="K1153" s="81">
        <f t="shared" si="311"/>
        <v>90000</v>
      </c>
      <c r="L1153" s="81">
        <f t="shared" si="312"/>
        <v>103500</v>
      </c>
      <c r="M1153" s="6">
        <v>220000</v>
      </c>
      <c r="N1153" s="6" t="e">
        <f>M1153/1000*#REF!</f>
        <v>#REF!</v>
      </c>
      <c r="O1153" s="81" t="e">
        <f t="shared" si="303"/>
        <v>#REF!</v>
      </c>
      <c r="P1153" s="6">
        <v>220000</v>
      </c>
      <c r="Q1153" s="6" t="e">
        <f>#REF!*P1153/10</f>
        <v>#REF!</v>
      </c>
      <c r="R1153" s="81" t="e">
        <f t="shared" si="304"/>
        <v>#REF!</v>
      </c>
      <c r="S1153" s="6">
        <v>220000</v>
      </c>
      <c r="T1153" s="6" t="e">
        <f>S1153/1000*#REF!</f>
        <v>#REF!</v>
      </c>
      <c r="U1153" s="81" t="e">
        <f t="shared" si="305"/>
        <v>#REF!</v>
      </c>
      <c r="V1153" s="6">
        <v>220000</v>
      </c>
      <c r="W1153" s="6" t="e">
        <f>#REF!*V1153/10</f>
        <v>#REF!</v>
      </c>
      <c r="X1153" s="81" t="e">
        <f t="shared" si="306"/>
        <v>#REF!</v>
      </c>
      <c r="Y1153" s="6">
        <v>220000</v>
      </c>
      <c r="Z1153" s="6" t="e">
        <f>Y1153/1000*#REF!</f>
        <v>#REF!</v>
      </c>
      <c r="AA1153" s="81" t="e">
        <f t="shared" si="307"/>
        <v>#REF!</v>
      </c>
      <c r="AB1153" s="6">
        <v>220000</v>
      </c>
      <c r="AC1153" s="6" t="e">
        <f>#REF!*AB1153/10</f>
        <v>#REF!</v>
      </c>
      <c r="AD1153" s="81" t="e">
        <f t="shared" si="308"/>
        <v>#REF!</v>
      </c>
      <c r="AE1153" s="32">
        <v>209000</v>
      </c>
      <c r="AF1153" s="6" t="e">
        <f>AE1153/1000*#REF!</f>
        <v>#REF!</v>
      </c>
      <c r="AG1153" s="81" t="e">
        <f t="shared" si="309"/>
        <v>#REF!</v>
      </c>
      <c r="AH1153" s="32">
        <v>209000</v>
      </c>
      <c r="AI1153" s="6" t="e">
        <f>#REF!*AH1153/10</f>
        <v>#REF!</v>
      </c>
      <c r="AJ1153" s="81" t="e">
        <f t="shared" si="310"/>
        <v>#REF!</v>
      </c>
      <c r="AK1153" s="32">
        <v>209000</v>
      </c>
      <c r="AL1153" s="10"/>
      <c r="AM1153" s="35"/>
    </row>
    <row r="1154" spans="1:39" ht="31.5" x14ac:dyDescent="0.2">
      <c r="A1154" s="5">
        <f t="shared" si="313"/>
        <v>1104</v>
      </c>
      <c r="B1154" s="5">
        <v>1156</v>
      </c>
      <c r="C1154" s="5">
        <v>1152</v>
      </c>
      <c r="D1154" s="5" t="s">
        <v>2548</v>
      </c>
      <c r="E1154" s="15" t="s">
        <v>2548</v>
      </c>
      <c r="F1154" s="28"/>
      <c r="G1154" s="61" t="s">
        <v>2549</v>
      </c>
      <c r="H1154" s="6">
        <v>155000</v>
      </c>
      <c r="I1154" s="6">
        <v>23250</v>
      </c>
      <c r="J1154" s="6"/>
      <c r="K1154" s="81">
        <f t="shared" si="311"/>
        <v>155000</v>
      </c>
      <c r="L1154" s="81">
        <f t="shared" si="312"/>
        <v>178300</v>
      </c>
      <c r="M1154" s="6">
        <v>130000</v>
      </c>
      <c r="N1154" s="6" t="e">
        <f>M1154/1000*#REF!</f>
        <v>#REF!</v>
      </c>
      <c r="O1154" s="81" t="e">
        <f t="shared" si="303"/>
        <v>#REF!</v>
      </c>
      <c r="P1154" s="6">
        <v>130000</v>
      </c>
      <c r="Q1154" s="6" t="e">
        <f>#REF!*P1154/10</f>
        <v>#REF!</v>
      </c>
      <c r="R1154" s="81" t="e">
        <f t="shared" si="304"/>
        <v>#REF!</v>
      </c>
      <c r="S1154" s="6">
        <v>130000</v>
      </c>
      <c r="T1154" s="6" t="e">
        <f>S1154/1000*#REF!</f>
        <v>#REF!</v>
      </c>
      <c r="U1154" s="81" t="e">
        <f t="shared" si="305"/>
        <v>#REF!</v>
      </c>
      <c r="V1154" s="6">
        <v>130000</v>
      </c>
      <c r="W1154" s="6" t="e">
        <f>#REF!*V1154/10</f>
        <v>#REF!</v>
      </c>
      <c r="X1154" s="81" t="e">
        <f t="shared" si="306"/>
        <v>#REF!</v>
      </c>
      <c r="Y1154" s="6">
        <v>130000</v>
      </c>
      <c r="Z1154" s="6" t="e">
        <f>Y1154/1000*#REF!</f>
        <v>#REF!</v>
      </c>
      <c r="AA1154" s="81" t="e">
        <f t="shared" si="307"/>
        <v>#REF!</v>
      </c>
      <c r="AB1154" s="6">
        <v>130000</v>
      </c>
      <c r="AC1154" s="6" t="e">
        <f>#REF!*AB1154/10</f>
        <v>#REF!</v>
      </c>
      <c r="AD1154" s="81" t="e">
        <f t="shared" si="308"/>
        <v>#REF!</v>
      </c>
      <c r="AE1154" s="32">
        <v>123000</v>
      </c>
      <c r="AF1154" s="6" t="e">
        <f>AE1154/1000*#REF!</f>
        <v>#REF!</v>
      </c>
      <c r="AG1154" s="81" t="e">
        <f t="shared" si="309"/>
        <v>#REF!</v>
      </c>
      <c r="AH1154" s="32">
        <v>123000</v>
      </c>
      <c r="AI1154" s="6" t="e">
        <f>#REF!*AH1154/10</f>
        <v>#REF!</v>
      </c>
      <c r="AJ1154" s="81" t="e">
        <f t="shared" si="310"/>
        <v>#REF!</v>
      </c>
      <c r="AK1154" s="32">
        <v>123000</v>
      </c>
      <c r="AL1154" s="60"/>
      <c r="AM1154" s="35"/>
    </row>
    <row r="1155" spans="1:39" x14ac:dyDescent="0.2">
      <c r="A1155" s="5">
        <f t="shared" si="313"/>
        <v>1105</v>
      </c>
      <c r="B1155" s="5">
        <v>1157</v>
      </c>
      <c r="C1155" s="5">
        <v>1153</v>
      </c>
      <c r="D1155" s="5" t="s">
        <v>2550</v>
      </c>
      <c r="E1155" s="15" t="s">
        <v>2550</v>
      </c>
      <c r="F1155" s="28"/>
      <c r="G1155" s="30" t="s">
        <v>2551</v>
      </c>
      <c r="H1155" s="6">
        <v>165000</v>
      </c>
      <c r="I1155" s="6">
        <v>24750</v>
      </c>
      <c r="J1155" s="6"/>
      <c r="K1155" s="81">
        <f t="shared" si="311"/>
        <v>165000</v>
      </c>
      <c r="L1155" s="81">
        <f t="shared" si="312"/>
        <v>189800</v>
      </c>
      <c r="M1155" s="6">
        <v>140000</v>
      </c>
      <c r="N1155" s="6" t="e">
        <f>M1155/1000*#REF!</f>
        <v>#REF!</v>
      </c>
      <c r="O1155" s="81" t="e">
        <f t="shared" si="303"/>
        <v>#REF!</v>
      </c>
      <c r="P1155" s="6">
        <v>140000</v>
      </c>
      <c r="Q1155" s="6" t="e">
        <f>#REF!*P1155/10</f>
        <v>#REF!</v>
      </c>
      <c r="R1155" s="81" t="e">
        <f t="shared" si="304"/>
        <v>#REF!</v>
      </c>
      <c r="S1155" s="6">
        <v>140000</v>
      </c>
      <c r="T1155" s="6" t="e">
        <f>S1155/1000*#REF!</f>
        <v>#REF!</v>
      </c>
      <c r="U1155" s="81" t="e">
        <f t="shared" si="305"/>
        <v>#REF!</v>
      </c>
      <c r="V1155" s="6">
        <v>140000</v>
      </c>
      <c r="W1155" s="6" t="e">
        <f>#REF!*V1155/10</f>
        <v>#REF!</v>
      </c>
      <c r="X1155" s="81" t="e">
        <f t="shared" si="306"/>
        <v>#REF!</v>
      </c>
      <c r="Y1155" s="6">
        <v>140000</v>
      </c>
      <c r="Z1155" s="6" t="e">
        <f>Y1155/1000*#REF!</f>
        <v>#REF!</v>
      </c>
      <c r="AA1155" s="81" t="e">
        <f t="shared" si="307"/>
        <v>#REF!</v>
      </c>
      <c r="AB1155" s="6">
        <v>140000</v>
      </c>
      <c r="AC1155" s="6" t="e">
        <f>#REF!*AB1155/10</f>
        <v>#REF!</v>
      </c>
      <c r="AD1155" s="81" t="e">
        <f t="shared" si="308"/>
        <v>#REF!</v>
      </c>
      <c r="AE1155" s="32">
        <v>133000</v>
      </c>
      <c r="AF1155" s="6" t="e">
        <f>AE1155/1000*#REF!</f>
        <v>#REF!</v>
      </c>
      <c r="AG1155" s="81" t="e">
        <f t="shared" si="309"/>
        <v>#REF!</v>
      </c>
      <c r="AH1155" s="32">
        <v>133000</v>
      </c>
      <c r="AI1155" s="6" t="e">
        <f>#REF!*AH1155/10</f>
        <v>#REF!</v>
      </c>
      <c r="AJ1155" s="81" t="e">
        <f t="shared" si="310"/>
        <v>#REF!</v>
      </c>
      <c r="AK1155" s="32">
        <v>133000</v>
      </c>
      <c r="AL1155" s="60"/>
      <c r="AM1155" s="35"/>
    </row>
    <row r="1156" spans="1:39" ht="31.5" x14ac:dyDescent="0.2">
      <c r="A1156" s="16" t="s">
        <v>2552</v>
      </c>
      <c r="B1156" s="5"/>
      <c r="C1156" s="5"/>
      <c r="D1156" s="5"/>
      <c r="E1156" s="16" t="s">
        <v>2600</v>
      </c>
      <c r="F1156" s="16" t="s">
        <v>1965</v>
      </c>
      <c r="G1156" s="41" t="s">
        <v>2553</v>
      </c>
      <c r="H1156" s="6"/>
      <c r="I1156" s="6"/>
      <c r="J1156" s="6"/>
      <c r="K1156" s="81"/>
      <c r="L1156" s="81"/>
      <c r="M1156" s="6">
        <v>125000</v>
      </c>
      <c r="N1156" s="6" t="e">
        <f>M1156/1000*#REF!</f>
        <v>#REF!</v>
      </c>
      <c r="O1156" s="81" t="e">
        <f t="shared" si="303"/>
        <v>#REF!</v>
      </c>
      <c r="P1156" s="6">
        <v>125000</v>
      </c>
      <c r="Q1156" s="6" t="e">
        <f>#REF!*P1156/10</f>
        <v>#REF!</v>
      </c>
      <c r="R1156" s="81" t="e">
        <f t="shared" si="304"/>
        <v>#REF!</v>
      </c>
      <c r="S1156" s="6">
        <v>125000</v>
      </c>
      <c r="T1156" s="6" t="e">
        <f>S1156/1000*#REF!</f>
        <v>#REF!</v>
      </c>
      <c r="U1156" s="81" t="e">
        <f t="shared" si="305"/>
        <v>#REF!</v>
      </c>
      <c r="V1156" s="6">
        <v>125000</v>
      </c>
      <c r="W1156" s="6" t="e">
        <f>#REF!*V1156/10</f>
        <v>#REF!</v>
      </c>
      <c r="X1156" s="81" t="e">
        <f t="shared" si="306"/>
        <v>#REF!</v>
      </c>
      <c r="Y1156" s="6">
        <v>125000</v>
      </c>
      <c r="Z1156" s="6" t="e">
        <f>Y1156/1000*#REF!</f>
        <v>#REF!</v>
      </c>
      <c r="AA1156" s="81" t="e">
        <f t="shared" si="307"/>
        <v>#REF!</v>
      </c>
      <c r="AB1156" s="6">
        <v>125000</v>
      </c>
      <c r="AC1156" s="6" t="e">
        <f>#REF!*AB1156/10</f>
        <v>#REF!</v>
      </c>
      <c r="AD1156" s="81" t="e">
        <f t="shared" si="308"/>
        <v>#REF!</v>
      </c>
      <c r="AE1156" s="32">
        <v>118000</v>
      </c>
      <c r="AF1156" s="6" t="e">
        <f>AE1156/1000*#REF!</f>
        <v>#REF!</v>
      </c>
      <c r="AG1156" s="81" t="e">
        <f t="shared" si="309"/>
        <v>#REF!</v>
      </c>
      <c r="AH1156" s="32">
        <v>118000</v>
      </c>
      <c r="AI1156" s="6" t="e">
        <f>#REF!*AH1156/10</f>
        <v>#REF!</v>
      </c>
      <c r="AJ1156" s="81" t="e">
        <f t="shared" si="310"/>
        <v>#REF!</v>
      </c>
      <c r="AK1156" s="32">
        <v>118000</v>
      </c>
      <c r="AL1156" s="35"/>
      <c r="AM1156" s="35"/>
    </row>
    <row r="1157" spans="1:39" ht="47.25" x14ac:dyDescent="0.2">
      <c r="A1157" s="5">
        <f>A1155+1</f>
        <v>1106</v>
      </c>
      <c r="B1157" s="5">
        <v>1084</v>
      </c>
      <c r="C1157" s="5">
        <v>1173</v>
      </c>
      <c r="D1157" s="5" t="s">
        <v>2554</v>
      </c>
      <c r="E1157" s="15" t="s">
        <v>2554</v>
      </c>
      <c r="F1157" s="15"/>
      <c r="G1157" s="30" t="s">
        <v>2555</v>
      </c>
      <c r="H1157" s="6">
        <v>205000</v>
      </c>
      <c r="I1157" s="6">
        <v>164000</v>
      </c>
      <c r="J1157" s="6"/>
      <c r="K1157" s="81">
        <f t="shared" ref="K1157:K1179" si="314">H1157+J1157</f>
        <v>205000</v>
      </c>
      <c r="L1157" s="81">
        <f t="shared" ref="L1157:L1179" si="315">ROUND((SUM(H1157:J1157)),-2)</f>
        <v>369000</v>
      </c>
      <c r="M1157" s="6">
        <v>130000</v>
      </c>
      <c r="N1157" s="6" t="e">
        <f>M1157/1000*#REF!</f>
        <v>#REF!</v>
      </c>
      <c r="O1157" s="81" t="e">
        <f t="shared" si="303"/>
        <v>#REF!</v>
      </c>
      <c r="P1157" s="6">
        <v>130000</v>
      </c>
      <c r="Q1157" s="6" t="e">
        <f>#REF!*P1157/10</f>
        <v>#REF!</v>
      </c>
      <c r="R1157" s="81" t="e">
        <f t="shared" si="304"/>
        <v>#REF!</v>
      </c>
      <c r="S1157" s="6">
        <v>130000</v>
      </c>
      <c r="T1157" s="6" t="e">
        <f>S1157/1000*#REF!</f>
        <v>#REF!</v>
      </c>
      <c r="U1157" s="81" t="e">
        <f t="shared" si="305"/>
        <v>#REF!</v>
      </c>
      <c r="V1157" s="6">
        <v>130000</v>
      </c>
      <c r="W1157" s="6" t="e">
        <f>#REF!*V1157/10</f>
        <v>#REF!</v>
      </c>
      <c r="X1157" s="81" t="e">
        <f t="shared" si="306"/>
        <v>#REF!</v>
      </c>
      <c r="Y1157" s="6">
        <v>130000</v>
      </c>
      <c r="Z1157" s="6" t="e">
        <f>Y1157/1000*#REF!</f>
        <v>#REF!</v>
      </c>
      <c r="AA1157" s="81" t="e">
        <f t="shared" si="307"/>
        <v>#REF!</v>
      </c>
      <c r="AB1157" s="6">
        <v>130000</v>
      </c>
      <c r="AC1157" s="6" t="e">
        <f>#REF!*AB1157/10</f>
        <v>#REF!</v>
      </c>
      <c r="AD1157" s="81" t="e">
        <f t="shared" si="308"/>
        <v>#REF!</v>
      </c>
      <c r="AE1157" s="32">
        <v>123000</v>
      </c>
      <c r="AF1157" s="6" t="e">
        <f>AE1157/1000*#REF!</f>
        <v>#REF!</v>
      </c>
      <c r="AG1157" s="81" t="e">
        <f t="shared" si="309"/>
        <v>#REF!</v>
      </c>
      <c r="AH1157" s="32">
        <v>123000</v>
      </c>
      <c r="AI1157" s="6" t="e">
        <f>#REF!*AH1157/10</f>
        <v>#REF!</v>
      </c>
      <c r="AJ1157" s="81" t="e">
        <f t="shared" si="310"/>
        <v>#REF!</v>
      </c>
      <c r="AK1157" s="32">
        <v>123000</v>
      </c>
      <c r="AL1157" s="35"/>
      <c r="AM1157" s="35"/>
    </row>
    <row r="1158" spans="1:39" ht="47.25" x14ac:dyDescent="0.2">
      <c r="A1158" s="5">
        <f t="shared" ref="A1158:A1179" si="316">A1157+1</f>
        <v>1107</v>
      </c>
      <c r="B1158" s="5">
        <v>1085</v>
      </c>
      <c r="C1158" s="5">
        <v>1174</v>
      </c>
      <c r="D1158" s="5" t="s">
        <v>2556</v>
      </c>
      <c r="E1158" s="15" t="s">
        <v>2556</v>
      </c>
      <c r="F1158" s="15"/>
      <c r="G1158" s="30" t="s">
        <v>2557</v>
      </c>
      <c r="H1158" s="6">
        <v>245000</v>
      </c>
      <c r="I1158" s="6">
        <v>196000</v>
      </c>
      <c r="J1158" s="6"/>
      <c r="K1158" s="81">
        <f t="shared" si="314"/>
        <v>245000</v>
      </c>
      <c r="L1158" s="81">
        <f t="shared" si="315"/>
        <v>441000</v>
      </c>
      <c r="M1158" s="6">
        <v>90000</v>
      </c>
      <c r="N1158" s="6" t="e">
        <f>M1158/1000*#REF!</f>
        <v>#REF!</v>
      </c>
      <c r="O1158" s="81" t="e">
        <f t="shared" si="303"/>
        <v>#REF!</v>
      </c>
      <c r="P1158" s="6">
        <v>90000</v>
      </c>
      <c r="Q1158" s="6" t="e">
        <f>#REF!*P1158/10</f>
        <v>#REF!</v>
      </c>
      <c r="R1158" s="81" t="e">
        <f t="shared" si="304"/>
        <v>#REF!</v>
      </c>
      <c r="S1158" s="6">
        <v>90000</v>
      </c>
      <c r="T1158" s="6" t="e">
        <f>S1158/1000*#REF!</f>
        <v>#REF!</v>
      </c>
      <c r="U1158" s="81" t="e">
        <f t="shared" si="305"/>
        <v>#REF!</v>
      </c>
      <c r="V1158" s="6">
        <v>90000</v>
      </c>
      <c r="W1158" s="6" t="e">
        <f>#REF!*V1158/10</f>
        <v>#REF!</v>
      </c>
      <c r="X1158" s="81" t="e">
        <f t="shared" si="306"/>
        <v>#REF!</v>
      </c>
      <c r="Y1158" s="6">
        <v>90000</v>
      </c>
      <c r="Z1158" s="6" t="e">
        <f>Y1158/1000*#REF!</f>
        <v>#REF!</v>
      </c>
      <c r="AA1158" s="81" t="e">
        <f t="shared" si="307"/>
        <v>#REF!</v>
      </c>
      <c r="AB1158" s="6">
        <v>90000</v>
      </c>
      <c r="AC1158" s="6" t="e">
        <f>#REF!*AB1158/10</f>
        <v>#REF!</v>
      </c>
      <c r="AD1158" s="81" t="e">
        <f t="shared" si="308"/>
        <v>#REF!</v>
      </c>
      <c r="AE1158" s="32">
        <v>85000</v>
      </c>
      <c r="AF1158" s="6" t="e">
        <f>AE1158/1000*#REF!</f>
        <v>#REF!</v>
      </c>
      <c r="AG1158" s="81" t="e">
        <f t="shared" si="309"/>
        <v>#REF!</v>
      </c>
      <c r="AH1158" s="32">
        <v>85000</v>
      </c>
      <c r="AI1158" s="6" t="e">
        <f>#REF!*AH1158/10</f>
        <v>#REF!</v>
      </c>
      <c r="AJ1158" s="81" t="e">
        <f t="shared" si="310"/>
        <v>#REF!</v>
      </c>
      <c r="AK1158" s="32">
        <v>85000</v>
      </c>
      <c r="AL1158" s="35"/>
      <c r="AM1158" s="35"/>
    </row>
    <row r="1159" spans="1:39" ht="47.25" x14ac:dyDescent="0.2">
      <c r="A1159" s="5">
        <f t="shared" si="316"/>
        <v>1108</v>
      </c>
      <c r="B1159" s="5">
        <v>1086</v>
      </c>
      <c r="C1159" s="5">
        <v>1175</v>
      </c>
      <c r="D1159" s="5" t="s">
        <v>2558</v>
      </c>
      <c r="E1159" s="15" t="s">
        <v>2558</v>
      </c>
      <c r="F1159" s="15"/>
      <c r="G1159" s="30" t="s">
        <v>2559</v>
      </c>
      <c r="H1159" s="6">
        <v>260000</v>
      </c>
      <c r="I1159" s="6">
        <v>208000</v>
      </c>
      <c r="J1159" s="6"/>
      <c r="K1159" s="81">
        <f t="shared" si="314"/>
        <v>260000</v>
      </c>
      <c r="L1159" s="81">
        <f t="shared" si="315"/>
        <v>468000</v>
      </c>
      <c r="M1159" s="6">
        <v>80000</v>
      </c>
      <c r="N1159" s="6" t="e">
        <f>M1159/1000*#REF!</f>
        <v>#REF!</v>
      </c>
      <c r="O1159" s="81" t="e">
        <f t="shared" si="303"/>
        <v>#REF!</v>
      </c>
      <c r="P1159" s="6">
        <v>80000</v>
      </c>
      <c r="Q1159" s="6" t="e">
        <f>#REF!*P1159/10</f>
        <v>#REF!</v>
      </c>
      <c r="R1159" s="81" t="e">
        <f t="shared" si="304"/>
        <v>#REF!</v>
      </c>
      <c r="S1159" s="6">
        <v>80000</v>
      </c>
      <c r="T1159" s="6" t="e">
        <f>S1159/1000*#REF!</f>
        <v>#REF!</v>
      </c>
      <c r="U1159" s="81" t="e">
        <f t="shared" si="305"/>
        <v>#REF!</v>
      </c>
      <c r="V1159" s="6">
        <v>80000</v>
      </c>
      <c r="W1159" s="6" t="e">
        <f>#REF!*V1159/10</f>
        <v>#REF!</v>
      </c>
      <c r="X1159" s="81" t="e">
        <f t="shared" si="306"/>
        <v>#REF!</v>
      </c>
      <c r="Y1159" s="6">
        <v>80000</v>
      </c>
      <c r="Z1159" s="6" t="e">
        <f>Y1159/1000*#REF!</f>
        <v>#REF!</v>
      </c>
      <c r="AA1159" s="81" t="e">
        <f t="shared" si="307"/>
        <v>#REF!</v>
      </c>
      <c r="AB1159" s="6">
        <v>80000</v>
      </c>
      <c r="AC1159" s="6" t="e">
        <f>#REF!*AB1159/10</f>
        <v>#REF!</v>
      </c>
      <c r="AD1159" s="81" t="e">
        <f t="shared" si="308"/>
        <v>#REF!</v>
      </c>
      <c r="AE1159" s="32">
        <v>76000</v>
      </c>
      <c r="AF1159" s="6" t="e">
        <f>AE1159/1000*#REF!</f>
        <v>#REF!</v>
      </c>
      <c r="AG1159" s="81" t="e">
        <f t="shared" si="309"/>
        <v>#REF!</v>
      </c>
      <c r="AH1159" s="32">
        <v>76000</v>
      </c>
      <c r="AI1159" s="6" t="e">
        <f>#REF!*AH1159/10</f>
        <v>#REF!</v>
      </c>
      <c r="AJ1159" s="81" t="e">
        <f t="shared" si="310"/>
        <v>#REF!</v>
      </c>
      <c r="AK1159" s="32">
        <v>76000</v>
      </c>
      <c r="AL1159" s="35"/>
      <c r="AM1159" s="35"/>
    </row>
    <row r="1160" spans="1:39" ht="47.25" x14ac:dyDescent="0.2">
      <c r="A1160" s="5">
        <f t="shared" si="316"/>
        <v>1109</v>
      </c>
      <c r="B1160" s="5">
        <v>1087</v>
      </c>
      <c r="C1160" s="5">
        <v>1176</v>
      </c>
      <c r="D1160" s="5" t="s">
        <v>2560</v>
      </c>
      <c r="E1160" s="15" t="s">
        <v>2560</v>
      </c>
      <c r="F1160" s="15"/>
      <c r="G1160" s="30" t="s">
        <v>2561</v>
      </c>
      <c r="H1160" s="6">
        <v>185000</v>
      </c>
      <c r="I1160" s="6">
        <v>148000</v>
      </c>
      <c r="J1160" s="6"/>
      <c r="K1160" s="81">
        <f t="shared" si="314"/>
        <v>185000</v>
      </c>
      <c r="L1160" s="81">
        <f t="shared" si="315"/>
        <v>333000</v>
      </c>
      <c r="M1160" s="6">
        <v>70000</v>
      </c>
      <c r="N1160" s="6" t="e">
        <f>M1160/1000*#REF!</f>
        <v>#REF!</v>
      </c>
      <c r="O1160" s="81" t="e">
        <f t="shared" si="303"/>
        <v>#REF!</v>
      </c>
      <c r="P1160" s="6">
        <v>70000</v>
      </c>
      <c r="Q1160" s="6" t="e">
        <f>#REF!*P1160/10</f>
        <v>#REF!</v>
      </c>
      <c r="R1160" s="81" t="e">
        <f t="shared" si="304"/>
        <v>#REF!</v>
      </c>
      <c r="S1160" s="6">
        <v>70000</v>
      </c>
      <c r="T1160" s="6" t="e">
        <f>S1160/1000*#REF!</f>
        <v>#REF!</v>
      </c>
      <c r="U1160" s="81" t="e">
        <f t="shared" si="305"/>
        <v>#REF!</v>
      </c>
      <c r="V1160" s="6">
        <v>70000</v>
      </c>
      <c r="W1160" s="6" t="e">
        <f>#REF!*V1160/10</f>
        <v>#REF!</v>
      </c>
      <c r="X1160" s="81" t="e">
        <f t="shared" si="306"/>
        <v>#REF!</v>
      </c>
      <c r="Y1160" s="6">
        <v>70000</v>
      </c>
      <c r="Z1160" s="6" t="e">
        <f>Y1160/1000*#REF!</f>
        <v>#REF!</v>
      </c>
      <c r="AA1160" s="81" t="e">
        <f t="shared" si="307"/>
        <v>#REF!</v>
      </c>
      <c r="AB1160" s="6">
        <v>70000</v>
      </c>
      <c r="AC1160" s="6" t="e">
        <f>#REF!*AB1160/10</f>
        <v>#REF!</v>
      </c>
      <c r="AD1160" s="81" t="e">
        <f t="shared" si="308"/>
        <v>#REF!</v>
      </c>
      <c r="AE1160" s="32">
        <v>66000</v>
      </c>
      <c r="AF1160" s="6" t="e">
        <f>AE1160/1000*#REF!</f>
        <v>#REF!</v>
      </c>
      <c r="AG1160" s="81" t="e">
        <f t="shared" si="309"/>
        <v>#REF!</v>
      </c>
      <c r="AH1160" s="32">
        <v>66000</v>
      </c>
      <c r="AI1160" s="6" t="e">
        <f>#REF!*AH1160/10</f>
        <v>#REF!</v>
      </c>
      <c r="AJ1160" s="81" t="e">
        <f t="shared" si="310"/>
        <v>#REF!</v>
      </c>
      <c r="AK1160" s="32">
        <v>66000</v>
      </c>
      <c r="AL1160" s="35"/>
      <c r="AM1160" s="35"/>
    </row>
    <row r="1161" spans="1:39" ht="47.25" x14ac:dyDescent="0.2">
      <c r="A1161" s="5">
        <f t="shared" si="316"/>
        <v>1110</v>
      </c>
      <c r="B1161" s="5">
        <v>1088</v>
      </c>
      <c r="C1161" s="5">
        <v>1177</v>
      </c>
      <c r="D1161" s="5" t="s">
        <v>2562</v>
      </c>
      <c r="E1161" s="15" t="s">
        <v>2562</v>
      </c>
      <c r="F1161" s="15"/>
      <c r="G1161" s="30" t="s">
        <v>2563</v>
      </c>
      <c r="H1161" s="6">
        <v>255000</v>
      </c>
      <c r="I1161" s="6">
        <v>204000</v>
      </c>
      <c r="J1161" s="6"/>
      <c r="K1161" s="81">
        <f t="shared" si="314"/>
        <v>255000</v>
      </c>
      <c r="L1161" s="81">
        <f t="shared" si="315"/>
        <v>459000</v>
      </c>
      <c r="M1161" s="6">
        <v>80000</v>
      </c>
      <c r="N1161" s="6" t="e">
        <f>M1161/1000*#REF!</f>
        <v>#REF!</v>
      </c>
      <c r="O1161" s="81" t="e">
        <f t="shared" si="303"/>
        <v>#REF!</v>
      </c>
      <c r="P1161" s="6">
        <v>80000</v>
      </c>
      <c r="Q1161" s="6" t="e">
        <f>#REF!*P1161/10</f>
        <v>#REF!</v>
      </c>
      <c r="R1161" s="81" t="e">
        <f t="shared" si="304"/>
        <v>#REF!</v>
      </c>
      <c r="S1161" s="6">
        <v>80000</v>
      </c>
      <c r="T1161" s="6" t="e">
        <f>S1161/1000*#REF!</f>
        <v>#REF!</v>
      </c>
      <c r="U1161" s="81" t="e">
        <f t="shared" si="305"/>
        <v>#REF!</v>
      </c>
      <c r="V1161" s="6">
        <v>80000</v>
      </c>
      <c r="W1161" s="6" t="e">
        <f>#REF!*V1161/10</f>
        <v>#REF!</v>
      </c>
      <c r="X1161" s="81" t="e">
        <f t="shared" si="306"/>
        <v>#REF!</v>
      </c>
      <c r="Y1161" s="6">
        <v>80000</v>
      </c>
      <c r="Z1161" s="6" t="e">
        <f>Y1161/1000*#REF!</f>
        <v>#REF!</v>
      </c>
      <c r="AA1161" s="81" t="e">
        <f t="shared" si="307"/>
        <v>#REF!</v>
      </c>
      <c r="AB1161" s="6">
        <v>80000</v>
      </c>
      <c r="AC1161" s="6" t="e">
        <f>#REF!*AB1161/10</f>
        <v>#REF!</v>
      </c>
      <c r="AD1161" s="81" t="e">
        <f t="shared" si="308"/>
        <v>#REF!</v>
      </c>
      <c r="AE1161" s="32">
        <v>76000</v>
      </c>
      <c r="AF1161" s="6" t="e">
        <f>AE1161/1000*#REF!</f>
        <v>#REF!</v>
      </c>
      <c r="AG1161" s="81" t="e">
        <f t="shared" si="309"/>
        <v>#REF!</v>
      </c>
      <c r="AH1161" s="32">
        <v>76000</v>
      </c>
      <c r="AI1161" s="6" t="e">
        <f>#REF!*AH1161/10</f>
        <v>#REF!</v>
      </c>
      <c r="AJ1161" s="81" t="e">
        <f t="shared" si="310"/>
        <v>#REF!</v>
      </c>
      <c r="AK1161" s="32">
        <v>76000</v>
      </c>
      <c r="AL1161" s="35"/>
      <c r="AM1161" s="35"/>
    </row>
    <row r="1162" spans="1:39" ht="47.25" x14ac:dyDescent="0.2">
      <c r="A1162" s="5">
        <f t="shared" si="316"/>
        <v>1111</v>
      </c>
      <c r="B1162" s="5">
        <v>1089</v>
      </c>
      <c r="C1162" s="5">
        <v>1178</v>
      </c>
      <c r="D1162" s="5" t="s">
        <v>2564</v>
      </c>
      <c r="E1162" s="15" t="s">
        <v>2564</v>
      </c>
      <c r="F1162" s="15"/>
      <c r="G1162" s="30" t="s">
        <v>2565</v>
      </c>
      <c r="H1162" s="6">
        <v>240000</v>
      </c>
      <c r="I1162" s="6">
        <v>192000</v>
      </c>
      <c r="J1162" s="6"/>
      <c r="K1162" s="81">
        <f t="shared" si="314"/>
        <v>240000</v>
      </c>
      <c r="L1162" s="81">
        <f t="shared" si="315"/>
        <v>432000</v>
      </c>
      <c r="M1162" s="6">
        <v>250000</v>
      </c>
      <c r="N1162" s="6" t="e">
        <f>M1162/1000*#REF!</f>
        <v>#REF!</v>
      </c>
      <c r="O1162" s="81" t="e">
        <f t="shared" si="303"/>
        <v>#REF!</v>
      </c>
      <c r="P1162" s="6">
        <v>250000</v>
      </c>
      <c r="Q1162" s="6" t="e">
        <f>#REF!*P1162/10</f>
        <v>#REF!</v>
      </c>
      <c r="R1162" s="81" t="e">
        <f t="shared" si="304"/>
        <v>#REF!</v>
      </c>
      <c r="S1162" s="6">
        <v>250000</v>
      </c>
      <c r="T1162" s="6" t="e">
        <f>S1162/1000*#REF!</f>
        <v>#REF!</v>
      </c>
      <c r="U1162" s="81" t="e">
        <f t="shared" si="305"/>
        <v>#REF!</v>
      </c>
      <c r="V1162" s="6">
        <v>250000</v>
      </c>
      <c r="W1162" s="6" t="e">
        <f>#REF!*V1162/10</f>
        <v>#REF!</v>
      </c>
      <c r="X1162" s="81" t="e">
        <f t="shared" si="306"/>
        <v>#REF!</v>
      </c>
      <c r="Y1162" s="6">
        <v>250000</v>
      </c>
      <c r="Z1162" s="6" t="e">
        <f>Y1162/1000*#REF!</f>
        <v>#REF!</v>
      </c>
      <c r="AA1162" s="81" t="e">
        <f t="shared" si="307"/>
        <v>#REF!</v>
      </c>
      <c r="AB1162" s="6">
        <v>250000</v>
      </c>
      <c r="AC1162" s="6" t="e">
        <f>#REF!*AB1162/10</f>
        <v>#REF!</v>
      </c>
      <c r="AD1162" s="81" t="e">
        <f t="shared" si="308"/>
        <v>#REF!</v>
      </c>
      <c r="AE1162" s="32">
        <v>237000</v>
      </c>
      <c r="AF1162" s="6" t="e">
        <f>AE1162/1000*#REF!</f>
        <v>#REF!</v>
      </c>
      <c r="AG1162" s="81" t="e">
        <f t="shared" si="309"/>
        <v>#REF!</v>
      </c>
      <c r="AH1162" s="32">
        <v>237000</v>
      </c>
      <c r="AI1162" s="6" t="e">
        <f>#REF!*AH1162/10</f>
        <v>#REF!</v>
      </c>
      <c r="AJ1162" s="81" t="e">
        <f t="shared" si="310"/>
        <v>#REF!</v>
      </c>
      <c r="AK1162" s="32">
        <v>237000</v>
      </c>
      <c r="AL1162" s="35"/>
      <c r="AM1162" s="35"/>
    </row>
    <row r="1163" spans="1:39" ht="47.25" x14ac:dyDescent="0.2">
      <c r="A1163" s="5">
        <f t="shared" si="316"/>
        <v>1112</v>
      </c>
      <c r="B1163" s="5">
        <v>1090</v>
      </c>
      <c r="C1163" s="5">
        <v>1179</v>
      </c>
      <c r="D1163" s="5" t="s">
        <v>2566</v>
      </c>
      <c r="E1163" s="15" t="s">
        <v>2566</v>
      </c>
      <c r="F1163" s="15"/>
      <c r="G1163" s="30" t="s">
        <v>2567</v>
      </c>
      <c r="H1163" s="6">
        <v>275000</v>
      </c>
      <c r="I1163" s="6">
        <v>220000</v>
      </c>
      <c r="J1163" s="6"/>
      <c r="K1163" s="81">
        <f t="shared" si="314"/>
        <v>275000</v>
      </c>
      <c r="L1163" s="81">
        <f t="shared" si="315"/>
        <v>495000</v>
      </c>
      <c r="M1163" s="6">
        <v>90000</v>
      </c>
      <c r="N1163" s="6" t="e">
        <f>M1163/1000*#REF!</f>
        <v>#REF!</v>
      </c>
      <c r="O1163" s="81" t="e">
        <f t="shared" si="303"/>
        <v>#REF!</v>
      </c>
      <c r="P1163" s="6">
        <v>90000</v>
      </c>
      <c r="Q1163" s="6" t="e">
        <f>#REF!*P1163/10</f>
        <v>#REF!</v>
      </c>
      <c r="R1163" s="81" t="e">
        <f t="shared" si="304"/>
        <v>#REF!</v>
      </c>
      <c r="S1163" s="6">
        <v>90000</v>
      </c>
      <c r="T1163" s="6" t="e">
        <f>S1163/1000*#REF!</f>
        <v>#REF!</v>
      </c>
      <c r="U1163" s="81" t="e">
        <f t="shared" si="305"/>
        <v>#REF!</v>
      </c>
      <c r="V1163" s="6">
        <v>90000</v>
      </c>
      <c r="W1163" s="6" t="e">
        <f>#REF!*V1163/10</f>
        <v>#REF!</v>
      </c>
      <c r="X1163" s="81" t="e">
        <f t="shared" si="306"/>
        <v>#REF!</v>
      </c>
      <c r="Y1163" s="6">
        <v>90000</v>
      </c>
      <c r="Z1163" s="6" t="e">
        <f>Y1163/1000*#REF!</f>
        <v>#REF!</v>
      </c>
      <c r="AA1163" s="81" t="e">
        <f t="shared" si="307"/>
        <v>#REF!</v>
      </c>
      <c r="AB1163" s="6">
        <v>90000</v>
      </c>
      <c r="AC1163" s="6" t="e">
        <f>#REF!*AB1163/10</f>
        <v>#REF!</v>
      </c>
      <c r="AD1163" s="81" t="e">
        <f t="shared" si="308"/>
        <v>#REF!</v>
      </c>
      <c r="AE1163" s="32">
        <v>85000</v>
      </c>
      <c r="AF1163" s="6" t="e">
        <f>AE1163/1000*#REF!</f>
        <v>#REF!</v>
      </c>
      <c r="AG1163" s="81" t="e">
        <f t="shared" si="309"/>
        <v>#REF!</v>
      </c>
      <c r="AH1163" s="32">
        <v>85000</v>
      </c>
      <c r="AI1163" s="6" t="e">
        <f>#REF!*AH1163/10</f>
        <v>#REF!</v>
      </c>
      <c r="AJ1163" s="81" t="e">
        <f t="shared" si="310"/>
        <v>#REF!</v>
      </c>
      <c r="AK1163" s="32">
        <v>85000</v>
      </c>
      <c r="AL1163" s="35"/>
      <c r="AM1163" s="35"/>
    </row>
    <row r="1164" spans="1:39" ht="47.25" x14ac:dyDescent="0.2">
      <c r="A1164" s="5">
        <f t="shared" si="316"/>
        <v>1113</v>
      </c>
      <c r="B1164" s="5">
        <v>1091</v>
      </c>
      <c r="C1164" s="5">
        <v>1180</v>
      </c>
      <c r="D1164" s="5" t="s">
        <v>2568</v>
      </c>
      <c r="E1164" s="15" t="s">
        <v>2568</v>
      </c>
      <c r="F1164" s="15"/>
      <c r="G1164" s="30" t="s">
        <v>2569</v>
      </c>
      <c r="H1164" s="6">
        <v>175000</v>
      </c>
      <c r="I1164" s="6">
        <v>140000</v>
      </c>
      <c r="J1164" s="6"/>
      <c r="K1164" s="81">
        <f t="shared" si="314"/>
        <v>175000</v>
      </c>
      <c r="L1164" s="81">
        <f t="shared" si="315"/>
        <v>315000</v>
      </c>
      <c r="M1164" s="6">
        <v>90000</v>
      </c>
      <c r="N1164" s="6" t="e">
        <f>M1164/1000*#REF!</f>
        <v>#REF!</v>
      </c>
      <c r="O1164" s="81" t="e">
        <f t="shared" si="303"/>
        <v>#REF!</v>
      </c>
      <c r="P1164" s="6">
        <v>90000</v>
      </c>
      <c r="Q1164" s="6" t="e">
        <f>#REF!*P1164/10</f>
        <v>#REF!</v>
      </c>
      <c r="R1164" s="81" t="e">
        <f t="shared" si="304"/>
        <v>#REF!</v>
      </c>
      <c r="S1164" s="6">
        <v>90000</v>
      </c>
      <c r="T1164" s="6" t="e">
        <f>S1164/1000*#REF!</f>
        <v>#REF!</v>
      </c>
      <c r="U1164" s="81" t="e">
        <f t="shared" si="305"/>
        <v>#REF!</v>
      </c>
      <c r="V1164" s="6">
        <v>90000</v>
      </c>
      <c r="W1164" s="6" t="e">
        <f>#REF!*V1164/10</f>
        <v>#REF!</v>
      </c>
      <c r="X1164" s="81" t="e">
        <f t="shared" si="306"/>
        <v>#REF!</v>
      </c>
      <c r="Y1164" s="6">
        <v>90000</v>
      </c>
      <c r="Z1164" s="6" t="e">
        <f>Y1164/1000*#REF!</f>
        <v>#REF!</v>
      </c>
      <c r="AA1164" s="81" t="e">
        <f t="shared" si="307"/>
        <v>#REF!</v>
      </c>
      <c r="AB1164" s="6">
        <v>90000</v>
      </c>
      <c r="AC1164" s="6" t="e">
        <f>#REF!*AB1164/10</f>
        <v>#REF!</v>
      </c>
      <c r="AD1164" s="81" t="e">
        <f t="shared" si="308"/>
        <v>#REF!</v>
      </c>
      <c r="AE1164" s="32">
        <v>85000</v>
      </c>
      <c r="AF1164" s="6" t="e">
        <f>AE1164/1000*#REF!</f>
        <v>#REF!</v>
      </c>
      <c r="AG1164" s="81" t="e">
        <f t="shared" si="309"/>
        <v>#REF!</v>
      </c>
      <c r="AH1164" s="32">
        <v>85000</v>
      </c>
      <c r="AI1164" s="6" t="e">
        <f>#REF!*AH1164/10</f>
        <v>#REF!</v>
      </c>
      <c r="AJ1164" s="81" t="e">
        <f t="shared" si="310"/>
        <v>#REF!</v>
      </c>
      <c r="AK1164" s="32">
        <v>85000</v>
      </c>
      <c r="AL1164" s="35"/>
      <c r="AM1164" s="35"/>
    </row>
    <row r="1165" spans="1:39" ht="47.25" x14ac:dyDescent="0.2">
      <c r="A1165" s="5">
        <f t="shared" si="316"/>
        <v>1114</v>
      </c>
      <c r="B1165" s="5">
        <v>1092</v>
      </c>
      <c r="C1165" s="5">
        <v>1181</v>
      </c>
      <c r="D1165" s="5" t="s">
        <v>2570</v>
      </c>
      <c r="E1165" s="15" t="s">
        <v>2570</v>
      </c>
      <c r="F1165" s="15"/>
      <c r="G1165" s="30" t="s">
        <v>2571</v>
      </c>
      <c r="H1165" s="6">
        <v>230000</v>
      </c>
      <c r="I1165" s="6">
        <v>184000</v>
      </c>
      <c r="J1165" s="6"/>
      <c r="K1165" s="81">
        <f t="shared" si="314"/>
        <v>230000</v>
      </c>
      <c r="L1165" s="81">
        <f t="shared" si="315"/>
        <v>414000</v>
      </c>
      <c r="M1165" s="6">
        <v>90000</v>
      </c>
      <c r="N1165" s="6" t="e">
        <f>M1165/1000*#REF!</f>
        <v>#REF!</v>
      </c>
      <c r="O1165" s="81" t="e">
        <f t="shared" si="303"/>
        <v>#REF!</v>
      </c>
      <c r="P1165" s="6">
        <v>90000</v>
      </c>
      <c r="Q1165" s="6" t="e">
        <f>#REF!*P1165/10</f>
        <v>#REF!</v>
      </c>
      <c r="R1165" s="81" t="e">
        <f t="shared" si="304"/>
        <v>#REF!</v>
      </c>
      <c r="S1165" s="6">
        <v>90000</v>
      </c>
      <c r="T1165" s="6" t="e">
        <f>S1165/1000*#REF!</f>
        <v>#REF!</v>
      </c>
      <c r="U1165" s="81" t="e">
        <f t="shared" si="305"/>
        <v>#REF!</v>
      </c>
      <c r="V1165" s="6">
        <v>90000</v>
      </c>
      <c r="W1165" s="6" t="e">
        <f>#REF!*V1165/10</f>
        <v>#REF!</v>
      </c>
      <c r="X1165" s="81" t="e">
        <f t="shared" si="306"/>
        <v>#REF!</v>
      </c>
      <c r="Y1165" s="6">
        <v>90000</v>
      </c>
      <c r="Z1165" s="6" t="e">
        <f>Y1165/1000*#REF!</f>
        <v>#REF!</v>
      </c>
      <c r="AA1165" s="81" t="e">
        <f t="shared" si="307"/>
        <v>#REF!</v>
      </c>
      <c r="AB1165" s="6">
        <v>90000</v>
      </c>
      <c r="AC1165" s="6" t="e">
        <f>#REF!*AB1165/10</f>
        <v>#REF!</v>
      </c>
      <c r="AD1165" s="81" t="e">
        <f t="shared" si="308"/>
        <v>#REF!</v>
      </c>
      <c r="AE1165" s="32">
        <v>85000</v>
      </c>
      <c r="AF1165" s="6" t="e">
        <f>AE1165/1000*#REF!</f>
        <v>#REF!</v>
      </c>
      <c r="AG1165" s="81" t="e">
        <f t="shared" si="309"/>
        <v>#REF!</v>
      </c>
      <c r="AH1165" s="32">
        <v>85000</v>
      </c>
      <c r="AI1165" s="6" t="e">
        <f>#REF!*AH1165/10</f>
        <v>#REF!</v>
      </c>
      <c r="AJ1165" s="81" t="e">
        <f t="shared" si="310"/>
        <v>#REF!</v>
      </c>
      <c r="AK1165" s="32">
        <v>85000</v>
      </c>
      <c r="AL1165" s="35"/>
      <c r="AM1165" s="35"/>
    </row>
    <row r="1166" spans="1:39" ht="63" x14ac:dyDescent="0.2">
      <c r="A1166" s="5">
        <f t="shared" si="316"/>
        <v>1115</v>
      </c>
      <c r="B1166" s="5">
        <v>1093</v>
      </c>
      <c r="C1166" s="5">
        <v>1182</v>
      </c>
      <c r="D1166" s="5" t="s">
        <v>2572</v>
      </c>
      <c r="E1166" s="15" t="s">
        <v>2572</v>
      </c>
      <c r="F1166" s="15"/>
      <c r="G1166" s="30" t="s">
        <v>2573</v>
      </c>
      <c r="H1166" s="6">
        <v>290000</v>
      </c>
      <c r="I1166" s="6">
        <v>232000</v>
      </c>
      <c r="J1166" s="6"/>
      <c r="K1166" s="81">
        <f t="shared" si="314"/>
        <v>290000</v>
      </c>
      <c r="L1166" s="81">
        <f t="shared" si="315"/>
        <v>522000</v>
      </c>
      <c r="M1166" s="6">
        <v>90000</v>
      </c>
      <c r="N1166" s="6" t="e">
        <f>M1166/1000*#REF!</f>
        <v>#REF!</v>
      </c>
      <c r="O1166" s="81" t="e">
        <f t="shared" si="303"/>
        <v>#REF!</v>
      </c>
      <c r="P1166" s="6">
        <v>90000</v>
      </c>
      <c r="Q1166" s="6" t="e">
        <f>#REF!*P1166/10</f>
        <v>#REF!</v>
      </c>
      <c r="R1166" s="81" t="e">
        <f t="shared" si="304"/>
        <v>#REF!</v>
      </c>
      <c r="S1166" s="6">
        <v>90000</v>
      </c>
      <c r="T1166" s="6" t="e">
        <f>S1166/1000*#REF!</f>
        <v>#REF!</v>
      </c>
      <c r="U1166" s="81" t="e">
        <f t="shared" si="305"/>
        <v>#REF!</v>
      </c>
      <c r="V1166" s="6">
        <v>90000</v>
      </c>
      <c r="W1166" s="6" t="e">
        <f>#REF!*V1166/10</f>
        <v>#REF!</v>
      </c>
      <c r="X1166" s="81" t="e">
        <f t="shared" si="306"/>
        <v>#REF!</v>
      </c>
      <c r="Y1166" s="6">
        <v>90000</v>
      </c>
      <c r="Z1166" s="6" t="e">
        <f>Y1166/1000*#REF!</f>
        <v>#REF!</v>
      </c>
      <c r="AA1166" s="81" t="e">
        <f t="shared" si="307"/>
        <v>#REF!</v>
      </c>
      <c r="AB1166" s="6">
        <v>90000</v>
      </c>
      <c r="AC1166" s="6" t="e">
        <f>#REF!*AB1166/10</f>
        <v>#REF!</v>
      </c>
      <c r="AD1166" s="81" t="e">
        <f t="shared" si="308"/>
        <v>#REF!</v>
      </c>
      <c r="AE1166" s="32">
        <v>85000</v>
      </c>
      <c r="AF1166" s="6" t="e">
        <f>AE1166/1000*#REF!</f>
        <v>#REF!</v>
      </c>
      <c r="AG1166" s="81" t="e">
        <f t="shared" si="309"/>
        <v>#REF!</v>
      </c>
      <c r="AH1166" s="32">
        <v>85000</v>
      </c>
      <c r="AI1166" s="6" t="e">
        <f>#REF!*AH1166/10</f>
        <v>#REF!</v>
      </c>
      <c r="AJ1166" s="81" t="e">
        <f t="shared" si="310"/>
        <v>#REF!</v>
      </c>
      <c r="AK1166" s="32">
        <v>85000</v>
      </c>
      <c r="AL1166" s="35"/>
      <c r="AM1166" s="35"/>
    </row>
    <row r="1167" spans="1:39" ht="47.25" x14ac:dyDescent="0.2">
      <c r="A1167" s="5">
        <f t="shared" si="316"/>
        <v>1116</v>
      </c>
      <c r="B1167" s="5">
        <v>1094</v>
      </c>
      <c r="C1167" s="5">
        <v>1183</v>
      </c>
      <c r="D1167" s="5" t="s">
        <v>2574</v>
      </c>
      <c r="E1167" s="15" t="s">
        <v>2574</v>
      </c>
      <c r="F1167" s="15"/>
      <c r="G1167" s="30" t="s">
        <v>2575</v>
      </c>
      <c r="H1167" s="6">
        <v>970000</v>
      </c>
      <c r="I1167" s="6">
        <v>776000</v>
      </c>
      <c r="J1167" s="6"/>
      <c r="K1167" s="81">
        <f t="shared" si="314"/>
        <v>970000</v>
      </c>
      <c r="L1167" s="81">
        <f t="shared" si="315"/>
        <v>1746000</v>
      </c>
      <c r="M1167" s="6">
        <v>90000</v>
      </c>
      <c r="N1167" s="6" t="e">
        <f>M1167/1000*#REF!</f>
        <v>#REF!</v>
      </c>
      <c r="O1167" s="81" t="e">
        <f t="shared" si="303"/>
        <v>#REF!</v>
      </c>
      <c r="P1167" s="6">
        <v>90000</v>
      </c>
      <c r="Q1167" s="6" t="e">
        <f>#REF!*P1167/10</f>
        <v>#REF!</v>
      </c>
      <c r="R1167" s="81" t="e">
        <f t="shared" si="304"/>
        <v>#REF!</v>
      </c>
      <c r="S1167" s="6">
        <v>90000</v>
      </c>
      <c r="T1167" s="6" t="e">
        <f>S1167/1000*#REF!</f>
        <v>#REF!</v>
      </c>
      <c r="U1167" s="81" t="e">
        <f t="shared" si="305"/>
        <v>#REF!</v>
      </c>
      <c r="V1167" s="6">
        <v>90000</v>
      </c>
      <c r="W1167" s="6" t="e">
        <f>#REF!*V1167/10</f>
        <v>#REF!</v>
      </c>
      <c r="X1167" s="81" t="e">
        <f t="shared" si="306"/>
        <v>#REF!</v>
      </c>
      <c r="Y1167" s="6">
        <v>90000</v>
      </c>
      <c r="Z1167" s="6" t="e">
        <f>Y1167/1000*#REF!</f>
        <v>#REF!</v>
      </c>
      <c r="AA1167" s="81" t="e">
        <f t="shared" si="307"/>
        <v>#REF!</v>
      </c>
      <c r="AB1167" s="6">
        <v>90000</v>
      </c>
      <c r="AC1167" s="6" t="e">
        <f>#REF!*AB1167/10</f>
        <v>#REF!</v>
      </c>
      <c r="AD1167" s="81" t="e">
        <f t="shared" si="308"/>
        <v>#REF!</v>
      </c>
      <c r="AE1167" s="32">
        <v>85000</v>
      </c>
      <c r="AF1167" s="6" t="e">
        <f>AE1167/1000*#REF!</f>
        <v>#REF!</v>
      </c>
      <c r="AG1167" s="81" t="e">
        <f t="shared" si="309"/>
        <v>#REF!</v>
      </c>
      <c r="AH1167" s="32">
        <v>85000</v>
      </c>
      <c r="AI1167" s="6" t="e">
        <f>#REF!*AH1167/10</f>
        <v>#REF!</v>
      </c>
      <c r="AJ1167" s="81" t="e">
        <f t="shared" si="310"/>
        <v>#REF!</v>
      </c>
      <c r="AK1167" s="32">
        <v>85000</v>
      </c>
      <c r="AL1167" s="35"/>
      <c r="AM1167" s="35"/>
    </row>
    <row r="1168" spans="1:39" ht="47.25" x14ac:dyDescent="0.2">
      <c r="A1168" s="5">
        <f t="shared" si="316"/>
        <v>1117</v>
      </c>
      <c r="B1168" s="5">
        <v>1095</v>
      </c>
      <c r="C1168" s="5">
        <v>1184</v>
      </c>
      <c r="D1168" s="5" t="s">
        <v>2576</v>
      </c>
      <c r="E1168" s="15" t="s">
        <v>2576</v>
      </c>
      <c r="F1168" s="15"/>
      <c r="G1168" s="30" t="s">
        <v>2577</v>
      </c>
      <c r="H1168" s="6">
        <v>340000</v>
      </c>
      <c r="I1168" s="6">
        <v>272000</v>
      </c>
      <c r="J1168" s="6"/>
      <c r="K1168" s="81">
        <f t="shared" si="314"/>
        <v>340000</v>
      </c>
      <c r="L1168" s="81">
        <f t="shared" si="315"/>
        <v>612000</v>
      </c>
      <c r="M1168" s="6">
        <v>90000</v>
      </c>
      <c r="N1168" s="6" t="e">
        <f>M1168/1000*#REF!</f>
        <v>#REF!</v>
      </c>
      <c r="O1168" s="81" t="e">
        <f t="shared" si="303"/>
        <v>#REF!</v>
      </c>
      <c r="P1168" s="6">
        <v>90000</v>
      </c>
      <c r="Q1168" s="6" t="e">
        <f>#REF!*P1168/10</f>
        <v>#REF!</v>
      </c>
      <c r="R1168" s="81" t="e">
        <f t="shared" si="304"/>
        <v>#REF!</v>
      </c>
      <c r="S1168" s="6">
        <v>90000</v>
      </c>
      <c r="T1168" s="6" t="e">
        <f>S1168/1000*#REF!</f>
        <v>#REF!</v>
      </c>
      <c r="U1168" s="81" t="e">
        <f t="shared" si="305"/>
        <v>#REF!</v>
      </c>
      <c r="V1168" s="6">
        <v>90000</v>
      </c>
      <c r="W1168" s="6" t="e">
        <f>#REF!*V1168/10</f>
        <v>#REF!</v>
      </c>
      <c r="X1168" s="81" t="e">
        <f t="shared" si="306"/>
        <v>#REF!</v>
      </c>
      <c r="Y1168" s="6">
        <v>90000</v>
      </c>
      <c r="Z1168" s="6" t="e">
        <f>Y1168/1000*#REF!</f>
        <v>#REF!</v>
      </c>
      <c r="AA1168" s="81" t="e">
        <f t="shared" si="307"/>
        <v>#REF!</v>
      </c>
      <c r="AB1168" s="6">
        <v>90000</v>
      </c>
      <c r="AC1168" s="6" t="e">
        <f>#REF!*AB1168/10</f>
        <v>#REF!</v>
      </c>
      <c r="AD1168" s="81" t="e">
        <f t="shared" si="308"/>
        <v>#REF!</v>
      </c>
      <c r="AE1168" s="32">
        <v>85000</v>
      </c>
      <c r="AF1168" s="6" t="e">
        <f>AE1168/1000*#REF!</f>
        <v>#REF!</v>
      </c>
      <c r="AG1168" s="81" t="e">
        <f t="shared" si="309"/>
        <v>#REF!</v>
      </c>
      <c r="AH1168" s="32">
        <v>85000</v>
      </c>
      <c r="AI1168" s="6" t="e">
        <f>#REF!*AH1168/10</f>
        <v>#REF!</v>
      </c>
      <c r="AJ1168" s="81" t="e">
        <f t="shared" si="310"/>
        <v>#REF!</v>
      </c>
      <c r="AK1168" s="32">
        <v>85000</v>
      </c>
      <c r="AL1168" s="35"/>
      <c r="AM1168" s="35"/>
    </row>
    <row r="1169" spans="1:39" ht="47.25" x14ac:dyDescent="0.2">
      <c r="A1169" s="5">
        <f t="shared" si="316"/>
        <v>1118</v>
      </c>
      <c r="B1169" s="5">
        <v>1096</v>
      </c>
      <c r="C1169" s="5">
        <v>1185</v>
      </c>
      <c r="D1169" s="5" t="s">
        <v>2578</v>
      </c>
      <c r="E1169" s="15" t="s">
        <v>2578</v>
      </c>
      <c r="F1169" s="15"/>
      <c r="G1169" s="30" t="s">
        <v>2579</v>
      </c>
      <c r="H1169" s="6">
        <v>230000</v>
      </c>
      <c r="I1169" s="6">
        <v>184000</v>
      </c>
      <c r="J1169" s="6"/>
      <c r="K1169" s="81">
        <f t="shared" si="314"/>
        <v>230000</v>
      </c>
      <c r="L1169" s="81">
        <f t="shared" si="315"/>
        <v>414000</v>
      </c>
      <c r="M1169" s="6">
        <v>90000</v>
      </c>
      <c r="N1169" s="6" t="e">
        <f>M1169/1000*#REF!</f>
        <v>#REF!</v>
      </c>
      <c r="O1169" s="81" t="e">
        <f t="shared" si="303"/>
        <v>#REF!</v>
      </c>
      <c r="P1169" s="6">
        <v>90000</v>
      </c>
      <c r="Q1169" s="6" t="e">
        <f>#REF!*P1169/10</f>
        <v>#REF!</v>
      </c>
      <c r="R1169" s="81" t="e">
        <f t="shared" si="304"/>
        <v>#REF!</v>
      </c>
      <c r="S1169" s="6">
        <v>90000</v>
      </c>
      <c r="T1169" s="6" t="e">
        <f>S1169/1000*#REF!</f>
        <v>#REF!</v>
      </c>
      <c r="U1169" s="81" t="e">
        <f t="shared" si="305"/>
        <v>#REF!</v>
      </c>
      <c r="V1169" s="6">
        <v>90000</v>
      </c>
      <c r="W1169" s="6" t="e">
        <f>#REF!*V1169/10</f>
        <v>#REF!</v>
      </c>
      <c r="X1169" s="81" t="e">
        <f t="shared" si="306"/>
        <v>#REF!</v>
      </c>
      <c r="Y1169" s="6">
        <v>90000</v>
      </c>
      <c r="Z1169" s="6" t="e">
        <f>Y1169/1000*#REF!</f>
        <v>#REF!</v>
      </c>
      <c r="AA1169" s="81" t="e">
        <f t="shared" si="307"/>
        <v>#REF!</v>
      </c>
      <c r="AB1169" s="6">
        <v>90000</v>
      </c>
      <c r="AC1169" s="6" t="e">
        <f>#REF!*AB1169/10</f>
        <v>#REF!</v>
      </c>
      <c r="AD1169" s="81" t="e">
        <f t="shared" si="308"/>
        <v>#REF!</v>
      </c>
      <c r="AE1169" s="32">
        <v>85000</v>
      </c>
      <c r="AF1169" s="6" t="e">
        <f>AE1169/1000*#REF!</f>
        <v>#REF!</v>
      </c>
      <c r="AG1169" s="81" t="e">
        <f t="shared" si="309"/>
        <v>#REF!</v>
      </c>
      <c r="AH1169" s="32">
        <v>85000</v>
      </c>
      <c r="AI1169" s="6" t="e">
        <f>#REF!*AH1169/10</f>
        <v>#REF!</v>
      </c>
      <c r="AJ1169" s="81" t="e">
        <f t="shared" si="310"/>
        <v>#REF!</v>
      </c>
      <c r="AK1169" s="32">
        <v>85000</v>
      </c>
      <c r="AL1169" s="35"/>
      <c r="AM1169" s="35"/>
    </row>
    <row r="1170" spans="1:39" ht="31.5" x14ac:dyDescent="0.2">
      <c r="A1170" s="5">
        <f t="shared" si="316"/>
        <v>1119</v>
      </c>
      <c r="B1170" s="5">
        <v>1097</v>
      </c>
      <c r="C1170" s="5">
        <v>1186</v>
      </c>
      <c r="D1170" s="5" t="s">
        <v>2580</v>
      </c>
      <c r="E1170" s="15" t="s">
        <v>2580</v>
      </c>
      <c r="F1170" s="15"/>
      <c r="G1170" s="30" t="s">
        <v>2581</v>
      </c>
      <c r="H1170" s="6">
        <v>105000</v>
      </c>
      <c r="I1170" s="6">
        <v>84000</v>
      </c>
      <c r="J1170" s="6"/>
      <c r="K1170" s="81">
        <f t="shared" si="314"/>
        <v>105000</v>
      </c>
      <c r="L1170" s="81">
        <f t="shared" si="315"/>
        <v>189000</v>
      </c>
      <c r="M1170" s="6">
        <v>90000</v>
      </c>
      <c r="N1170" s="6" t="e">
        <f>M1170/1000*#REF!</f>
        <v>#REF!</v>
      </c>
      <c r="O1170" s="81" t="e">
        <f t="shared" si="303"/>
        <v>#REF!</v>
      </c>
      <c r="P1170" s="6">
        <v>90000</v>
      </c>
      <c r="Q1170" s="6" t="e">
        <f>#REF!*P1170/10</f>
        <v>#REF!</v>
      </c>
      <c r="R1170" s="81" t="e">
        <f t="shared" si="304"/>
        <v>#REF!</v>
      </c>
      <c r="S1170" s="6">
        <v>90000</v>
      </c>
      <c r="T1170" s="6" t="e">
        <f>S1170/1000*#REF!</f>
        <v>#REF!</v>
      </c>
      <c r="U1170" s="81" t="e">
        <f t="shared" si="305"/>
        <v>#REF!</v>
      </c>
      <c r="V1170" s="6">
        <v>90000</v>
      </c>
      <c r="W1170" s="6" t="e">
        <f>#REF!*V1170/10</f>
        <v>#REF!</v>
      </c>
      <c r="X1170" s="81" t="e">
        <f t="shared" si="306"/>
        <v>#REF!</v>
      </c>
      <c r="Y1170" s="6">
        <v>90000</v>
      </c>
      <c r="Z1170" s="6" t="e">
        <f>Y1170/1000*#REF!</f>
        <v>#REF!</v>
      </c>
      <c r="AA1170" s="81" t="e">
        <f t="shared" si="307"/>
        <v>#REF!</v>
      </c>
      <c r="AB1170" s="6">
        <v>90000</v>
      </c>
      <c r="AC1170" s="6" t="e">
        <f>#REF!*AB1170/10</f>
        <v>#REF!</v>
      </c>
      <c r="AD1170" s="81" t="e">
        <f t="shared" si="308"/>
        <v>#REF!</v>
      </c>
      <c r="AE1170" s="32">
        <v>85000</v>
      </c>
      <c r="AF1170" s="6" t="e">
        <f>AE1170/1000*#REF!</f>
        <v>#REF!</v>
      </c>
      <c r="AG1170" s="81" t="e">
        <f t="shared" si="309"/>
        <v>#REF!</v>
      </c>
      <c r="AH1170" s="32">
        <v>85000</v>
      </c>
      <c r="AI1170" s="6" t="e">
        <f>#REF!*AH1170/10</f>
        <v>#REF!</v>
      </c>
      <c r="AJ1170" s="81" t="e">
        <f t="shared" si="310"/>
        <v>#REF!</v>
      </c>
      <c r="AK1170" s="32">
        <v>85000</v>
      </c>
      <c r="AL1170" s="35"/>
      <c r="AM1170" s="35"/>
    </row>
    <row r="1171" spans="1:39" ht="47.25" x14ac:dyDescent="0.2">
      <c r="A1171" s="5">
        <f t="shared" si="316"/>
        <v>1120</v>
      </c>
      <c r="B1171" s="5">
        <v>1098</v>
      </c>
      <c r="C1171" s="5">
        <v>1187</v>
      </c>
      <c r="D1171" s="5" t="s">
        <v>2582</v>
      </c>
      <c r="E1171" s="15" t="s">
        <v>2582</v>
      </c>
      <c r="F1171" s="15"/>
      <c r="G1171" s="30" t="s">
        <v>2583</v>
      </c>
      <c r="H1171" s="6">
        <v>170000</v>
      </c>
      <c r="I1171" s="6">
        <v>136000</v>
      </c>
      <c r="J1171" s="6"/>
      <c r="K1171" s="81">
        <f t="shared" si="314"/>
        <v>170000</v>
      </c>
      <c r="L1171" s="81">
        <f t="shared" si="315"/>
        <v>306000</v>
      </c>
      <c r="M1171" s="6"/>
      <c r="N1171" s="6" t="e">
        <f>M1171/1000*#REF!</f>
        <v>#REF!</v>
      </c>
      <c r="O1171" s="81" t="e">
        <f t="shared" si="303"/>
        <v>#REF!</v>
      </c>
      <c r="P1171" s="6"/>
      <c r="Q1171" s="6"/>
      <c r="R1171" s="81">
        <f t="shared" si="304"/>
        <v>0</v>
      </c>
      <c r="S1171" s="6"/>
      <c r="T1171" s="6" t="e">
        <f>S1171/1000*#REF!</f>
        <v>#REF!</v>
      </c>
      <c r="U1171" s="81" t="e">
        <f t="shared" si="305"/>
        <v>#REF!</v>
      </c>
      <c r="V1171" s="6"/>
      <c r="W1171" s="6"/>
      <c r="X1171" s="81">
        <f t="shared" si="306"/>
        <v>0</v>
      </c>
      <c r="Y1171" s="6"/>
      <c r="Z1171" s="6" t="e">
        <f>Y1171/1000*#REF!</f>
        <v>#REF!</v>
      </c>
      <c r="AA1171" s="81" t="e">
        <f t="shared" si="307"/>
        <v>#REF!</v>
      </c>
      <c r="AB1171" s="6"/>
      <c r="AC1171" s="6"/>
      <c r="AD1171" s="81">
        <f t="shared" si="308"/>
        <v>0</v>
      </c>
      <c r="AE1171" s="6"/>
      <c r="AF1171" s="6" t="e">
        <f>AE1171/1000*#REF!</f>
        <v>#REF!</v>
      </c>
      <c r="AG1171" s="81" t="e">
        <f t="shared" si="309"/>
        <v>#REF!</v>
      </c>
      <c r="AH1171" s="6"/>
      <c r="AI1171" s="6"/>
      <c r="AJ1171" s="81">
        <f t="shared" si="310"/>
        <v>0</v>
      </c>
      <c r="AK1171" s="6"/>
      <c r="AL1171" s="35"/>
      <c r="AM1171" s="35"/>
    </row>
    <row r="1172" spans="1:39" ht="31.5" x14ac:dyDescent="0.2">
      <c r="A1172" s="5">
        <f t="shared" si="316"/>
        <v>1121</v>
      </c>
      <c r="B1172" s="5">
        <v>1099</v>
      </c>
      <c r="C1172" s="5">
        <v>1188</v>
      </c>
      <c r="D1172" s="5" t="s">
        <v>2584</v>
      </c>
      <c r="E1172" s="15"/>
      <c r="F1172" s="15" t="s">
        <v>2584</v>
      </c>
      <c r="G1172" s="30" t="s">
        <v>2585</v>
      </c>
      <c r="H1172" s="6">
        <v>100000</v>
      </c>
      <c r="I1172" s="6">
        <v>80000</v>
      </c>
      <c r="J1172" s="6"/>
      <c r="K1172" s="81">
        <f t="shared" si="314"/>
        <v>100000</v>
      </c>
      <c r="L1172" s="81">
        <f t="shared" si="315"/>
        <v>180000</v>
      </c>
      <c r="M1172" s="6">
        <v>390000</v>
      </c>
      <c r="N1172" s="6" t="e">
        <f>M1172/1000*#REF!</f>
        <v>#REF!</v>
      </c>
      <c r="O1172" s="81" t="e">
        <f t="shared" si="303"/>
        <v>#REF!</v>
      </c>
      <c r="P1172" s="6">
        <v>390000</v>
      </c>
      <c r="Q1172" s="6" t="e">
        <f>#REF!*P1172/10</f>
        <v>#REF!</v>
      </c>
      <c r="R1172" s="81" t="e">
        <f t="shared" si="304"/>
        <v>#REF!</v>
      </c>
      <c r="S1172" s="6">
        <v>351000</v>
      </c>
      <c r="T1172" s="6" t="e">
        <f>S1172/1000*#REF!</f>
        <v>#REF!</v>
      </c>
      <c r="U1172" s="81" t="e">
        <f t="shared" si="305"/>
        <v>#REF!</v>
      </c>
      <c r="V1172" s="6">
        <v>351000</v>
      </c>
      <c r="W1172" s="6" t="e">
        <f>#REF!*V1172/10</f>
        <v>#REF!</v>
      </c>
      <c r="X1172" s="81" t="e">
        <f t="shared" si="306"/>
        <v>#REF!</v>
      </c>
      <c r="Y1172" s="6">
        <v>332000</v>
      </c>
      <c r="Z1172" s="6" t="e">
        <f>Y1172/1000*#REF!</f>
        <v>#REF!</v>
      </c>
      <c r="AA1172" s="81" t="e">
        <f t="shared" si="307"/>
        <v>#REF!</v>
      </c>
      <c r="AB1172" s="6">
        <v>332000</v>
      </c>
      <c r="AC1172" s="6" t="e">
        <f>#REF!*AB1172/10</f>
        <v>#REF!</v>
      </c>
      <c r="AD1172" s="81" t="e">
        <f t="shared" si="308"/>
        <v>#REF!</v>
      </c>
      <c r="AE1172" s="6">
        <v>312000</v>
      </c>
      <c r="AF1172" s="6" t="e">
        <f>AE1172/1000*#REF!</f>
        <v>#REF!</v>
      </c>
      <c r="AG1172" s="81" t="e">
        <f t="shared" si="309"/>
        <v>#REF!</v>
      </c>
      <c r="AH1172" s="6">
        <v>312000</v>
      </c>
      <c r="AI1172" s="6" t="e">
        <f>#REF!*AH1172/10</f>
        <v>#REF!</v>
      </c>
      <c r="AJ1172" s="81" t="e">
        <f t="shared" si="310"/>
        <v>#REF!</v>
      </c>
      <c r="AK1172" s="6">
        <v>312000</v>
      </c>
      <c r="AL1172" s="35"/>
      <c r="AM1172" s="35"/>
    </row>
    <row r="1173" spans="1:39" ht="31.5" x14ac:dyDescent="0.2">
      <c r="A1173" s="5">
        <f t="shared" si="316"/>
        <v>1122</v>
      </c>
      <c r="B1173" s="5">
        <v>1100</v>
      </c>
      <c r="C1173" s="5">
        <v>1189</v>
      </c>
      <c r="D1173" s="5" t="s">
        <v>2586</v>
      </c>
      <c r="E1173" s="15"/>
      <c r="F1173" s="15" t="s">
        <v>2586</v>
      </c>
      <c r="G1173" s="30" t="s">
        <v>2587</v>
      </c>
      <c r="H1173" s="6">
        <v>100000</v>
      </c>
      <c r="I1173" s="6">
        <v>80000</v>
      </c>
      <c r="J1173" s="6"/>
      <c r="K1173" s="81">
        <f t="shared" si="314"/>
        <v>100000</v>
      </c>
      <c r="L1173" s="81">
        <f t="shared" si="315"/>
        <v>180000</v>
      </c>
      <c r="M1173" s="6">
        <v>20000</v>
      </c>
      <c r="N1173" s="6" t="e">
        <f>M1173/1000*#REF!</f>
        <v>#REF!</v>
      </c>
      <c r="O1173" s="81" t="e">
        <f t="shared" si="303"/>
        <v>#REF!</v>
      </c>
      <c r="P1173" s="6">
        <v>20000</v>
      </c>
      <c r="Q1173" s="6" t="e">
        <f>#REF!*P1173/10</f>
        <v>#REF!</v>
      </c>
      <c r="R1173" s="81" t="e">
        <f t="shared" si="304"/>
        <v>#REF!</v>
      </c>
      <c r="S1173" s="6">
        <v>20000</v>
      </c>
      <c r="T1173" s="6" t="e">
        <f>S1173/1000*#REF!</f>
        <v>#REF!</v>
      </c>
      <c r="U1173" s="81" t="e">
        <f t="shared" si="305"/>
        <v>#REF!</v>
      </c>
      <c r="V1173" s="6">
        <v>20000</v>
      </c>
      <c r="W1173" s="6" t="e">
        <f>#REF!*V1173/10</f>
        <v>#REF!</v>
      </c>
      <c r="X1173" s="81" t="e">
        <f t="shared" si="306"/>
        <v>#REF!</v>
      </c>
      <c r="Y1173" s="6">
        <v>20000</v>
      </c>
      <c r="Z1173" s="6" t="e">
        <f>Y1173/1000*#REF!</f>
        <v>#REF!</v>
      </c>
      <c r="AA1173" s="81" t="e">
        <f t="shared" si="307"/>
        <v>#REF!</v>
      </c>
      <c r="AB1173" s="6">
        <v>20000</v>
      </c>
      <c r="AC1173" s="6" t="e">
        <f>#REF!*AB1173/10</f>
        <v>#REF!</v>
      </c>
      <c r="AD1173" s="81" t="e">
        <f t="shared" si="308"/>
        <v>#REF!</v>
      </c>
      <c r="AE1173" s="6">
        <v>20000</v>
      </c>
      <c r="AF1173" s="6" t="e">
        <f>AE1173/1000*#REF!</f>
        <v>#REF!</v>
      </c>
      <c r="AG1173" s="81" t="e">
        <f t="shared" si="309"/>
        <v>#REF!</v>
      </c>
      <c r="AH1173" s="6">
        <v>20000</v>
      </c>
      <c r="AI1173" s="6" t="e">
        <f>#REF!*AH1173/10</f>
        <v>#REF!</v>
      </c>
      <c r="AJ1173" s="81" t="e">
        <f t="shared" si="310"/>
        <v>#REF!</v>
      </c>
      <c r="AK1173" s="6">
        <v>23000</v>
      </c>
      <c r="AL1173" s="35"/>
      <c r="AM1173" s="35"/>
    </row>
    <row r="1174" spans="1:39" ht="31.5" x14ac:dyDescent="0.2">
      <c r="A1174" s="5">
        <f t="shared" si="316"/>
        <v>1123</v>
      </c>
      <c r="B1174" s="5">
        <v>1101</v>
      </c>
      <c r="C1174" s="5">
        <v>1190</v>
      </c>
      <c r="D1174" s="5" t="s">
        <v>2588</v>
      </c>
      <c r="E1174" s="15"/>
      <c r="F1174" s="15" t="s">
        <v>2588</v>
      </c>
      <c r="G1174" s="30" t="s">
        <v>2589</v>
      </c>
      <c r="H1174" s="6">
        <v>200000</v>
      </c>
      <c r="I1174" s="6">
        <v>160000</v>
      </c>
      <c r="J1174" s="6"/>
      <c r="K1174" s="81">
        <f t="shared" si="314"/>
        <v>200000</v>
      </c>
      <c r="L1174" s="81">
        <f t="shared" si="315"/>
        <v>360000</v>
      </c>
      <c r="M1174" s="6">
        <v>19000</v>
      </c>
      <c r="N1174" s="6" t="e">
        <f>M1174/1000*#REF!</f>
        <v>#REF!</v>
      </c>
      <c r="O1174" s="81" t="e">
        <f t="shared" si="303"/>
        <v>#REF!</v>
      </c>
      <c r="P1174" s="6">
        <v>19000</v>
      </c>
      <c r="Q1174" s="6" t="e">
        <f>#REF!*P1174/10</f>
        <v>#REF!</v>
      </c>
      <c r="R1174" s="81" t="e">
        <f t="shared" si="304"/>
        <v>#REF!</v>
      </c>
      <c r="S1174" s="6">
        <v>19000</v>
      </c>
      <c r="T1174" s="6" t="e">
        <f>S1174/1000*#REF!</f>
        <v>#REF!</v>
      </c>
      <c r="U1174" s="81" t="e">
        <f t="shared" si="305"/>
        <v>#REF!</v>
      </c>
      <c r="V1174" s="6">
        <v>19000</v>
      </c>
      <c r="W1174" s="6" t="e">
        <f>#REF!*V1174/10</f>
        <v>#REF!</v>
      </c>
      <c r="X1174" s="81" t="e">
        <f t="shared" si="306"/>
        <v>#REF!</v>
      </c>
      <c r="Y1174" s="6">
        <v>19000</v>
      </c>
      <c r="Z1174" s="6" t="e">
        <f>Y1174/1000*#REF!</f>
        <v>#REF!</v>
      </c>
      <c r="AA1174" s="81" t="e">
        <f t="shared" si="307"/>
        <v>#REF!</v>
      </c>
      <c r="AB1174" s="6">
        <v>19000</v>
      </c>
      <c r="AC1174" s="6" t="e">
        <f>#REF!*AB1174/10</f>
        <v>#REF!</v>
      </c>
      <c r="AD1174" s="81" t="e">
        <f t="shared" si="308"/>
        <v>#REF!</v>
      </c>
      <c r="AE1174" s="6">
        <v>19000</v>
      </c>
      <c r="AF1174" s="6" t="e">
        <f>AE1174/1000*#REF!</f>
        <v>#REF!</v>
      </c>
      <c r="AG1174" s="81" t="e">
        <f t="shared" si="309"/>
        <v>#REF!</v>
      </c>
      <c r="AH1174" s="6">
        <v>19000</v>
      </c>
      <c r="AI1174" s="6" t="e">
        <f>#REF!*AH1174/10</f>
        <v>#REF!</v>
      </c>
      <c r="AJ1174" s="81" t="e">
        <f t="shared" si="310"/>
        <v>#REF!</v>
      </c>
      <c r="AK1174" s="6">
        <v>19000</v>
      </c>
      <c r="AL1174" s="35"/>
      <c r="AM1174" s="35"/>
    </row>
    <row r="1175" spans="1:39" ht="47.25" x14ac:dyDescent="0.2">
      <c r="A1175" s="5">
        <f t="shared" si="316"/>
        <v>1124</v>
      </c>
      <c r="B1175" s="5">
        <v>1102</v>
      </c>
      <c r="C1175" s="5">
        <v>1191</v>
      </c>
      <c r="D1175" s="5" t="s">
        <v>2590</v>
      </c>
      <c r="E1175" s="15"/>
      <c r="F1175" s="15" t="s">
        <v>2590</v>
      </c>
      <c r="G1175" s="30" t="s">
        <v>2591</v>
      </c>
      <c r="H1175" s="6">
        <v>400000</v>
      </c>
      <c r="I1175" s="6">
        <v>320000</v>
      </c>
      <c r="J1175" s="6"/>
      <c r="K1175" s="81">
        <f t="shared" si="314"/>
        <v>400000</v>
      </c>
      <c r="L1175" s="81">
        <f t="shared" si="315"/>
        <v>720000</v>
      </c>
      <c r="M1175" s="6">
        <v>25000</v>
      </c>
      <c r="N1175" s="6" t="e">
        <f>M1175/1000*#REF!</f>
        <v>#REF!</v>
      </c>
      <c r="O1175" s="81" t="e">
        <f t="shared" si="303"/>
        <v>#REF!</v>
      </c>
      <c r="P1175" s="6">
        <v>25000</v>
      </c>
      <c r="Q1175" s="6" t="e">
        <f>#REF!*P1175/10</f>
        <v>#REF!</v>
      </c>
      <c r="R1175" s="81" t="e">
        <f t="shared" si="304"/>
        <v>#REF!</v>
      </c>
      <c r="S1175" s="6">
        <v>25000</v>
      </c>
      <c r="T1175" s="6" t="e">
        <f>S1175/1000*#REF!</f>
        <v>#REF!</v>
      </c>
      <c r="U1175" s="81" t="e">
        <f t="shared" si="305"/>
        <v>#REF!</v>
      </c>
      <c r="V1175" s="6">
        <v>25000</v>
      </c>
      <c r="W1175" s="6" t="e">
        <f>#REF!*V1175/10</f>
        <v>#REF!</v>
      </c>
      <c r="X1175" s="81" t="e">
        <f t="shared" si="306"/>
        <v>#REF!</v>
      </c>
      <c r="Y1175" s="6">
        <v>25000</v>
      </c>
      <c r="Z1175" s="6" t="e">
        <f>Y1175/1000*#REF!</f>
        <v>#REF!</v>
      </c>
      <c r="AA1175" s="81" t="e">
        <f t="shared" si="307"/>
        <v>#REF!</v>
      </c>
      <c r="AB1175" s="6">
        <v>25000</v>
      </c>
      <c r="AC1175" s="6" t="e">
        <f>#REF!*AB1175/10</f>
        <v>#REF!</v>
      </c>
      <c r="AD1175" s="81" t="e">
        <f t="shared" si="308"/>
        <v>#REF!</v>
      </c>
      <c r="AE1175" s="6">
        <v>25000</v>
      </c>
      <c r="AF1175" s="6" t="e">
        <f>AE1175/1000*#REF!</f>
        <v>#REF!</v>
      </c>
      <c r="AG1175" s="81" t="e">
        <f t="shared" si="309"/>
        <v>#REF!</v>
      </c>
      <c r="AH1175" s="6">
        <v>25000</v>
      </c>
      <c r="AI1175" s="6" t="e">
        <f>#REF!*AH1175/10</f>
        <v>#REF!</v>
      </c>
      <c r="AJ1175" s="81" t="e">
        <f t="shared" si="310"/>
        <v>#REF!</v>
      </c>
      <c r="AK1175" s="6">
        <v>38000</v>
      </c>
      <c r="AL1175" s="35"/>
      <c r="AM1175" s="35"/>
    </row>
    <row r="1176" spans="1:39" ht="31.5" x14ac:dyDescent="0.2">
      <c r="A1176" s="5">
        <f t="shared" si="316"/>
        <v>1125</v>
      </c>
      <c r="B1176" s="5">
        <v>1103</v>
      </c>
      <c r="C1176" s="5">
        <v>1192</v>
      </c>
      <c r="D1176" s="5" t="s">
        <v>2592</v>
      </c>
      <c r="E1176" s="15"/>
      <c r="F1176" s="15" t="s">
        <v>2592</v>
      </c>
      <c r="G1176" s="30" t="s">
        <v>2593</v>
      </c>
      <c r="H1176" s="6">
        <v>150000</v>
      </c>
      <c r="I1176" s="6">
        <v>120000</v>
      </c>
      <c r="J1176" s="6"/>
      <c r="K1176" s="81">
        <f t="shared" si="314"/>
        <v>150000</v>
      </c>
      <c r="L1176" s="81">
        <f t="shared" si="315"/>
        <v>270000</v>
      </c>
      <c r="M1176" s="6">
        <v>13000</v>
      </c>
      <c r="N1176" s="6" t="e">
        <f>M1176/1000*#REF!</f>
        <v>#REF!</v>
      </c>
      <c r="O1176" s="81" t="e">
        <f t="shared" si="303"/>
        <v>#REF!</v>
      </c>
      <c r="P1176" s="6">
        <v>13000</v>
      </c>
      <c r="Q1176" s="6" t="e">
        <f>#REF!*P1176/10</f>
        <v>#REF!</v>
      </c>
      <c r="R1176" s="81" t="e">
        <f t="shared" si="304"/>
        <v>#REF!</v>
      </c>
      <c r="S1176" s="6">
        <v>13000</v>
      </c>
      <c r="T1176" s="6" t="e">
        <f>S1176/1000*#REF!</f>
        <v>#REF!</v>
      </c>
      <c r="U1176" s="81" t="e">
        <f t="shared" si="305"/>
        <v>#REF!</v>
      </c>
      <c r="V1176" s="6">
        <v>13000</v>
      </c>
      <c r="W1176" s="6" t="e">
        <f>#REF!*V1176/10</f>
        <v>#REF!</v>
      </c>
      <c r="X1176" s="81" t="e">
        <f t="shared" si="306"/>
        <v>#REF!</v>
      </c>
      <c r="Y1176" s="6">
        <v>13000</v>
      </c>
      <c r="Z1176" s="6" t="e">
        <f>Y1176/1000*#REF!</f>
        <v>#REF!</v>
      </c>
      <c r="AA1176" s="81" t="e">
        <f t="shared" si="307"/>
        <v>#REF!</v>
      </c>
      <c r="AB1176" s="6">
        <v>13000</v>
      </c>
      <c r="AC1176" s="6" t="e">
        <f>#REF!*AB1176/10</f>
        <v>#REF!</v>
      </c>
      <c r="AD1176" s="81" t="e">
        <f t="shared" si="308"/>
        <v>#REF!</v>
      </c>
      <c r="AE1176" s="6">
        <v>13000</v>
      </c>
      <c r="AF1176" s="6" t="e">
        <f>AE1176/1000*#REF!</f>
        <v>#REF!</v>
      </c>
      <c r="AG1176" s="81" t="e">
        <f t="shared" si="309"/>
        <v>#REF!</v>
      </c>
      <c r="AH1176" s="6">
        <v>13000</v>
      </c>
      <c r="AI1176" s="6" t="e">
        <f>#REF!*AH1176/10</f>
        <v>#REF!</v>
      </c>
      <c r="AJ1176" s="81" t="e">
        <f t="shared" si="310"/>
        <v>#REF!</v>
      </c>
      <c r="AK1176" s="6">
        <v>13000</v>
      </c>
      <c r="AL1176" s="35"/>
      <c r="AM1176" s="35"/>
    </row>
    <row r="1177" spans="1:39" ht="31.5" x14ac:dyDescent="0.2">
      <c r="A1177" s="5">
        <f t="shared" si="316"/>
        <v>1126</v>
      </c>
      <c r="B1177" s="5">
        <v>1104</v>
      </c>
      <c r="C1177" s="5">
        <v>1193</v>
      </c>
      <c r="D1177" s="5" t="s">
        <v>2594</v>
      </c>
      <c r="E1177" s="15"/>
      <c r="F1177" s="15" t="s">
        <v>2594</v>
      </c>
      <c r="G1177" s="30" t="s">
        <v>2595</v>
      </c>
      <c r="H1177" s="6">
        <v>300000</v>
      </c>
      <c r="I1177" s="6">
        <v>240000</v>
      </c>
      <c r="J1177" s="6"/>
      <c r="K1177" s="81">
        <f t="shared" si="314"/>
        <v>300000</v>
      </c>
      <c r="L1177" s="81">
        <f t="shared" si="315"/>
        <v>540000</v>
      </c>
      <c r="M1177" s="6">
        <v>46000</v>
      </c>
      <c r="N1177" s="6" t="e">
        <f>M1177/1000*#REF!</f>
        <v>#REF!</v>
      </c>
      <c r="O1177" s="81" t="e">
        <f t="shared" si="303"/>
        <v>#REF!</v>
      </c>
      <c r="P1177" s="6">
        <v>46000</v>
      </c>
      <c r="Q1177" s="6" t="e">
        <f>#REF!*P1177/10</f>
        <v>#REF!</v>
      </c>
      <c r="R1177" s="81" t="e">
        <f t="shared" si="304"/>
        <v>#REF!</v>
      </c>
      <c r="S1177" s="6">
        <v>46000</v>
      </c>
      <c r="T1177" s="6" t="e">
        <f>S1177/1000*#REF!</f>
        <v>#REF!</v>
      </c>
      <c r="U1177" s="81" t="e">
        <f t="shared" si="305"/>
        <v>#REF!</v>
      </c>
      <c r="V1177" s="6">
        <v>46000</v>
      </c>
      <c r="W1177" s="6" t="e">
        <f>#REF!*V1177/10</f>
        <v>#REF!</v>
      </c>
      <c r="X1177" s="81" t="e">
        <f t="shared" si="306"/>
        <v>#REF!</v>
      </c>
      <c r="Y1177" s="6">
        <v>46000</v>
      </c>
      <c r="Z1177" s="6" t="e">
        <f>Y1177/1000*#REF!</f>
        <v>#REF!</v>
      </c>
      <c r="AA1177" s="81" t="e">
        <f t="shared" si="307"/>
        <v>#REF!</v>
      </c>
      <c r="AB1177" s="6">
        <v>46000</v>
      </c>
      <c r="AC1177" s="6" t="e">
        <f>#REF!*AB1177/10</f>
        <v>#REF!</v>
      </c>
      <c r="AD1177" s="81" t="e">
        <f t="shared" si="308"/>
        <v>#REF!</v>
      </c>
      <c r="AE1177" s="6">
        <v>46000</v>
      </c>
      <c r="AF1177" s="6" t="e">
        <f>AE1177/1000*#REF!</f>
        <v>#REF!</v>
      </c>
      <c r="AG1177" s="81" t="e">
        <f t="shared" si="309"/>
        <v>#REF!</v>
      </c>
      <c r="AH1177" s="6">
        <v>46000</v>
      </c>
      <c r="AI1177" s="6" t="e">
        <f>#REF!*AH1177/10</f>
        <v>#REF!</v>
      </c>
      <c r="AJ1177" s="81" t="e">
        <f t="shared" si="310"/>
        <v>#REF!</v>
      </c>
      <c r="AK1177" s="6">
        <v>46000</v>
      </c>
      <c r="AL1177" s="35"/>
      <c r="AM1177" s="35"/>
    </row>
    <row r="1178" spans="1:39" x14ac:dyDescent="0.2">
      <c r="A1178" s="5">
        <f t="shared" si="316"/>
        <v>1127</v>
      </c>
      <c r="B1178" s="5">
        <v>1105</v>
      </c>
      <c r="C1178" s="5">
        <v>1194</v>
      </c>
      <c r="D1178" s="5" t="s">
        <v>2596</v>
      </c>
      <c r="E1178" s="15"/>
      <c r="F1178" s="15" t="s">
        <v>2596</v>
      </c>
      <c r="G1178" s="30" t="s">
        <v>2597</v>
      </c>
      <c r="H1178" s="6">
        <v>70000</v>
      </c>
      <c r="I1178" s="6">
        <v>56000</v>
      </c>
      <c r="J1178" s="6"/>
      <c r="K1178" s="81">
        <f t="shared" si="314"/>
        <v>70000</v>
      </c>
      <c r="L1178" s="81">
        <f t="shared" si="315"/>
        <v>126000</v>
      </c>
      <c r="M1178" s="6">
        <v>15000</v>
      </c>
      <c r="N1178" s="6" t="e">
        <f>M1178/1000*#REF!</f>
        <v>#REF!</v>
      </c>
      <c r="O1178" s="81" t="e">
        <f t="shared" si="303"/>
        <v>#REF!</v>
      </c>
      <c r="P1178" s="6">
        <v>15000</v>
      </c>
      <c r="Q1178" s="6" t="e">
        <f>#REF!*P1178/10</f>
        <v>#REF!</v>
      </c>
      <c r="R1178" s="81" t="e">
        <f t="shared" si="304"/>
        <v>#REF!</v>
      </c>
      <c r="S1178" s="6">
        <v>15000</v>
      </c>
      <c r="T1178" s="6" t="e">
        <f>S1178/1000*#REF!</f>
        <v>#REF!</v>
      </c>
      <c r="U1178" s="81" t="e">
        <f t="shared" si="305"/>
        <v>#REF!</v>
      </c>
      <c r="V1178" s="6">
        <v>15000</v>
      </c>
      <c r="W1178" s="6" t="e">
        <f>#REF!*V1178/10</f>
        <v>#REF!</v>
      </c>
      <c r="X1178" s="81" t="e">
        <f t="shared" si="306"/>
        <v>#REF!</v>
      </c>
      <c r="Y1178" s="6">
        <v>15000</v>
      </c>
      <c r="Z1178" s="6" t="e">
        <f>Y1178/1000*#REF!</f>
        <v>#REF!</v>
      </c>
      <c r="AA1178" s="81" t="e">
        <f t="shared" si="307"/>
        <v>#REF!</v>
      </c>
      <c r="AB1178" s="6">
        <v>15000</v>
      </c>
      <c r="AC1178" s="6" t="e">
        <f>#REF!*AB1178/10</f>
        <v>#REF!</v>
      </c>
      <c r="AD1178" s="81" t="e">
        <f t="shared" si="308"/>
        <v>#REF!</v>
      </c>
      <c r="AE1178" s="6">
        <v>15000</v>
      </c>
      <c r="AF1178" s="6" t="e">
        <f>AE1178/1000*#REF!</f>
        <v>#REF!</v>
      </c>
      <c r="AG1178" s="81" t="e">
        <f t="shared" si="309"/>
        <v>#REF!</v>
      </c>
      <c r="AH1178" s="6">
        <v>15000</v>
      </c>
      <c r="AI1178" s="6" t="e">
        <f>#REF!*AH1178/10</f>
        <v>#REF!</v>
      </c>
      <c r="AJ1178" s="81" t="e">
        <f t="shared" si="310"/>
        <v>#REF!</v>
      </c>
      <c r="AK1178" s="6">
        <v>15000</v>
      </c>
      <c r="AL1178" s="35"/>
      <c r="AM1178" s="35"/>
    </row>
    <row r="1179" spans="1:39" ht="31.5" x14ac:dyDescent="0.2">
      <c r="A1179" s="5">
        <f t="shared" si="316"/>
        <v>1128</v>
      </c>
      <c r="B1179" s="5">
        <v>1106</v>
      </c>
      <c r="C1179" s="5">
        <v>1195</v>
      </c>
      <c r="D1179" s="5" t="s">
        <v>2598</v>
      </c>
      <c r="E1179" s="15"/>
      <c r="F1179" s="15" t="s">
        <v>2598</v>
      </c>
      <c r="G1179" s="30" t="s">
        <v>2599</v>
      </c>
      <c r="H1179" s="6">
        <v>100000</v>
      </c>
      <c r="I1179" s="6">
        <v>80000</v>
      </c>
      <c r="J1179" s="6"/>
      <c r="K1179" s="81">
        <f t="shared" si="314"/>
        <v>100000</v>
      </c>
      <c r="L1179" s="81">
        <f t="shared" si="315"/>
        <v>180000</v>
      </c>
      <c r="M1179" s="6">
        <v>31000</v>
      </c>
      <c r="N1179" s="6" t="e">
        <f>M1179/1000*#REF!</f>
        <v>#REF!</v>
      </c>
      <c r="O1179" s="81" t="e">
        <f t="shared" si="303"/>
        <v>#REF!</v>
      </c>
      <c r="P1179" s="6">
        <v>31000</v>
      </c>
      <c r="Q1179" s="6" t="e">
        <f>#REF!*P1179/10</f>
        <v>#REF!</v>
      </c>
      <c r="R1179" s="81" t="e">
        <f t="shared" si="304"/>
        <v>#REF!</v>
      </c>
      <c r="S1179" s="6">
        <v>31000</v>
      </c>
      <c r="T1179" s="6" t="e">
        <f>S1179/1000*#REF!</f>
        <v>#REF!</v>
      </c>
      <c r="U1179" s="81" t="e">
        <f t="shared" si="305"/>
        <v>#REF!</v>
      </c>
      <c r="V1179" s="6">
        <v>31000</v>
      </c>
      <c r="W1179" s="6" t="e">
        <f>#REF!*V1179/10</f>
        <v>#REF!</v>
      </c>
      <c r="X1179" s="81" t="e">
        <f t="shared" si="306"/>
        <v>#REF!</v>
      </c>
      <c r="Y1179" s="6">
        <v>31000</v>
      </c>
      <c r="Z1179" s="6" t="e">
        <f>Y1179/1000*#REF!</f>
        <v>#REF!</v>
      </c>
      <c r="AA1179" s="81" t="e">
        <f t="shared" si="307"/>
        <v>#REF!</v>
      </c>
      <c r="AB1179" s="6">
        <v>31000</v>
      </c>
      <c r="AC1179" s="6" t="e">
        <f>#REF!*AB1179/10</f>
        <v>#REF!</v>
      </c>
      <c r="AD1179" s="81" t="e">
        <f t="shared" si="308"/>
        <v>#REF!</v>
      </c>
      <c r="AE1179" s="6">
        <v>31000</v>
      </c>
      <c r="AF1179" s="6" t="e">
        <f>AE1179/1000*#REF!</f>
        <v>#REF!</v>
      </c>
      <c r="AG1179" s="81" t="e">
        <f t="shared" si="309"/>
        <v>#REF!</v>
      </c>
      <c r="AH1179" s="6">
        <v>31000</v>
      </c>
      <c r="AI1179" s="6" t="e">
        <f>#REF!*AH1179/10</f>
        <v>#REF!</v>
      </c>
      <c r="AJ1179" s="81" t="e">
        <f t="shared" si="310"/>
        <v>#REF!</v>
      </c>
      <c r="AK1179" s="6">
        <v>31000</v>
      </c>
      <c r="AL1179" s="35"/>
      <c r="AM1179" s="35"/>
    </row>
    <row r="1180" spans="1:39" x14ac:dyDescent="0.2">
      <c r="A1180" s="16" t="s">
        <v>2600</v>
      </c>
      <c r="B1180" s="5"/>
      <c r="C1180" s="5"/>
      <c r="D1180" s="5"/>
      <c r="E1180" s="16" t="s">
        <v>1256</v>
      </c>
      <c r="F1180" s="15"/>
      <c r="G1180" s="41" t="s">
        <v>2601</v>
      </c>
      <c r="H1180" s="6"/>
      <c r="I1180" s="6"/>
      <c r="J1180" s="6"/>
      <c r="K1180" s="81"/>
      <c r="L1180" s="81"/>
      <c r="M1180" s="6">
        <v>4000</v>
      </c>
      <c r="N1180" s="6" t="e">
        <f>M1180/1000*#REF!</f>
        <v>#REF!</v>
      </c>
      <c r="O1180" s="81" t="e">
        <f t="shared" si="303"/>
        <v>#REF!</v>
      </c>
      <c r="P1180" s="6">
        <v>4000</v>
      </c>
      <c r="Q1180" s="6" t="e">
        <f>#REF!*P1180/10</f>
        <v>#REF!</v>
      </c>
      <c r="R1180" s="81" t="e">
        <f t="shared" si="304"/>
        <v>#REF!</v>
      </c>
      <c r="S1180" s="6">
        <v>4000</v>
      </c>
      <c r="T1180" s="6" t="e">
        <f>S1180/1000*#REF!</f>
        <v>#REF!</v>
      </c>
      <c r="U1180" s="81" t="e">
        <f t="shared" si="305"/>
        <v>#REF!</v>
      </c>
      <c r="V1180" s="6">
        <v>4000</v>
      </c>
      <c r="W1180" s="6" t="e">
        <f>#REF!*V1180/10</f>
        <v>#REF!</v>
      </c>
      <c r="X1180" s="81" t="e">
        <f t="shared" si="306"/>
        <v>#REF!</v>
      </c>
      <c r="Y1180" s="6">
        <v>4000</v>
      </c>
      <c r="Z1180" s="6" t="e">
        <f>Y1180/1000*#REF!</f>
        <v>#REF!</v>
      </c>
      <c r="AA1180" s="81" t="e">
        <f t="shared" si="307"/>
        <v>#REF!</v>
      </c>
      <c r="AB1180" s="6">
        <v>4000</v>
      </c>
      <c r="AC1180" s="6" t="e">
        <f>#REF!*AB1180/10</f>
        <v>#REF!</v>
      </c>
      <c r="AD1180" s="81" t="e">
        <f t="shared" si="308"/>
        <v>#REF!</v>
      </c>
      <c r="AE1180" s="6">
        <v>4000</v>
      </c>
      <c r="AF1180" s="6" t="e">
        <f>AE1180/1000*#REF!</f>
        <v>#REF!</v>
      </c>
      <c r="AG1180" s="81" t="e">
        <f t="shared" si="309"/>
        <v>#REF!</v>
      </c>
      <c r="AH1180" s="6">
        <v>4000</v>
      </c>
      <c r="AI1180" s="6" t="e">
        <f>#REF!*AH1180/10</f>
        <v>#REF!</v>
      </c>
      <c r="AJ1180" s="81" t="e">
        <f t="shared" si="310"/>
        <v>#REF!</v>
      </c>
      <c r="AK1180" s="6">
        <v>4000</v>
      </c>
      <c r="AL1180" s="35"/>
      <c r="AM1180" s="35"/>
    </row>
    <row r="1181" spans="1:39" x14ac:dyDescent="0.2">
      <c r="A1181" s="5">
        <f>A1179+1</f>
        <v>1129</v>
      </c>
      <c r="B1181" s="5">
        <v>1107</v>
      </c>
      <c r="C1181" s="5">
        <v>1196</v>
      </c>
      <c r="D1181" s="5" t="s">
        <v>2602</v>
      </c>
      <c r="E1181" s="15" t="s">
        <v>2602</v>
      </c>
      <c r="F1181" s="15"/>
      <c r="G1181" s="30" t="s">
        <v>2603</v>
      </c>
      <c r="H1181" s="6">
        <v>130000</v>
      </c>
      <c r="I1181" s="6">
        <v>104000</v>
      </c>
      <c r="J1181" s="6"/>
      <c r="K1181" s="81">
        <f t="shared" ref="K1181:K1193" si="317">H1181+J1181</f>
        <v>130000</v>
      </c>
      <c r="L1181" s="81">
        <f t="shared" ref="L1181:L1193" si="318">ROUND((SUM(H1181:J1181)),-2)</f>
        <v>234000</v>
      </c>
      <c r="M1181" s="6">
        <v>24000</v>
      </c>
      <c r="N1181" s="6" t="e">
        <f>M1181/1000*#REF!</f>
        <v>#REF!</v>
      </c>
      <c r="O1181" s="81" t="e">
        <f t="shared" si="303"/>
        <v>#REF!</v>
      </c>
      <c r="P1181" s="6">
        <v>24000</v>
      </c>
      <c r="Q1181" s="6" t="e">
        <f>#REF!*P1181/10</f>
        <v>#REF!</v>
      </c>
      <c r="R1181" s="81" t="e">
        <f t="shared" si="304"/>
        <v>#REF!</v>
      </c>
      <c r="S1181" s="6">
        <v>24000</v>
      </c>
      <c r="T1181" s="6" t="e">
        <f>S1181/1000*#REF!</f>
        <v>#REF!</v>
      </c>
      <c r="U1181" s="81" t="e">
        <f t="shared" si="305"/>
        <v>#REF!</v>
      </c>
      <c r="V1181" s="6">
        <v>24000</v>
      </c>
      <c r="W1181" s="6" t="e">
        <f>#REF!*V1181/10</f>
        <v>#REF!</v>
      </c>
      <c r="X1181" s="81" t="e">
        <f t="shared" si="306"/>
        <v>#REF!</v>
      </c>
      <c r="Y1181" s="6">
        <v>24000</v>
      </c>
      <c r="Z1181" s="6" t="e">
        <f>Y1181/1000*#REF!</f>
        <v>#REF!</v>
      </c>
      <c r="AA1181" s="81" t="e">
        <f t="shared" si="307"/>
        <v>#REF!</v>
      </c>
      <c r="AB1181" s="6">
        <v>24000</v>
      </c>
      <c r="AC1181" s="6" t="e">
        <f>#REF!*AB1181/10</f>
        <v>#REF!</v>
      </c>
      <c r="AD1181" s="81" t="e">
        <f t="shared" si="308"/>
        <v>#REF!</v>
      </c>
      <c r="AE1181" s="6">
        <v>24000</v>
      </c>
      <c r="AF1181" s="6" t="e">
        <f>AE1181/1000*#REF!</f>
        <v>#REF!</v>
      </c>
      <c r="AG1181" s="81" t="e">
        <f t="shared" si="309"/>
        <v>#REF!</v>
      </c>
      <c r="AH1181" s="6">
        <v>24000</v>
      </c>
      <c r="AI1181" s="6" t="e">
        <f>#REF!*AH1181/10</f>
        <v>#REF!</v>
      </c>
      <c r="AJ1181" s="81" t="e">
        <f t="shared" si="310"/>
        <v>#REF!</v>
      </c>
      <c r="AK1181" s="6">
        <v>24000</v>
      </c>
      <c r="AL1181" s="35"/>
      <c r="AM1181" s="35"/>
    </row>
    <row r="1182" spans="1:39" ht="47.25" x14ac:dyDescent="0.2">
      <c r="A1182" s="5">
        <f t="shared" ref="A1182:A1193" si="319">A1181+1</f>
        <v>1130</v>
      </c>
      <c r="B1182" s="5">
        <v>1108</v>
      </c>
      <c r="C1182" s="5">
        <v>1197</v>
      </c>
      <c r="D1182" s="5" t="s">
        <v>2604</v>
      </c>
      <c r="E1182" s="15" t="s">
        <v>2604</v>
      </c>
      <c r="F1182" s="15"/>
      <c r="G1182" s="30" t="s">
        <v>2605</v>
      </c>
      <c r="H1182" s="6">
        <v>240000</v>
      </c>
      <c r="I1182" s="6">
        <v>192000</v>
      </c>
      <c r="J1182" s="6"/>
      <c r="K1182" s="81">
        <f t="shared" si="317"/>
        <v>240000</v>
      </c>
      <c r="L1182" s="81">
        <f t="shared" si="318"/>
        <v>432000</v>
      </c>
      <c r="M1182" s="6">
        <v>84000</v>
      </c>
      <c r="N1182" s="6" t="e">
        <f>M1182/1000*#REF!</f>
        <v>#REF!</v>
      </c>
      <c r="O1182" s="81" t="e">
        <f t="shared" si="303"/>
        <v>#REF!</v>
      </c>
      <c r="P1182" s="6">
        <v>84000</v>
      </c>
      <c r="Q1182" s="6" t="e">
        <f>#REF!*P1182/10</f>
        <v>#REF!</v>
      </c>
      <c r="R1182" s="81" t="e">
        <f t="shared" si="304"/>
        <v>#REF!</v>
      </c>
      <c r="S1182" s="6">
        <v>84000</v>
      </c>
      <c r="T1182" s="6" t="e">
        <f>S1182/1000*#REF!</f>
        <v>#REF!</v>
      </c>
      <c r="U1182" s="81" t="e">
        <f t="shared" si="305"/>
        <v>#REF!</v>
      </c>
      <c r="V1182" s="6">
        <v>84000</v>
      </c>
      <c r="W1182" s="6" t="e">
        <f>#REF!*V1182/10</f>
        <v>#REF!</v>
      </c>
      <c r="X1182" s="81" t="e">
        <f t="shared" si="306"/>
        <v>#REF!</v>
      </c>
      <c r="Y1182" s="6">
        <v>84000</v>
      </c>
      <c r="Z1182" s="6" t="e">
        <f>Y1182/1000*#REF!</f>
        <v>#REF!</v>
      </c>
      <c r="AA1182" s="81" t="e">
        <f t="shared" si="307"/>
        <v>#REF!</v>
      </c>
      <c r="AB1182" s="6">
        <v>84000</v>
      </c>
      <c r="AC1182" s="6" t="e">
        <f>#REF!*AB1182/10</f>
        <v>#REF!</v>
      </c>
      <c r="AD1182" s="81" t="e">
        <f t="shared" si="308"/>
        <v>#REF!</v>
      </c>
      <c r="AE1182" s="6">
        <v>84000</v>
      </c>
      <c r="AF1182" s="6" t="e">
        <f>AE1182/1000*#REF!</f>
        <v>#REF!</v>
      </c>
      <c r="AG1182" s="81" t="e">
        <f t="shared" si="309"/>
        <v>#REF!</v>
      </c>
      <c r="AH1182" s="6">
        <v>84000</v>
      </c>
      <c r="AI1182" s="6" t="e">
        <f>#REF!*AH1182/10</f>
        <v>#REF!</v>
      </c>
      <c r="AJ1182" s="81" t="e">
        <f t="shared" si="310"/>
        <v>#REF!</v>
      </c>
      <c r="AK1182" s="6">
        <v>84000</v>
      </c>
      <c r="AL1182" s="35"/>
      <c r="AM1182" s="35"/>
    </row>
    <row r="1183" spans="1:39" ht="47.25" x14ac:dyDescent="0.2">
      <c r="A1183" s="5">
        <f t="shared" si="319"/>
        <v>1131</v>
      </c>
      <c r="B1183" s="5">
        <v>1109</v>
      </c>
      <c r="C1183" s="5">
        <v>1198</v>
      </c>
      <c r="D1183" s="5" t="s">
        <v>2606</v>
      </c>
      <c r="E1183" s="15" t="s">
        <v>2606</v>
      </c>
      <c r="F1183" s="15"/>
      <c r="G1183" s="30" t="s">
        <v>2607</v>
      </c>
      <c r="H1183" s="6">
        <v>130000</v>
      </c>
      <c r="I1183" s="6">
        <v>104000</v>
      </c>
      <c r="J1183" s="6"/>
      <c r="K1183" s="81">
        <f t="shared" si="317"/>
        <v>130000</v>
      </c>
      <c r="L1183" s="81">
        <f t="shared" si="318"/>
        <v>234000</v>
      </c>
      <c r="M1183" s="6">
        <v>30000</v>
      </c>
      <c r="N1183" s="6" t="e">
        <f>M1183/1000*#REF!</f>
        <v>#REF!</v>
      </c>
      <c r="O1183" s="81" t="e">
        <f t="shared" si="303"/>
        <v>#REF!</v>
      </c>
      <c r="P1183" s="6">
        <v>30000</v>
      </c>
      <c r="Q1183" s="6" t="e">
        <f>#REF!*P1183/10</f>
        <v>#REF!</v>
      </c>
      <c r="R1183" s="81" t="e">
        <f t="shared" si="304"/>
        <v>#REF!</v>
      </c>
      <c r="S1183" s="6">
        <v>30000</v>
      </c>
      <c r="T1183" s="6" t="e">
        <f>S1183/1000*#REF!</f>
        <v>#REF!</v>
      </c>
      <c r="U1183" s="81" t="e">
        <f t="shared" si="305"/>
        <v>#REF!</v>
      </c>
      <c r="V1183" s="6">
        <v>30000</v>
      </c>
      <c r="W1183" s="6" t="e">
        <f>#REF!*V1183/10</f>
        <v>#REF!</v>
      </c>
      <c r="X1183" s="81" t="e">
        <f t="shared" si="306"/>
        <v>#REF!</v>
      </c>
      <c r="Y1183" s="6">
        <v>30000</v>
      </c>
      <c r="Z1183" s="6" t="e">
        <f>Y1183/1000*#REF!</f>
        <v>#REF!</v>
      </c>
      <c r="AA1183" s="81" t="e">
        <f t="shared" si="307"/>
        <v>#REF!</v>
      </c>
      <c r="AB1183" s="6">
        <v>30000</v>
      </c>
      <c r="AC1183" s="6" t="e">
        <f>#REF!*AB1183/10</f>
        <v>#REF!</v>
      </c>
      <c r="AD1183" s="81" t="e">
        <f t="shared" si="308"/>
        <v>#REF!</v>
      </c>
      <c r="AE1183" s="6">
        <v>30000</v>
      </c>
      <c r="AF1183" s="6" t="e">
        <f>AE1183/1000*#REF!</f>
        <v>#REF!</v>
      </c>
      <c r="AG1183" s="81" t="e">
        <f t="shared" si="309"/>
        <v>#REF!</v>
      </c>
      <c r="AH1183" s="6">
        <v>30000</v>
      </c>
      <c r="AI1183" s="6" t="e">
        <f>#REF!*AH1183/10</f>
        <v>#REF!</v>
      </c>
      <c r="AJ1183" s="81" t="e">
        <f t="shared" si="310"/>
        <v>#REF!</v>
      </c>
      <c r="AK1183" s="6">
        <v>30000</v>
      </c>
      <c r="AL1183" s="35"/>
      <c r="AM1183" s="35"/>
    </row>
    <row r="1184" spans="1:39" ht="31.5" x14ac:dyDescent="0.2">
      <c r="A1184" s="5">
        <f t="shared" si="319"/>
        <v>1132</v>
      </c>
      <c r="B1184" s="5">
        <v>1110</v>
      </c>
      <c r="C1184" s="5">
        <v>1199</v>
      </c>
      <c r="D1184" s="5" t="s">
        <v>2608</v>
      </c>
      <c r="E1184" s="15" t="s">
        <v>2608</v>
      </c>
      <c r="F1184" s="15"/>
      <c r="G1184" s="30" t="s">
        <v>2609</v>
      </c>
      <c r="H1184" s="6">
        <v>450000</v>
      </c>
      <c r="I1184" s="6">
        <v>360000</v>
      </c>
      <c r="J1184" s="6"/>
      <c r="K1184" s="81">
        <f t="shared" si="317"/>
        <v>450000</v>
      </c>
      <c r="L1184" s="81">
        <f t="shared" si="318"/>
        <v>810000</v>
      </c>
      <c r="M1184" s="6">
        <v>36000</v>
      </c>
      <c r="N1184" s="6" t="e">
        <f>M1184/1000*#REF!</f>
        <v>#REF!</v>
      </c>
      <c r="O1184" s="81" t="e">
        <f t="shared" si="303"/>
        <v>#REF!</v>
      </c>
      <c r="P1184" s="6">
        <v>36000</v>
      </c>
      <c r="Q1184" s="6" t="e">
        <f>#REF!*P1184/10</f>
        <v>#REF!</v>
      </c>
      <c r="R1184" s="81" t="e">
        <f t="shared" si="304"/>
        <v>#REF!</v>
      </c>
      <c r="S1184" s="6">
        <v>36000</v>
      </c>
      <c r="T1184" s="6" t="e">
        <f>S1184/1000*#REF!</f>
        <v>#REF!</v>
      </c>
      <c r="U1184" s="81" t="e">
        <f t="shared" si="305"/>
        <v>#REF!</v>
      </c>
      <c r="V1184" s="6">
        <v>36000</v>
      </c>
      <c r="W1184" s="6" t="e">
        <f>#REF!*V1184/10</f>
        <v>#REF!</v>
      </c>
      <c r="X1184" s="81" t="e">
        <f t="shared" si="306"/>
        <v>#REF!</v>
      </c>
      <c r="Y1184" s="6">
        <v>36000</v>
      </c>
      <c r="Z1184" s="6" t="e">
        <f>Y1184/1000*#REF!</f>
        <v>#REF!</v>
      </c>
      <c r="AA1184" s="81" t="e">
        <f t="shared" si="307"/>
        <v>#REF!</v>
      </c>
      <c r="AB1184" s="6">
        <v>36000</v>
      </c>
      <c r="AC1184" s="6" t="e">
        <f>#REF!*AB1184/10</f>
        <v>#REF!</v>
      </c>
      <c r="AD1184" s="81" t="e">
        <f t="shared" si="308"/>
        <v>#REF!</v>
      </c>
      <c r="AE1184" s="6">
        <v>36000</v>
      </c>
      <c r="AF1184" s="6" t="e">
        <f>AE1184/1000*#REF!</f>
        <v>#REF!</v>
      </c>
      <c r="AG1184" s="81" t="e">
        <f t="shared" si="309"/>
        <v>#REF!</v>
      </c>
      <c r="AH1184" s="6">
        <v>36000</v>
      </c>
      <c r="AI1184" s="6" t="e">
        <f>#REF!*AH1184/10</f>
        <v>#REF!</v>
      </c>
      <c r="AJ1184" s="81" t="e">
        <f t="shared" si="310"/>
        <v>#REF!</v>
      </c>
      <c r="AK1184" s="6">
        <v>36000</v>
      </c>
      <c r="AL1184" s="35"/>
      <c r="AM1184" s="35"/>
    </row>
    <row r="1185" spans="1:39" ht="31.5" x14ac:dyDescent="0.2">
      <c r="A1185" s="5">
        <f t="shared" si="319"/>
        <v>1133</v>
      </c>
      <c r="B1185" s="5">
        <v>1111</v>
      </c>
      <c r="C1185" s="5">
        <v>1200</v>
      </c>
      <c r="D1185" s="5" t="s">
        <v>2610</v>
      </c>
      <c r="E1185" s="15" t="s">
        <v>2610</v>
      </c>
      <c r="F1185" s="15"/>
      <c r="G1185" s="30" t="s">
        <v>2611</v>
      </c>
      <c r="H1185" s="6">
        <v>48000</v>
      </c>
      <c r="I1185" s="6">
        <v>38400</v>
      </c>
      <c r="J1185" s="6"/>
      <c r="K1185" s="81">
        <f t="shared" si="317"/>
        <v>48000</v>
      </c>
      <c r="L1185" s="81">
        <f t="shared" si="318"/>
        <v>86400</v>
      </c>
      <c r="M1185" s="6">
        <v>45000</v>
      </c>
      <c r="N1185" s="6" t="e">
        <f>M1185/1000*#REF!</f>
        <v>#REF!</v>
      </c>
      <c r="O1185" s="81" t="e">
        <f t="shared" si="303"/>
        <v>#REF!</v>
      </c>
      <c r="P1185" s="6">
        <v>45000</v>
      </c>
      <c r="Q1185" s="6" t="e">
        <f>#REF!*P1185/10</f>
        <v>#REF!</v>
      </c>
      <c r="R1185" s="81" t="e">
        <f t="shared" si="304"/>
        <v>#REF!</v>
      </c>
      <c r="S1185" s="6">
        <v>45000</v>
      </c>
      <c r="T1185" s="6" t="e">
        <f>S1185/1000*#REF!</f>
        <v>#REF!</v>
      </c>
      <c r="U1185" s="81" t="e">
        <f t="shared" si="305"/>
        <v>#REF!</v>
      </c>
      <c r="V1185" s="6">
        <v>45000</v>
      </c>
      <c r="W1185" s="6" t="e">
        <f>#REF!*V1185/10</f>
        <v>#REF!</v>
      </c>
      <c r="X1185" s="81" t="e">
        <f t="shared" si="306"/>
        <v>#REF!</v>
      </c>
      <c r="Y1185" s="6">
        <v>45000</v>
      </c>
      <c r="Z1185" s="6" t="e">
        <f>Y1185/1000*#REF!</f>
        <v>#REF!</v>
      </c>
      <c r="AA1185" s="81" t="e">
        <f t="shared" si="307"/>
        <v>#REF!</v>
      </c>
      <c r="AB1185" s="6">
        <v>45000</v>
      </c>
      <c r="AC1185" s="6" t="e">
        <f>#REF!*AB1185/10</f>
        <v>#REF!</v>
      </c>
      <c r="AD1185" s="81" t="e">
        <f t="shared" si="308"/>
        <v>#REF!</v>
      </c>
      <c r="AE1185" s="6">
        <v>45000</v>
      </c>
      <c r="AF1185" s="6" t="e">
        <f>AE1185/1000*#REF!</f>
        <v>#REF!</v>
      </c>
      <c r="AG1185" s="81" t="e">
        <f t="shared" si="309"/>
        <v>#REF!</v>
      </c>
      <c r="AH1185" s="6">
        <v>45000</v>
      </c>
      <c r="AI1185" s="6" t="e">
        <f>#REF!*AH1185/10</f>
        <v>#REF!</v>
      </c>
      <c r="AJ1185" s="81" t="e">
        <f t="shared" si="310"/>
        <v>#REF!</v>
      </c>
      <c r="AK1185" s="6">
        <v>45000</v>
      </c>
      <c r="AL1185" s="35"/>
      <c r="AM1185" s="35"/>
    </row>
    <row r="1186" spans="1:39" ht="47.25" x14ac:dyDescent="0.2">
      <c r="A1186" s="5">
        <f t="shared" si="319"/>
        <v>1134</v>
      </c>
      <c r="B1186" s="5">
        <v>1112</v>
      </c>
      <c r="C1186" s="5">
        <v>1201</v>
      </c>
      <c r="D1186" s="5" t="s">
        <v>2612</v>
      </c>
      <c r="E1186" s="15" t="s">
        <v>2612</v>
      </c>
      <c r="F1186" s="15"/>
      <c r="G1186" s="30" t="s">
        <v>2613</v>
      </c>
      <c r="H1186" s="6">
        <v>1130000</v>
      </c>
      <c r="I1186" s="6">
        <v>904000</v>
      </c>
      <c r="J1186" s="6"/>
      <c r="K1186" s="81">
        <f t="shared" si="317"/>
        <v>1130000</v>
      </c>
      <c r="L1186" s="81">
        <f t="shared" si="318"/>
        <v>2034000</v>
      </c>
      <c r="M1186" s="6">
        <v>3000</v>
      </c>
      <c r="N1186" s="6" t="e">
        <f>M1186/1000*#REF!</f>
        <v>#REF!</v>
      </c>
      <c r="O1186" s="81" t="e">
        <f t="shared" si="303"/>
        <v>#REF!</v>
      </c>
      <c r="P1186" s="6">
        <v>3000</v>
      </c>
      <c r="Q1186" s="6" t="e">
        <f>#REF!*P1186/10</f>
        <v>#REF!</v>
      </c>
      <c r="R1186" s="81" t="e">
        <f t="shared" si="304"/>
        <v>#REF!</v>
      </c>
      <c r="S1186" s="6">
        <v>3000</v>
      </c>
      <c r="T1186" s="6" t="e">
        <f>S1186/1000*#REF!</f>
        <v>#REF!</v>
      </c>
      <c r="U1186" s="81" t="e">
        <f t="shared" si="305"/>
        <v>#REF!</v>
      </c>
      <c r="V1186" s="6">
        <v>3000</v>
      </c>
      <c r="W1186" s="6" t="e">
        <f>#REF!*V1186/10</f>
        <v>#REF!</v>
      </c>
      <c r="X1186" s="81" t="e">
        <f t="shared" si="306"/>
        <v>#REF!</v>
      </c>
      <c r="Y1186" s="6">
        <v>3000</v>
      </c>
      <c r="Z1186" s="6" t="e">
        <f>Y1186/1000*#REF!</f>
        <v>#REF!</v>
      </c>
      <c r="AA1186" s="81" t="e">
        <f t="shared" si="307"/>
        <v>#REF!</v>
      </c>
      <c r="AB1186" s="6">
        <v>3000</v>
      </c>
      <c r="AC1186" s="6" t="e">
        <f>#REF!*AB1186/10</f>
        <v>#REF!</v>
      </c>
      <c r="AD1186" s="81" t="e">
        <f t="shared" si="308"/>
        <v>#REF!</v>
      </c>
      <c r="AE1186" s="6">
        <v>3000</v>
      </c>
      <c r="AF1186" s="6" t="e">
        <f>AE1186/1000*#REF!</f>
        <v>#REF!</v>
      </c>
      <c r="AG1186" s="81" t="e">
        <f t="shared" si="309"/>
        <v>#REF!</v>
      </c>
      <c r="AH1186" s="6">
        <v>3000</v>
      </c>
      <c r="AI1186" s="6" t="e">
        <f>#REF!*AH1186/10</f>
        <v>#REF!</v>
      </c>
      <c r="AJ1186" s="81" t="e">
        <f t="shared" si="310"/>
        <v>#REF!</v>
      </c>
      <c r="AK1186" s="6">
        <v>3000</v>
      </c>
      <c r="AL1186" s="35"/>
      <c r="AM1186" s="35"/>
    </row>
    <row r="1187" spans="1:39" ht="47.25" x14ac:dyDescent="0.2">
      <c r="A1187" s="5">
        <f t="shared" si="319"/>
        <v>1135</v>
      </c>
      <c r="B1187" s="5">
        <v>1113</v>
      </c>
      <c r="C1187" s="5">
        <v>1202</v>
      </c>
      <c r="D1187" s="5" t="s">
        <v>2614</v>
      </c>
      <c r="E1187" s="15" t="s">
        <v>2614</v>
      </c>
      <c r="F1187" s="15"/>
      <c r="G1187" s="30" t="s">
        <v>2615</v>
      </c>
      <c r="H1187" s="6">
        <v>975000</v>
      </c>
      <c r="I1187" s="6">
        <v>780000</v>
      </c>
      <c r="J1187" s="6"/>
      <c r="K1187" s="81">
        <f t="shared" si="317"/>
        <v>975000</v>
      </c>
      <c r="L1187" s="81">
        <f t="shared" si="318"/>
        <v>1755000</v>
      </c>
      <c r="M1187" s="6">
        <v>4500</v>
      </c>
      <c r="N1187" s="6" t="e">
        <f>M1187/1000*#REF!</f>
        <v>#REF!</v>
      </c>
      <c r="O1187" s="81" t="e">
        <f t="shared" si="303"/>
        <v>#REF!</v>
      </c>
      <c r="P1187" s="6">
        <v>4500</v>
      </c>
      <c r="Q1187" s="6" t="e">
        <f>#REF!*P1187/10</f>
        <v>#REF!</v>
      </c>
      <c r="R1187" s="81" t="e">
        <f t="shared" si="304"/>
        <v>#REF!</v>
      </c>
      <c r="S1187" s="6">
        <v>4500</v>
      </c>
      <c r="T1187" s="6" t="e">
        <f>S1187/1000*#REF!</f>
        <v>#REF!</v>
      </c>
      <c r="U1187" s="81" t="e">
        <f t="shared" si="305"/>
        <v>#REF!</v>
      </c>
      <c r="V1187" s="6">
        <v>4500</v>
      </c>
      <c r="W1187" s="6" t="e">
        <f>#REF!*V1187/10</f>
        <v>#REF!</v>
      </c>
      <c r="X1187" s="81" t="e">
        <f t="shared" si="306"/>
        <v>#REF!</v>
      </c>
      <c r="Y1187" s="6">
        <v>4500</v>
      </c>
      <c r="Z1187" s="6" t="e">
        <f>Y1187/1000*#REF!</f>
        <v>#REF!</v>
      </c>
      <c r="AA1187" s="81" t="e">
        <f t="shared" si="307"/>
        <v>#REF!</v>
      </c>
      <c r="AB1187" s="6">
        <v>4500</v>
      </c>
      <c r="AC1187" s="6" t="e">
        <f>#REF!*AB1187/10</f>
        <v>#REF!</v>
      </c>
      <c r="AD1187" s="81" t="e">
        <f t="shared" si="308"/>
        <v>#REF!</v>
      </c>
      <c r="AE1187" s="6">
        <v>4500</v>
      </c>
      <c r="AF1187" s="6" t="e">
        <f>AE1187/1000*#REF!</f>
        <v>#REF!</v>
      </c>
      <c r="AG1187" s="81" t="e">
        <f t="shared" si="309"/>
        <v>#REF!</v>
      </c>
      <c r="AH1187" s="6">
        <v>4500</v>
      </c>
      <c r="AI1187" s="6" t="e">
        <f>#REF!*AH1187/10</f>
        <v>#REF!</v>
      </c>
      <c r="AJ1187" s="81" t="e">
        <f t="shared" si="310"/>
        <v>#REF!</v>
      </c>
      <c r="AK1187" s="6">
        <v>4500</v>
      </c>
      <c r="AL1187" s="35"/>
      <c r="AM1187" s="35"/>
    </row>
    <row r="1188" spans="1:39" ht="47.25" x14ac:dyDescent="0.2">
      <c r="A1188" s="5">
        <f t="shared" si="319"/>
        <v>1136</v>
      </c>
      <c r="B1188" s="5">
        <v>1114</v>
      </c>
      <c r="C1188" s="5">
        <v>1203</v>
      </c>
      <c r="D1188" s="5" t="s">
        <v>2616</v>
      </c>
      <c r="E1188" s="15" t="s">
        <v>2616</v>
      </c>
      <c r="F1188" s="15"/>
      <c r="G1188" s="30" t="s">
        <v>2617</v>
      </c>
      <c r="H1188" s="6">
        <v>94000</v>
      </c>
      <c r="I1188" s="6">
        <v>75200</v>
      </c>
      <c r="J1188" s="6"/>
      <c r="K1188" s="81">
        <f t="shared" si="317"/>
        <v>94000</v>
      </c>
      <c r="L1188" s="81">
        <f t="shared" si="318"/>
        <v>169200</v>
      </c>
      <c r="M1188" s="6">
        <v>35000</v>
      </c>
      <c r="N1188" s="6" t="e">
        <f>M1188/1000*#REF!</f>
        <v>#REF!</v>
      </c>
      <c r="O1188" s="81" t="e">
        <f t="shared" si="303"/>
        <v>#REF!</v>
      </c>
      <c r="P1188" s="6">
        <v>35000</v>
      </c>
      <c r="Q1188" s="6" t="e">
        <f>#REF!*P1188/10</f>
        <v>#REF!</v>
      </c>
      <c r="R1188" s="81" t="e">
        <f t="shared" si="304"/>
        <v>#REF!</v>
      </c>
      <c r="S1188" s="6">
        <v>35000</v>
      </c>
      <c r="T1188" s="6" t="e">
        <f>S1188/1000*#REF!</f>
        <v>#REF!</v>
      </c>
      <c r="U1188" s="81" t="e">
        <f t="shared" si="305"/>
        <v>#REF!</v>
      </c>
      <c r="V1188" s="6">
        <v>35000</v>
      </c>
      <c r="W1188" s="6" t="e">
        <f>#REF!*V1188/10</f>
        <v>#REF!</v>
      </c>
      <c r="X1188" s="81" t="e">
        <f t="shared" si="306"/>
        <v>#REF!</v>
      </c>
      <c r="Y1188" s="6">
        <v>35000</v>
      </c>
      <c r="Z1188" s="6" t="e">
        <f>Y1188/1000*#REF!</f>
        <v>#REF!</v>
      </c>
      <c r="AA1188" s="81" t="e">
        <f t="shared" si="307"/>
        <v>#REF!</v>
      </c>
      <c r="AB1188" s="6">
        <v>35000</v>
      </c>
      <c r="AC1188" s="6" t="e">
        <f>#REF!*AB1188/10</f>
        <v>#REF!</v>
      </c>
      <c r="AD1188" s="81" t="e">
        <f t="shared" si="308"/>
        <v>#REF!</v>
      </c>
      <c r="AE1188" s="32">
        <v>33000</v>
      </c>
      <c r="AF1188" s="6" t="e">
        <f>AE1188/1000*#REF!</f>
        <v>#REF!</v>
      </c>
      <c r="AG1188" s="81" t="e">
        <f t="shared" si="309"/>
        <v>#REF!</v>
      </c>
      <c r="AH1188" s="32">
        <v>33000</v>
      </c>
      <c r="AI1188" s="6" t="e">
        <f>#REF!*AH1188/10</f>
        <v>#REF!</v>
      </c>
      <c r="AJ1188" s="81" t="e">
        <f t="shared" si="310"/>
        <v>#REF!</v>
      </c>
      <c r="AK1188" s="32">
        <v>33000</v>
      </c>
      <c r="AL1188" s="35"/>
      <c r="AM1188" s="35"/>
    </row>
    <row r="1189" spans="1:39" ht="31.5" x14ac:dyDescent="0.2">
      <c r="A1189" s="5">
        <f t="shared" si="319"/>
        <v>1137</v>
      </c>
      <c r="B1189" s="5">
        <v>1115</v>
      </c>
      <c r="C1189" s="5">
        <v>1204</v>
      </c>
      <c r="D1189" s="5" t="s">
        <v>2618</v>
      </c>
      <c r="E1189" s="15" t="s">
        <v>2618</v>
      </c>
      <c r="F1189" s="15"/>
      <c r="G1189" s="30" t="s">
        <v>2619</v>
      </c>
      <c r="H1189" s="6">
        <v>62000</v>
      </c>
      <c r="I1189" s="6">
        <v>49600</v>
      </c>
      <c r="J1189" s="6"/>
      <c r="K1189" s="81">
        <f t="shared" si="317"/>
        <v>62000</v>
      </c>
      <c r="L1189" s="81">
        <f t="shared" si="318"/>
        <v>111600</v>
      </c>
      <c r="M1189" s="6">
        <v>42000</v>
      </c>
      <c r="N1189" s="6" t="e">
        <f>M1189/1000*#REF!</f>
        <v>#REF!</v>
      </c>
      <c r="O1189" s="81" t="e">
        <f t="shared" si="303"/>
        <v>#REF!</v>
      </c>
      <c r="P1189" s="6">
        <v>42000</v>
      </c>
      <c r="Q1189" s="6" t="e">
        <f>#REF!*P1189/10</f>
        <v>#REF!</v>
      </c>
      <c r="R1189" s="81" t="e">
        <f t="shared" si="304"/>
        <v>#REF!</v>
      </c>
      <c r="S1189" s="6">
        <v>42000</v>
      </c>
      <c r="T1189" s="6" t="e">
        <f>S1189/1000*#REF!</f>
        <v>#REF!</v>
      </c>
      <c r="U1189" s="81" t="e">
        <f t="shared" si="305"/>
        <v>#REF!</v>
      </c>
      <c r="V1189" s="6">
        <v>42000</v>
      </c>
      <c r="W1189" s="6" t="e">
        <f>#REF!*V1189/10</f>
        <v>#REF!</v>
      </c>
      <c r="X1189" s="81" t="e">
        <f t="shared" si="306"/>
        <v>#REF!</v>
      </c>
      <c r="Y1189" s="6">
        <v>42000</v>
      </c>
      <c r="Z1189" s="6" t="e">
        <f>Y1189/1000*#REF!</f>
        <v>#REF!</v>
      </c>
      <c r="AA1189" s="81" t="e">
        <f t="shared" si="307"/>
        <v>#REF!</v>
      </c>
      <c r="AB1189" s="6">
        <v>42000</v>
      </c>
      <c r="AC1189" s="6" t="e">
        <f>#REF!*AB1189/10</f>
        <v>#REF!</v>
      </c>
      <c r="AD1189" s="81" t="e">
        <f t="shared" si="308"/>
        <v>#REF!</v>
      </c>
      <c r="AE1189" s="32">
        <v>42000</v>
      </c>
      <c r="AF1189" s="6" t="e">
        <f>AE1189/1000*#REF!</f>
        <v>#REF!</v>
      </c>
      <c r="AG1189" s="81" t="e">
        <f t="shared" si="309"/>
        <v>#REF!</v>
      </c>
      <c r="AH1189" s="32">
        <v>42000</v>
      </c>
      <c r="AI1189" s="6" t="e">
        <f>#REF!*AH1189/10</f>
        <v>#REF!</v>
      </c>
      <c r="AJ1189" s="81" t="e">
        <f t="shared" si="310"/>
        <v>#REF!</v>
      </c>
      <c r="AK1189" s="32">
        <v>42000</v>
      </c>
      <c r="AL1189" s="35"/>
      <c r="AM1189" s="35"/>
    </row>
    <row r="1190" spans="1:39" x14ac:dyDescent="0.2">
      <c r="A1190" s="5">
        <f t="shared" si="319"/>
        <v>1138</v>
      </c>
      <c r="B1190" s="5">
        <v>1116</v>
      </c>
      <c r="C1190" s="5">
        <v>1205</v>
      </c>
      <c r="D1190" s="5" t="s">
        <v>2620</v>
      </c>
      <c r="E1190" s="15" t="s">
        <v>2620</v>
      </c>
      <c r="F1190" s="15"/>
      <c r="G1190" s="30" t="s">
        <v>2621</v>
      </c>
      <c r="H1190" s="6">
        <v>170000</v>
      </c>
      <c r="I1190" s="6">
        <v>136000</v>
      </c>
      <c r="J1190" s="6"/>
      <c r="K1190" s="81">
        <f t="shared" si="317"/>
        <v>170000</v>
      </c>
      <c r="L1190" s="81">
        <f t="shared" si="318"/>
        <v>306000</v>
      </c>
      <c r="M1190" s="6">
        <v>40000</v>
      </c>
      <c r="N1190" s="6" t="e">
        <f>M1190/1000*#REF!</f>
        <v>#REF!</v>
      </c>
      <c r="O1190" s="81" t="e">
        <f t="shared" si="303"/>
        <v>#REF!</v>
      </c>
      <c r="P1190" s="6">
        <v>40000</v>
      </c>
      <c r="Q1190" s="6" t="e">
        <f>#REF!*P1190/10</f>
        <v>#REF!</v>
      </c>
      <c r="R1190" s="81" t="e">
        <f t="shared" si="304"/>
        <v>#REF!</v>
      </c>
      <c r="S1190" s="6">
        <v>40000</v>
      </c>
      <c r="T1190" s="6" t="e">
        <f>S1190/1000*#REF!</f>
        <v>#REF!</v>
      </c>
      <c r="U1190" s="81" t="e">
        <f t="shared" si="305"/>
        <v>#REF!</v>
      </c>
      <c r="V1190" s="6">
        <v>40000</v>
      </c>
      <c r="W1190" s="6" t="e">
        <f>#REF!*V1190/10</f>
        <v>#REF!</v>
      </c>
      <c r="X1190" s="81" t="e">
        <f t="shared" si="306"/>
        <v>#REF!</v>
      </c>
      <c r="Y1190" s="6">
        <v>40000</v>
      </c>
      <c r="Z1190" s="6" t="e">
        <f>Y1190/1000*#REF!</f>
        <v>#REF!</v>
      </c>
      <c r="AA1190" s="81" t="e">
        <f t="shared" si="307"/>
        <v>#REF!</v>
      </c>
      <c r="AB1190" s="6">
        <v>40000</v>
      </c>
      <c r="AC1190" s="6" t="e">
        <f>#REF!*AB1190/10</f>
        <v>#REF!</v>
      </c>
      <c r="AD1190" s="81" t="e">
        <f t="shared" si="308"/>
        <v>#REF!</v>
      </c>
      <c r="AE1190" s="32">
        <v>38000</v>
      </c>
      <c r="AF1190" s="6" t="e">
        <f>AE1190/1000*#REF!</f>
        <v>#REF!</v>
      </c>
      <c r="AG1190" s="81" t="e">
        <f t="shared" si="309"/>
        <v>#REF!</v>
      </c>
      <c r="AH1190" s="32">
        <v>38000</v>
      </c>
      <c r="AI1190" s="6" t="e">
        <f>#REF!*AH1190/10</f>
        <v>#REF!</v>
      </c>
      <c r="AJ1190" s="81" t="e">
        <f t="shared" si="310"/>
        <v>#REF!</v>
      </c>
      <c r="AK1190" s="32">
        <v>38000</v>
      </c>
      <c r="AL1190" s="35"/>
      <c r="AM1190" s="35"/>
    </row>
    <row r="1191" spans="1:39" ht="31.5" x14ac:dyDescent="0.2">
      <c r="A1191" s="5">
        <f t="shared" si="319"/>
        <v>1139</v>
      </c>
      <c r="B1191" s="5">
        <v>1117</v>
      </c>
      <c r="C1191" s="5">
        <v>1206</v>
      </c>
      <c r="D1191" s="5" t="s">
        <v>2622</v>
      </c>
      <c r="E1191" s="15"/>
      <c r="F1191" s="15" t="s">
        <v>2622</v>
      </c>
      <c r="G1191" s="45" t="s">
        <v>2623</v>
      </c>
      <c r="H1191" s="6">
        <v>75000</v>
      </c>
      <c r="I1191" s="6">
        <v>60000</v>
      </c>
      <c r="J1191" s="6"/>
      <c r="K1191" s="81">
        <f t="shared" si="317"/>
        <v>75000</v>
      </c>
      <c r="L1191" s="81">
        <f t="shared" si="318"/>
        <v>135000</v>
      </c>
      <c r="M1191" s="6">
        <v>40000</v>
      </c>
      <c r="N1191" s="6" t="e">
        <f>M1191/1000*#REF!</f>
        <v>#REF!</v>
      </c>
      <c r="O1191" s="81" t="e">
        <f t="shared" si="303"/>
        <v>#REF!</v>
      </c>
      <c r="P1191" s="6">
        <v>40000</v>
      </c>
      <c r="Q1191" s="6" t="e">
        <f>#REF!*P1191/10</f>
        <v>#REF!</v>
      </c>
      <c r="R1191" s="81" t="e">
        <f t="shared" si="304"/>
        <v>#REF!</v>
      </c>
      <c r="S1191" s="6">
        <v>40000</v>
      </c>
      <c r="T1191" s="6" t="e">
        <f>S1191/1000*#REF!</f>
        <v>#REF!</v>
      </c>
      <c r="U1191" s="81" t="e">
        <f t="shared" si="305"/>
        <v>#REF!</v>
      </c>
      <c r="V1191" s="6">
        <v>40000</v>
      </c>
      <c r="W1191" s="6" t="e">
        <f>#REF!*V1191/10</f>
        <v>#REF!</v>
      </c>
      <c r="X1191" s="81" t="e">
        <f t="shared" si="306"/>
        <v>#REF!</v>
      </c>
      <c r="Y1191" s="6">
        <v>40000</v>
      </c>
      <c r="Z1191" s="6" t="e">
        <f>Y1191/1000*#REF!</f>
        <v>#REF!</v>
      </c>
      <c r="AA1191" s="81" t="e">
        <f t="shared" si="307"/>
        <v>#REF!</v>
      </c>
      <c r="AB1191" s="6">
        <v>40000</v>
      </c>
      <c r="AC1191" s="6" t="e">
        <f>#REF!*AB1191/10</f>
        <v>#REF!</v>
      </c>
      <c r="AD1191" s="81" t="e">
        <f t="shared" si="308"/>
        <v>#REF!</v>
      </c>
      <c r="AE1191" s="32">
        <v>38000</v>
      </c>
      <c r="AF1191" s="6" t="e">
        <f>AE1191/1000*#REF!</f>
        <v>#REF!</v>
      </c>
      <c r="AG1191" s="81" t="e">
        <f t="shared" si="309"/>
        <v>#REF!</v>
      </c>
      <c r="AH1191" s="32">
        <v>38000</v>
      </c>
      <c r="AI1191" s="6" t="e">
        <f>#REF!*AH1191/10</f>
        <v>#REF!</v>
      </c>
      <c r="AJ1191" s="81" t="e">
        <f t="shared" si="310"/>
        <v>#REF!</v>
      </c>
      <c r="AK1191" s="32">
        <v>38000</v>
      </c>
      <c r="AL1191" s="35"/>
      <c r="AM1191" s="35"/>
    </row>
    <row r="1192" spans="1:39" x14ac:dyDescent="0.2">
      <c r="A1192" s="5">
        <f t="shared" si="319"/>
        <v>1140</v>
      </c>
      <c r="B1192" s="5">
        <v>1118</v>
      </c>
      <c r="C1192" s="5">
        <v>1207</v>
      </c>
      <c r="D1192" s="5" t="s">
        <v>2624</v>
      </c>
      <c r="E1192" s="15"/>
      <c r="F1192" s="15" t="s">
        <v>2624</v>
      </c>
      <c r="G1192" s="45" t="s">
        <v>2625</v>
      </c>
      <c r="H1192" s="6">
        <v>75000</v>
      </c>
      <c r="I1192" s="6">
        <v>60000</v>
      </c>
      <c r="J1192" s="6"/>
      <c r="K1192" s="81">
        <f t="shared" si="317"/>
        <v>75000</v>
      </c>
      <c r="L1192" s="81">
        <f t="shared" si="318"/>
        <v>135000</v>
      </c>
      <c r="M1192" s="6">
        <v>40000</v>
      </c>
      <c r="N1192" s="6" t="e">
        <f>M1192/1000*#REF!</f>
        <v>#REF!</v>
      </c>
      <c r="O1192" s="81" t="e">
        <f t="shared" si="303"/>
        <v>#REF!</v>
      </c>
      <c r="P1192" s="6">
        <v>40000</v>
      </c>
      <c r="Q1192" s="6" t="e">
        <f>#REF!*P1192/10</f>
        <v>#REF!</v>
      </c>
      <c r="R1192" s="81" t="e">
        <f t="shared" si="304"/>
        <v>#REF!</v>
      </c>
      <c r="S1192" s="6">
        <v>40000</v>
      </c>
      <c r="T1192" s="6" t="e">
        <f>S1192/1000*#REF!</f>
        <v>#REF!</v>
      </c>
      <c r="U1192" s="81" t="e">
        <f t="shared" si="305"/>
        <v>#REF!</v>
      </c>
      <c r="V1192" s="6">
        <v>40000</v>
      </c>
      <c r="W1192" s="6" t="e">
        <f>#REF!*V1192/10</f>
        <v>#REF!</v>
      </c>
      <c r="X1192" s="81" t="e">
        <f t="shared" si="306"/>
        <v>#REF!</v>
      </c>
      <c r="Y1192" s="6">
        <v>40000</v>
      </c>
      <c r="Z1192" s="6" t="e">
        <f>Y1192/1000*#REF!</f>
        <v>#REF!</v>
      </c>
      <c r="AA1192" s="81" t="e">
        <f t="shared" si="307"/>
        <v>#REF!</v>
      </c>
      <c r="AB1192" s="6">
        <v>40000</v>
      </c>
      <c r="AC1192" s="6" t="e">
        <f>#REF!*AB1192/10</f>
        <v>#REF!</v>
      </c>
      <c r="AD1192" s="81" t="e">
        <f t="shared" si="308"/>
        <v>#REF!</v>
      </c>
      <c r="AE1192" s="32">
        <v>38000</v>
      </c>
      <c r="AF1192" s="6" t="e">
        <f>AE1192/1000*#REF!</f>
        <v>#REF!</v>
      </c>
      <c r="AG1192" s="81" t="e">
        <f t="shared" si="309"/>
        <v>#REF!</v>
      </c>
      <c r="AH1192" s="32">
        <v>38000</v>
      </c>
      <c r="AI1192" s="6" t="e">
        <f>#REF!*AH1192/10</f>
        <v>#REF!</v>
      </c>
      <c r="AJ1192" s="81" t="e">
        <f t="shared" si="310"/>
        <v>#REF!</v>
      </c>
      <c r="AK1192" s="32">
        <v>38000</v>
      </c>
      <c r="AL1192" s="35"/>
      <c r="AM1192" s="35"/>
    </row>
    <row r="1193" spans="1:39" ht="31.5" x14ac:dyDescent="0.2">
      <c r="A1193" s="5">
        <f t="shared" si="319"/>
        <v>1141</v>
      </c>
      <c r="B1193" s="5">
        <v>1119</v>
      </c>
      <c r="C1193" s="5">
        <v>1208</v>
      </c>
      <c r="D1193" s="5" t="s">
        <v>2626</v>
      </c>
      <c r="E1193" s="15"/>
      <c r="F1193" s="15" t="s">
        <v>2626</v>
      </c>
      <c r="G1193" s="45" t="s">
        <v>2627</v>
      </c>
      <c r="H1193" s="6">
        <v>35000</v>
      </c>
      <c r="I1193" s="6">
        <v>28000</v>
      </c>
      <c r="J1193" s="6"/>
      <c r="K1193" s="81">
        <f t="shared" si="317"/>
        <v>35000</v>
      </c>
      <c r="L1193" s="81">
        <f t="shared" si="318"/>
        <v>63000</v>
      </c>
      <c r="M1193" s="6">
        <v>20000</v>
      </c>
      <c r="N1193" s="6" t="e">
        <f>M1193/1000*#REF!</f>
        <v>#REF!</v>
      </c>
      <c r="O1193" s="81" t="e">
        <f t="shared" si="303"/>
        <v>#REF!</v>
      </c>
      <c r="P1193" s="6">
        <v>20000</v>
      </c>
      <c r="Q1193" s="6" t="e">
        <f>#REF!*P1193/10</f>
        <v>#REF!</v>
      </c>
      <c r="R1193" s="81" t="e">
        <f t="shared" si="304"/>
        <v>#REF!</v>
      </c>
      <c r="S1193" s="6">
        <v>20000</v>
      </c>
      <c r="T1193" s="6" t="e">
        <f>S1193/1000*#REF!</f>
        <v>#REF!</v>
      </c>
      <c r="U1193" s="81" t="e">
        <f t="shared" si="305"/>
        <v>#REF!</v>
      </c>
      <c r="V1193" s="6">
        <v>20000</v>
      </c>
      <c r="W1193" s="6" t="e">
        <f>#REF!*V1193/10</f>
        <v>#REF!</v>
      </c>
      <c r="X1193" s="81" t="e">
        <f t="shared" si="306"/>
        <v>#REF!</v>
      </c>
      <c r="Y1193" s="6">
        <v>20000</v>
      </c>
      <c r="Z1193" s="6" t="e">
        <f>Y1193/1000*#REF!</f>
        <v>#REF!</v>
      </c>
      <c r="AA1193" s="81" t="e">
        <f t="shared" si="307"/>
        <v>#REF!</v>
      </c>
      <c r="AB1193" s="6">
        <v>20000</v>
      </c>
      <c r="AC1193" s="6" t="e">
        <f>#REF!*AB1193/10</f>
        <v>#REF!</v>
      </c>
      <c r="AD1193" s="81" t="e">
        <f t="shared" si="308"/>
        <v>#REF!</v>
      </c>
      <c r="AE1193" s="32">
        <v>19000</v>
      </c>
      <c r="AF1193" s="6" t="e">
        <f>AE1193/1000*#REF!</f>
        <v>#REF!</v>
      </c>
      <c r="AG1193" s="81" t="e">
        <f t="shared" si="309"/>
        <v>#REF!</v>
      </c>
      <c r="AH1193" s="32">
        <v>19000</v>
      </c>
      <c r="AI1193" s="6" t="e">
        <f>#REF!*AH1193/10</f>
        <v>#REF!</v>
      </c>
      <c r="AJ1193" s="81" t="e">
        <f t="shared" si="310"/>
        <v>#REF!</v>
      </c>
      <c r="AK1193" s="32">
        <v>19000</v>
      </c>
      <c r="AL1193" s="35"/>
      <c r="AM1193" s="35"/>
    </row>
    <row r="1194" spans="1:39" x14ac:dyDescent="0.2">
      <c r="A1194" s="16" t="s">
        <v>2628</v>
      </c>
      <c r="B1194" s="5"/>
      <c r="C1194" s="5"/>
      <c r="D1194" s="5" t="s">
        <v>1299</v>
      </c>
      <c r="E1194" s="28"/>
      <c r="F1194" s="15"/>
      <c r="G1194" s="41" t="s">
        <v>2629</v>
      </c>
      <c r="H1194" s="6"/>
      <c r="I1194" s="6"/>
      <c r="J1194" s="6"/>
      <c r="K1194" s="81"/>
      <c r="L1194" s="81"/>
      <c r="M1194" s="6">
        <v>20000</v>
      </c>
      <c r="N1194" s="6" t="e">
        <f>M1194/1000*#REF!</f>
        <v>#REF!</v>
      </c>
      <c r="O1194" s="81" t="e">
        <f t="shared" si="303"/>
        <v>#REF!</v>
      </c>
      <c r="P1194" s="6">
        <v>20000</v>
      </c>
      <c r="Q1194" s="6" t="e">
        <f>#REF!*P1194/10</f>
        <v>#REF!</v>
      </c>
      <c r="R1194" s="81" t="e">
        <f t="shared" si="304"/>
        <v>#REF!</v>
      </c>
      <c r="S1194" s="6">
        <v>20000</v>
      </c>
      <c r="T1194" s="6" t="e">
        <f>S1194/1000*#REF!</f>
        <v>#REF!</v>
      </c>
      <c r="U1194" s="81" t="e">
        <f t="shared" si="305"/>
        <v>#REF!</v>
      </c>
      <c r="V1194" s="6">
        <v>20000</v>
      </c>
      <c r="W1194" s="6" t="e">
        <f>#REF!*V1194/10</f>
        <v>#REF!</v>
      </c>
      <c r="X1194" s="81" t="e">
        <f t="shared" si="306"/>
        <v>#REF!</v>
      </c>
      <c r="Y1194" s="6">
        <v>20000</v>
      </c>
      <c r="Z1194" s="6" t="e">
        <f>Y1194/1000*#REF!</f>
        <v>#REF!</v>
      </c>
      <c r="AA1194" s="81" t="e">
        <f t="shared" si="307"/>
        <v>#REF!</v>
      </c>
      <c r="AB1194" s="6">
        <v>20000</v>
      </c>
      <c r="AC1194" s="6" t="e">
        <f>#REF!*AB1194/10</f>
        <v>#REF!</v>
      </c>
      <c r="AD1194" s="81" t="e">
        <f t="shared" si="308"/>
        <v>#REF!</v>
      </c>
      <c r="AE1194" s="32">
        <v>19000</v>
      </c>
      <c r="AF1194" s="6" t="e">
        <f>AE1194/1000*#REF!</f>
        <v>#REF!</v>
      </c>
      <c r="AG1194" s="81" t="e">
        <f t="shared" si="309"/>
        <v>#REF!</v>
      </c>
      <c r="AH1194" s="32">
        <v>19000</v>
      </c>
      <c r="AI1194" s="6" t="e">
        <f>#REF!*AH1194/10</f>
        <v>#REF!</v>
      </c>
      <c r="AJ1194" s="81" t="e">
        <f t="shared" si="310"/>
        <v>#REF!</v>
      </c>
      <c r="AK1194" s="32">
        <v>19000</v>
      </c>
      <c r="AL1194" s="35"/>
      <c r="AM1194" s="35"/>
    </row>
    <row r="1195" spans="1:39" x14ac:dyDescent="0.2">
      <c r="A1195" s="5">
        <f>A1193+1</f>
        <v>1142</v>
      </c>
      <c r="B1195" s="5">
        <v>1120</v>
      </c>
      <c r="C1195" s="5">
        <v>1209</v>
      </c>
      <c r="D1195" s="5" t="s">
        <v>2630</v>
      </c>
      <c r="E1195" s="15" t="s">
        <v>2630</v>
      </c>
      <c r="F1195" s="15"/>
      <c r="G1195" s="30" t="s">
        <v>2631</v>
      </c>
      <c r="H1195" s="6">
        <v>35000</v>
      </c>
      <c r="I1195" s="6">
        <v>10056.844999999999</v>
      </c>
      <c r="J1195" s="6"/>
      <c r="K1195" s="81">
        <f t="shared" ref="K1195:K1214" si="320">H1195+J1195</f>
        <v>35000</v>
      </c>
      <c r="L1195" s="81">
        <f t="shared" ref="L1195:L1214" si="321">ROUND((SUM(H1195:J1195)),-2)</f>
        <v>45100</v>
      </c>
      <c r="M1195" s="6">
        <v>180000</v>
      </c>
      <c r="N1195" s="6" t="e">
        <f>M1195/1000*#REF!</f>
        <v>#REF!</v>
      </c>
      <c r="O1195" s="81" t="e">
        <f t="shared" si="303"/>
        <v>#REF!</v>
      </c>
      <c r="P1195" s="6">
        <v>180000</v>
      </c>
      <c r="Q1195" s="6" t="e">
        <f>#REF!*P1195/10</f>
        <v>#REF!</v>
      </c>
      <c r="R1195" s="81" t="e">
        <f t="shared" si="304"/>
        <v>#REF!</v>
      </c>
      <c r="S1195" s="6">
        <v>180000</v>
      </c>
      <c r="T1195" s="6" t="e">
        <f>S1195/1000*#REF!</f>
        <v>#REF!</v>
      </c>
      <c r="U1195" s="81" t="e">
        <f t="shared" si="305"/>
        <v>#REF!</v>
      </c>
      <c r="V1195" s="6">
        <v>180000</v>
      </c>
      <c r="W1195" s="6" t="e">
        <f>#REF!*V1195/10</f>
        <v>#REF!</v>
      </c>
      <c r="X1195" s="81" t="e">
        <f t="shared" si="306"/>
        <v>#REF!</v>
      </c>
      <c r="Y1195" s="6">
        <v>180000</v>
      </c>
      <c r="Z1195" s="6" t="e">
        <f>Y1195/1000*#REF!</f>
        <v>#REF!</v>
      </c>
      <c r="AA1195" s="81" t="e">
        <f t="shared" si="307"/>
        <v>#REF!</v>
      </c>
      <c r="AB1195" s="6">
        <v>180000</v>
      </c>
      <c r="AC1195" s="6" t="e">
        <f>#REF!*AB1195/10</f>
        <v>#REF!</v>
      </c>
      <c r="AD1195" s="81" t="e">
        <f t="shared" si="308"/>
        <v>#REF!</v>
      </c>
      <c r="AE1195" s="32">
        <v>171000</v>
      </c>
      <c r="AF1195" s="6" t="e">
        <f>AE1195/1000*#REF!</f>
        <v>#REF!</v>
      </c>
      <c r="AG1195" s="81" t="e">
        <f t="shared" si="309"/>
        <v>#REF!</v>
      </c>
      <c r="AH1195" s="32">
        <v>171000</v>
      </c>
      <c r="AI1195" s="6" t="e">
        <f>#REF!*AH1195/10</f>
        <v>#REF!</v>
      </c>
      <c r="AJ1195" s="81" t="e">
        <f t="shared" si="310"/>
        <v>#REF!</v>
      </c>
      <c r="AK1195" s="32">
        <v>171000</v>
      </c>
      <c r="AL1195" s="35"/>
      <c r="AM1195" s="35"/>
    </row>
    <row r="1196" spans="1:39" x14ac:dyDescent="0.2">
      <c r="A1196" s="5">
        <f t="shared" ref="A1196:A1214" si="322">A1195+1</f>
        <v>1143</v>
      </c>
      <c r="B1196" s="5">
        <v>1121</v>
      </c>
      <c r="C1196" s="5">
        <v>1210</v>
      </c>
      <c r="D1196" s="5" t="s">
        <v>2632</v>
      </c>
      <c r="E1196" s="15" t="s">
        <v>2632</v>
      </c>
      <c r="F1196" s="15"/>
      <c r="G1196" s="30" t="s">
        <v>2633</v>
      </c>
      <c r="H1196" s="6">
        <v>60000</v>
      </c>
      <c r="I1196" s="6">
        <v>10056.844999999999</v>
      </c>
      <c r="J1196" s="6"/>
      <c r="K1196" s="81">
        <f t="shared" si="320"/>
        <v>60000</v>
      </c>
      <c r="L1196" s="81">
        <f t="shared" si="321"/>
        <v>70100</v>
      </c>
      <c r="M1196" s="6"/>
      <c r="N1196" s="6"/>
      <c r="O1196" s="81"/>
      <c r="P1196" s="6"/>
      <c r="Q1196" s="6"/>
      <c r="R1196" s="81"/>
      <c r="S1196" s="6"/>
      <c r="T1196" s="6"/>
      <c r="U1196" s="81"/>
      <c r="V1196" s="6"/>
      <c r="W1196" s="6"/>
      <c r="X1196" s="81"/>
      <c r="Y1196" s="6"/>
      <c r="Z1196" s="6"/>
      <c r="AA1196" s="81"/>
      <c r="AB1196" s="6"/>
      <c r="AC1196" s="6"/>
      <c r="AD1196" s="81"/>
      <c r="AE1196" s="6"/>
      <c r="AF1196" s="6"/>
      <c r="AG1196" s="81"/>
      <c r="AH1196" s="6"/>
      <c r="AI1196" s="6"/>
      <c r="AJ1196" s="81"/>
      <c r="AK1196" s="6"/>
      <c r="AL1196" s="35"/>
      <c r="AM1196" s="35"/>
    </row>
    <row r="1197" spans="1:39" x14ac:dyDescent="0.2">
      <c r="A1197" s="5">
        <f t="shared" si="322"/>
        <v>1144</v>
      </c>
      <c r="B1197" s="5">
        <v>1122</v>
      </c>
      <c r="C1197" s="5">
        <v>1211</v>
      </c>
      <c r="D1197" s="5" t="s">
        <v>2634</v>
      </c>
      <c r="E1197" s="15" t="s">
        <v>2634</v>
      </c>
      <c r="F1197" s="15"/>
      <c r="G1197" s="30" t="s">
        <v>2635</v>
      </c>
      <c r="H1197" s="6">
        <v>31000</v>
      </c>
      <c r="I1197" s="6">
        <v>10056.844999999999</v>
      </c>
      <c r="J1197" s="6"/>
      <c r="K1197" s="81">
        <f t="shared" si="320"/>
        <v>31000</v>
      </c>
      <c r="L1197" s="81">
        <f t="shared" si="321"/>
        <v>41100</v>
      </c>
      <c r="M1197" s="6">
        <v>6000</v>
      </c>
      <c r="N1197" s="6" t="e">
        <f>M1197/1000*#REF!</f>
        <v>#REF!</v>
      </c>
      <c r="O1197" s="81" t="e">
        <f>SUM(M1197:N1197)</f>
        <v>#REF!</v>
      </c>
      <c r="P1197" s="6">
        <v>6000</v>
      </c>
      <c r="Q1197" s="6" t="e">
        <f>#REF!*P1197/10</f>
        <v>#REF!</v>
      </c>
      <c r="R1197" s="81" t="e">
        <f>SUM(P1197:Q1197)</f>
        <v>#REF!</v>
      </c>
      <c r="S1197" s="6">
        <v>6000</v>
      </c>
      <c r="T1197" s="6" t="e">
        <f>S1197/1000*#REF!</f>
        <v>#REF!</v>
      </c>
      <c r="U1197" s="81" t="e">
        <f>SUM(S1197:T1197)</f>
        <v>#REF!</v>
      </c>
      <c r="V1197" s="6">
        <v>6000</v>
      </c>
      <c r="W1197" s="6" t="e">
        <f>#REF!*V1197/10</f>
        <v>#REF!</v>
      </c>
      <c r="X1197" s="81" t="e">
        <f>SUM(V1197:W1197)</f>
        <v>#REF!</v>
      </c>
      <c r="Y1197" s="6">
        <v>6000</v>
      </c>
      <c r="Z1197" s="6" t="e">
        <f>Y1197/1000*#REF!</f>
        <v>#REF!</v>
      </c>
      <c r="AA1197" s="81" t="e">
        <f>SUM(Y1197:Z1197)</f>
        <v>#REF!</v>
      </c>
      <c r="AB1197" s="6">
        <v>6000</v>
      </c>
      <c r="AC1197" s="6" t="e">
        <f>#REF!*AB1197/10</f>
        <v>#REF!</v>
      </c>
      <c r="AD1197" s="81" t="e">
        <f>SUM(AB1197:AC1197)</f>
        <v>#REF!</v>
      </c>
      <c r="AE1197" s="6">
        <v>6000</v>
      </c>
      <c r="AF1197" s="6" t="e">
        <f>AE1197/1000*#REF!</f>
        <v>#REF!</v>
      </c>
      <c r="AG1197" s="81" t="e">
        <f>SUM(AE1197:AF1197)</f>
        <v>#REF!</v>
      </c>
      <c r="AH1197" s="6">
        <v>6000</v>
      </c>
      <c r="AI1197" s="6" t="e">
        <f>#REF!*AH1197/10</f>
        <v>#REF!</v>
      </c>
      <c r="AJ1197" s="81" t="e">
        <f>SUM(AH1197:AI1197)</f>
        <v>#REF!</v>
      </c>
      <c r="AK1197" s="6">
        <v>6000</v>
      </c>
      <c r="AL1197" s="35"/>
      <c r="AM1197" s="35"/>
    </row>
    <row r="1198" spans="1:39" x14ac:dyDescent="0.2">
      <c r="A1198" s="5">
        <f t="shared" si="322"/>
        <v>1145</v>
      </c>
      <c r="B1198" s="5">
        <v>1123</v>
      </c>
      <c r="C1198" s="5">
        <v>1212</v>
      </c>
      <c r="D1198" s="5" t="s">
        <v>2636</v>
      </c>
      <c r="E1198" s="15" t="s">
        <v>2636</v>
      </c>
      <c r="F1198" s="15"/>
      <c r="G1198" s="30" t="s">
        <v>2637</v>
      </c>
      <c r="H1198" s="6">
        <v>106000</v>
      </c>
      <c r="I1198" s="6">
        <v>20113.689999999999</v>
      </c>
      <c r="J1198" s="6">
        <v>17000</v>
      </c>
      <c r="K1198" s="81">
        <f t="shared" si="320"/>
        <v>123000</v>
      </c>
      <c r="L1198" s="81">
        <f t="shared" si="321"/>
        <v>143100</v>
      </c>
      <c r="M1198" s="6">
        <v>6000</v>
      </c>
      <c r="N1198" s="6" t="e">
        <f>M1198/1000*#REF!</f>
        <v>#REF!</v>
      </c>
      <c r="O1198" s="81" t="e">
        <f>SUM(M1198:N1198)</f>
        <v>#REF!</v>
      </c>
      <c r="P1198" s="6">
        <v>6000</v>
      </c>
      <c r="Q1198" s="6" t="e">
        <f>#REF!*P1198/10</f>
        <v>#REF!</v>
      </c>
      <c r="R1198" s="81" t="e">
        <f>SUM(P1198:Q1198)</f>
        <v>#REF!</v>
      </c>
      <c r="S1198" s="6">
        <v>6000</v>
      </c>
      <c r="T1198" s="6" t="e">
        <f>S1198/1000*#REF!</f>
        <v>#REF!</v>
      </c>
      <c r="U1198" s="81" t="e">
        <f>SUM(S1198:T1198)</f>
        <v>#REF!</v>
      </c>
      <c r="V1198" s="6">
        <v>6000</v>
      </c>
      <c r="W1198" s="6" t="e">
        <f>#REF!*V1198/10</f>
        <v>#REF!</v>
      </c>
      <c r="X1198" s="81" t="e">
        <f>SUM(V1198:W1198)</f>
        <v>#REF!</v>
      </c>
      <c r="Y1198" s="6">
        <v>6000</v>
      </c>
      <c r="Z1198" s="6" t="e">
        <f>Y1198/1000*#REF!</f>
        <v>#REF!</v>
      </c>
      <c r="AA1198" s="81" t="e">
        <f>SUM(Y1198:Z1198)</f>
        <v>#REF!</v>
      </c>
      <c r="AB1198" s="6">
        <v>6000</v>
      </c>
      <c r="AC1198" s="6" t="e">
        <f>#REF!*AB1198/10</f>
        <v>#REF!</v>
      </c>
      <c r="AD1198" s="81" t="e">
        <f>SUM(AB1198:AC1198)</f>
        <v>#REF!</v>
      </c>
      <c r="AE1198" s="6">
        <v>6000</v>
      </c>
      <c r="AF1198" s="6" t="e">
        <f>AE1198/1000*#REF!</f>
        <v>#REF!</v>
      </c>
      <c r="AG1198" s="81" t="e">
        <f>SUM(AE1198:AF1198)</f>
        <v>#REF!</v>
      </c>
      <c r="AH1198" s="6">
        <v>6000</v>
      </c>
      <c r="AI1198" s="6" t="e">
        <f>#REF!*AH1198/10</f>
        <v>#REF!</v>
      </c>
      <c r="AJ1198" s="81" t="e">
        <f>SUM(AH1198:AI1198)</f>
        <v>#REF!</v>
      </c>
      <c r="AK1198" s="6">
        <v>6000</v>
      </c>
      <c r="AL1198" s="35"/>
      <c r="AM1198" s="35"/>
    </row>
    <row r="1199" spans="1:39" ht="31.5" x14ac:dyDescent="0.2">
      <c r="A1199" s="5">
        <f t="shared" si="322"/>
        <v>1146</v>
      </c>
      <c r="B1199" s="5">
        <v>1124</v>
      </c>
      <c r="C1199" s="5">
        <v>1213</v>
      </c>
      <c r="D1199" s="5" t="s">
        <v>2638</v>
      </c>
      <c r="E1199" s="15" t="s">
        <v>2638</v>
      </c>
      <c r="F1199" s="15"/>
      <c r="G1199" s="30" t="s">
        <v>2639</v>
      </c>
      <c r="H1199" s="6">
        <v>30000</v>
      </c>
      <c r="I1199" s="6">
        <v>2100</v>
      </c>
      <c r="J1199" s="6"/>
      <c r="K1199" s="81">
        <f t="shared" si="320"/>
        <v>30000</v>
      </c>
      <c r="L1199" s="81">
        <f t="shared" si="321"/>
        <v>32100</v>
      </c>
      <c r="M1199" s="6">
        <v>9000</v>
      </c>
      <c r="N1199" s="6" t="e">
        <f>M1199/1000*#REF!</f>
        <v>#REF!</v>
      </c>
      <c r="O1199" s="81" t="e">
        <f>SUM(M1199:N1199)</f>
        <v>#REF!</v>
      </c>
      <c r="P1199" s="6">
        <v>9000</v>
      </c>
      <c r="Q1199" s="6" t="e">
        <f>#REF!*P1199/10</f>
        <v>#REF!</v>
      </c>
      <c r="R1199" s="81" t="e">
        <f>SUM(P1199:Q1199)</f>
        <v>#REF!</v>
      </c>
      <c r="S1199" s="6">
        <v>9000</v>
      </c>
      <c r="T1199" s="6" t="e">
        <f>S1199/1000*#REF!</f>
        <v>#REF!</v>
      </c>
      <c r="U1199" s="81" t="e">
        <f>SUM(S1199:T1199)</f>
        <v>#REF!</v>
      </c>
      <c r="V1199" s="6">
        <v>9000</v>
      </c>
      <c r="W1199" s="6" t="e">
        <f>#REF!*V1199/10</f>
        <v>#REF!</v>
      </c>
      <c r="X1199" s="81" t="e">
        <f>SUM(V1199:W1199)</f>
        <v>#REF!</v>
      </c>
      <c r="Y1199" s="6">
        <v>9000</v>
      </c>
      <c r="Z1199" s="6" t="e">
        <f>Y1199/1000*#REF!</f>
        <v>#REF!</v>
      </c>
      <c r="AA1199" s="81" t="e">
        <f>SUM(Y1199:Z1199)</f>
        <v>#REF!</v>
      </c>
      <c r="AB1199" s="6">
        <v>9000</v>
      </c>
      <c r="AC1199" s="6" t="e">
        <f>#REF!*AB1199/10</f>
        <v>#REF!</v>
      </c>
      <c r="AD1199" s="81" t="e">
        <f>SUM(AB1199:AC1199)</f>
        <v>#REF!</v>
      </c>
      <c r="AE1199" s="6">
        <v>9000</v>
      </c>
      <c r="AF1199" s="6" t="e">
        <f>AE1199/1000*#REF!</f>
        <v>#REF!</v>
      </c>
      <c r="AG1199" s="81" t="e">
        <f>SUM(AE1199:AF1199)</f>
        <v>#REF!</v>
      </c>
      <c r="AH1199" s="6">
        <v>9000</v>
      </c>
      <c r="AI1199" s="6" t="e">
        <f>#REF!*AH1199/10</f>
        <v>#REF!</v>
      </c>
      <c r="AJ1199" s="81" t="e">
        <f>SUM(AH1199:AI1199)</f>
        <v>#REF!</v>
      </c>
      <c r="AK1199" s="6">
        <v>9000</v>
      </c>
      <c r="AL1199" s="35"/>
      <c r="AM1199" s="35"/>
    </row>
    <row r="1200" spans="1:39" ht="47.25" x14ac:dyDescent="0.2">
      <c r="A1200" s="5">
        <f t="shared" si="322"/>
        <v>1147</v>
      </c>
      <c r="B1200" s="5">
        <v>1125</v>
      </c>
      <c r="C1200" s="5">
        <v>1214</v>
      </c>
      <c r="D1200" s="5" t="s">
        <v>2640</v>
      </c>
      <c r="E1200" s="15" t="s">
        <v>2640</v>
      </c>
      <c r="F1200" s="15"/>
      <c r="G1200" s="30" t="s">
        <v>2641</v>
      </c>
      <c r="H1200" s="6">
        <v>30000</v>
      </c>
      <c r="I1200" s="6">
        <v>2100</v>
      </c>
      <c r="J1200" s="6"/>
      <c r="K1200" s="81">
        <f t="shared" si="320"/>
        <v>30000</v>
      </c>
      <c r="L1200" s="81">
        <f t="shared" si="321"/>
        <v>32100</v>
      </c>
      <c r="M1200" s="6">
        <v>6000</v>
      </c>
      <c r="N1200" s="6" t="e">
        <f>M1200/1000*#REF!</f>
        <v>#REF!</v>
      </c>
      <c r="O1200" s="81" t="e">
        <f>SUM(M1200:N1200)</f>
        <v>#REF!</v>
      </c>
      <c r="P1200" s="6">
        <v>6000</v>
      </c>
      <c r="Q1200" s="6" t="e">
        <f>#REF!*P1200/10</f>
        <v>#REF!</v>
      </c>
      <c r="R1200" s="81" t="e">
        <f>SUM(P1200:Q1200)</f>
        <v>#REF!</v>
      </c>
      <c r="S1200" s="6">
        <v>6000</v>
      </c>
      <c r="T1200" s="6" t="e">
        <f>S1200/1000*#REF!</f>
        <v>#REF!</v>
      </c>
      <c r="U1200" s="81" t="e">
        <f>SUM(S1200:T1200)</f>
        <v>#REF!</v>
      </c>
      <c r="V1200" s="6">
        <v>6000</v>
      </c>
      <c r="W1200" s="6" t="e">
        <f>#REF!*V1200/10</f>
        <v>#REF!</v>
      </c>
      <c r="X1200" s="81" t="e">
        <f>SUM(V1200:W1200)</f>
        <v>#REF!</v>
      </c>
      <c r="Y1200" s="6">
        <v>6000</v>
      </c>
      <c r="Z1200" s="6" t="e">
        <f>Y1200/1000*#REF!</f>
        <v>#REF!</v>
      </c>
      <c r="AA1200" s="81" t="e">
        <f>SUM(Y1200:Z1200)</f>
        <v>#REF!</v>
      </c>
      <c r="AB1200" s="6">
        <v>6000</v>
      </c>
      <c r="AC1200" s="6" t="e">
        <f>#REF!*AB1200/10</f>
        <v>#REF!</v>
      </c>
      <c r="AD1200" s="81" t="e">
        <f>SUM(AB1200:AC1200)</f>
        <v>#REF!</v>
      </c>
      <c r="AE1200" s="6">
        <v>6000</v>
      </c>
      <c r="AF1200" s="6" t="e">
        <f>AE1200/1000*#REF!</f>
        <v>#REF!</v>
      </c>
      <c r="AG1200" s="81" t="e">
        <f>SUM(AE1200:AF1200)</f>
        <v>#REF!</v>
      </c>
      <c r="AH1200" s="6">
        <v>6000</v>
      </c>
      <c r="AI1200" s="6" t="e">
        <f>#REF!*AH1200/10</f>
        <v>#REF!</v>
      </c>
      <c r="AJ1200" s="81" t="e">
        <f>SUM(AH1200:AI1200)</f>
        <v>#REF!</v>
      </c>
      <c r="AK1200" s="6">
        <v>6000</v>
      </c>
      <c r="AL1200" s="35"/>
      <c r="AM1200" s="35"/>
    </row>
    <row r="1201" spans="1:39" x14ac:dyDescent="0.2">
      <c r="A1201" s="5">
        <f t="shared" si="322"/>
        <v>1148</v>
      </c>
      <c r="B1201" s="5">
        <v>1126</v>
      </c>
      <c r="C1201" s="5">
        <v>1215</v>
      </c>
      <c r="D1201" s="5" t="s">
        <v>2642</v>
      </c>
      <c r="E1201" s="15" t="s">
        <v>2642</v>
      </c>
      <c r="F1201" s="15"/>
      <c r="G1201" s="30" t="s">
        <v>2643</v>
      </c>
      <c r="H1201" s="6">
        <v>55000</v>
      </c>
      <c r="I1201" s="6">
        <v>3850.0000000000005</v>
      </c>
      <c r="J1201" s="6"/>
      <c r="K1201" s="81">
        <f t="shared" si="320"/>
        <v>55000</v>
      </c>
      <c r="L1201" s="81">
        <f t="shared" si="321"/>
        <v>58900</v>
      </c>
      <c r="M1201" s="6"/>
      <c r="N1201" s="6"/>
      <c r="O1201" s="81"/>
      <c r="P1201" s="6"/>
      <c r="Q1201" s="6"/>
      <c r="R1201" s="81"/>
      <c r="S1201" s="6"/>
      <c r="T1201" s="6"/>
      <c r="U1201" s="81"/>
      <c r="V1201" s="6"/>
      <c r="W1201" s="6"/>
      <c r="X1201" s="81"/>
      <c r="Y1201" s="6"/>
      <c r="Z1201" s="6"/>
      <c r="AA1201" s="81"/>
      <c r="AB1201" s="6"/>
      <c r="AC1201" s="6"/>
      <c r="AD1201" s="81"/>
      <c r="AE1201" s="6"/>
      <c r="AF1201" s="6"/>
      <c r="AG1201" s="81"/>
      <c r="AH1201" s="6"/>
      <c r="AI1201" s="6"/>
      <c r="AJ1201" s="81"/>
      <c r="AK1201" s="6"/>
      <c r="AL1201" s="35"/>
      <c r="AM1201" s="35"/>
    </row>
    <row r="1202" spans="1:39" x14ac:dyDescent="0.2">
      <c r="A1202" s="5">
        <f t="shared" si="322"/>
        <v>1149</v>
      </c>
      <c r="B1202" s="5">
        <v>1127</v>
      </c>
      <c r="C1202" s="5">
        <v>1216</v>
      </c>
      <c r="D1202" s="5" t="s">
        <v>2644</v>
      </c>
      <c r="E1202" s="15" t="s">
        <v>2644</v>
      </c>
      <c r="F1202" s="15"/>
      <c r="G1202" s="30" t="s">
        <v>2645</v>
      </c>
      <c r="H1202" s="6">
        <v>55000</v>
      </c>
      <c r="I1202" s="6">
        <v>3850.0000000000005</v>
      </c>
      <c r="J1202" s="6"/>
      <c r="K1202" s="81">
        <f t="shared" si="320"/>
        <v>55000</v>
      </c>
      <c r="L1202" s="81">
        <f t="shared" si="321"/>
        <v>58900</v>
      </c>
      <c r="M1202" s="6">
        <v>56000</v>
      </c>
      <c r="N1202" s="6" t="e">
        <f>M1202/1000*#REF!</f>
        <v>#REF!</v>
      </c>
      <c r="O1202" s="81" t="e">
        <f t="shared" ref="O1202:O1208" si="323">SUM(M1202:N1202)</f>
        <v>#REF!</v>
      </c>
      <c r="P1202" s="6">
        <v>56000</v>
      </c>
      <c r="Q1202" s="6" t="e">
        <f>#REF!*P1202/10</f>
        <v>#REF!</v>
      </c>
      <c r="R1202" s="81" t="e">
        <f t="shared" ref="R1202:R1208" si="324">SUM(P1202:Q1202)</f>
        <v>#REF!</v>
      </c>
      <c r="S1202" s="6">
        <v>56000</v>
      </c>
      <c r="T1202" s="6" t="e">
        <f>S1202/1000*#REF!</f>
        <v>#REF!</v>
      </c>
      <c r="U1202" s="81" t="e">
        <f t="shared" ref="U1202:U1208" si="325">SUM(S1202:T1202)</f>
        <v>#REF!</v>
      </c>
      <c r="V1202" s="6">
        <v>56000</v>
      </c>
      <c r="W1202" s="6" t="e">
        <f>#REF!*V1202/10</f>
        <v>#REF!</v>
      </c>
      <c r="X1202" s="81" t="e">
        <f t="shared" ref="X1202:X1208" si="326">SUM(V1202:W1202)</f>
        <v>#REF!</v>
      </c>
      <c r="Y1202" s="6">
        <v>56000</v>
      </c>
      <c r="Z1202" s="6" t="e">
        <f>Y1202/1000*#REF!</f>
        <v>#REF!</v>
      </c>
      <c r="AA1202" s="81" t="e">
        <f t="shared" ref="AA1202:AA1208" si="327">SUM(Y1202:Z1202)</f>
        <v>#REF!</v>
      </c>
      <c r="AB1202" s="6">
        <v>56000</v>
      </c>
      <c r="AC1202" s="6" t="e">
        <f>#REF!*AB1202/10</f>
        <v>#REF!</v>
      </c>
      <c r="AD1202" s="81" t="e">
        <f t="shared" ref="AD1202:AD1208" si="328">SUM(AB1202:AC1202)</f>
        <v>#REF!</v>
      </c>
      <c r="AE1202" s="6">
        <v>56000</v>
      </c>
      <c r="AF1202" s="6" t="e">
        <f>AE1202/1000*#REF!</f>
        <v>#REF!</v>
      </c>
      <c r="AG1202" s="81" t="e">
        <f t="shared" ref="AG1202:AG1208" si="329">SUM(AE1202:AF1202)</f>
        <v>#REF!</v>
      </c>
      <c r="AH1202" s="6">
        <v>56000</v>
      </c>
      <c r="AI1202" s="6" t="e">
        <f>#REF!*AH1202/10</f>
        <v>#REF!</v>
      </c>
      <c r="AJ1202" s="81" t="e">
        <f t="shared" ref="AJ1202:AJ1208" si="330">SUM(AH1202:AI1202)</f>
        <v>#REF!</v>
      </c>
      <c r="AK1202" s="6">
        <v>56000</v>
      </c>
      <c r="AL1202" s="35"/>
      <c r="AM1202" s="35"/>
    </row>
    <row r="1203" spans="1:39" x14ac:dyDescent="0.2">
      <c r="A1203" s="5">
        <f t="shared" si="322"/>
        <v>1150</v>
      </c>
      <c r="B1203" s="5">
        <v>1128</v>
      </c>
      <c r="C1203" s="5">
        <v>1217</v>
      </c>
      <c r="D1203" s="5" t="s">
        <v>2646</v>
      </c>
      <c r="E1203" s="15" t="s">
        <v>2646</v>
      </c>
      <c r="F1203" s="15"/>
      <c r="G1203" s="30" t="s">
        <v>2647</v>
      </c>
      <c r="H1203" s="6">
        <v>35000</v>
      </c>
      <c r="I1203" s="6">
        <v>2450.0000000000005</v>
      </c>
      <c r="J1203" s="6"/>
      <c r="K1203" s="81">
        <f t="shared" si="320"/>
        <v>35000</v>
      </c>
      <c r="L1203" s="81">
        <f t="shared" si="321"/>
        <v>37500</v>
      </c>
      <c r="M1203" s="6">
        <v>78000</v>
      </c>
      <c r="N1203" s="6" t="e">
        <f>M1203/1000*#REF!</f>
        <v>#REF!</v>
      </c>
      <c r="O1203" s="81" t="e">
        <f t="shared" si="323"/>
        <v>#REF!</v>
      </c>
      <c r="P1203" s="6">
        <v>78000</v>
      </c>
      <c r="Q1203" s="6" t="e">
        <f>#REF!*P1203/10</f>
        <v>#REF!</v>
      </c>
      <c r="R1203" s="81" t="e">
        <f t="shared" si="324"/>
        <v>#REF!</v>
      </c>
      <c r="S1203" s="6">
        <v>78000</v>
      </c>
      <c r="T1203" s="6" t="e">
        <f>S1203/1000*#REF!</f>
        <v>#REF!</v>
      </c>
      <c r="U1203" s="81" t="e">
        <f t="shared" si="325"/>
        <v>#REF!</v>
      </c>
      <c r="V1203" s="6">
        <v>78000</v>
      </c>
      <c r="W1203" s="6" t="e">
        <f>#REF!*V1203/10</f>
        <v>#REF!</v>
      </c>
      <c r="X1203" s="81" t="e">
        <f t="shared" si="326"/>
        <v>#REF!</v>
      </c>
      <c r="Y1203" s="6">
        <v>78000</v>
      </c>
      <c r="Z1203" s="6" t="e">
        <f>Y1203/1000*#REF!</f>
        <v>#REF!</v>
      </c>
      <c r="AA1203" s="81" t="e">
        <f t="shared" si="327"/>
        <v>#REF!</v>
      </c>
      <c r="AB1203" s="6">
        <v>78000</v>
      </c>
      <c r="AC1203" s="6" t="e">
        <f>#REF!*AB1203/10</f>
        <v>#REF!</v>
      </c>
      <c r="AD1203" s="81" t="e">
        <f t="shared" si="328"/>
        <v>#REF!</v>
      </c>
      <c r="AE1203" s="6">
        <v>78000</v>
      </c>
      <c r="AF1203" s="6" t="e">
        <f>AE1203/1000*#REF!</f>
        <v>#REF!</v>
      </c>
      <c r="AG1203" s="81" t="e">
        <f t="shared" si="329"/>
        <v>#REF!</v>
      </c>
      <c r="AH1203" s="6">
        <v>78000</v>
      </c>
      <c r="AI1203" s="6" t="e">
        <f>#REF!*AH1203/10</f>
        <v>#REF!</v>
      </c>
      <c r="AJ1203" s="81" t="e">
        <f t="shared" si="330"/>
        <v>#REF!</v>
      </c>
      <c r="AK1203" s="6">
        <v>78000</v>
      </c>
      <c r="AL1203" s="35"/>
      <c r="AM1203" s="35"/>
    </row>
    <row r="1204" spans="1:39" x14ac:dyDescent="0.2">
      <c r="A1204" s="5">
        <f t="shared" si="322"/>
        <v>1151</v>
      </c>
      <c r="B1204" s="5">
        <v>1129</v>
      </c>
      <c r="C1204" s="5">
        <v>1218</v>
      </c>
      <c r="D1204" s="5" t="s">
        <v>2648</v>
      </c>
      <c r="E1204" s="15" t="s">
        <v>2648</v>
      </c>
      <c r="F1204" s="15"/>
      <c r="G1204" s="30" t="s">
        <v>2649</v>
      </c>
      <c r="H1204" s="6">
        <v>185000</v>
      </c>
      <c r="I1204" s="6">
        <v>43202.75</v>
      </c>
      <c r="J1204" s="6">
        <v>17000</v>
      </c>
      <c r="K1204" s="81">
        <f t="shared" si="320"/>
        <v>202000</v>
      </c>
      <c r="L1204" s="81">
        <f t="shared" si="321"/>
        <v>245200</v>
      </c>
      <c r="M1204" s="6">
        <v>10000</v>
      </c>
      <c r="N1204" s="6" t="e">
        <f>M1204/1000*#REF!</f>
        <v>#REF!</v>
      </c>
      <c r="O1204" s="81" t="e">
        <f t="shared" si="323"/>
        <v>#REF!</v>
      </c>
      <c r="P1204" s="6">
        <v>10000</v>
      </c>
      <c r="Q1204" s="6" t="e">
        <f>#REF!*P1204/10</f>
        <v>#REF!</v>
      </c>
      <c r="R1204" s="81" t="e">
        <f t="shared" si="324"/>
        <v>#REF!</v>
      </c>
      <c r="S1204" s="6">
        <v>10000</v>
      </c>
      <c r="T1204" s="6" t="e">
        <f>S1204/1000*#REF!</f>
        <v>#REF!</v>
      </c>
      <c r="U1204" s="81" t="e">
        <f t="shared" si="325"/>
        <v>#REF!</v>
      </c>
      <c r="V1204" s="6">
        <v>10000</v>
      </c>
      <c r="W1204" s="6" t="e">
        <f>#REF!*V1204/10</f>
        <v>#REF!</v>
      </c>
      <c r="X1204" s="81" t="e">
        <f t="shared" si="326"/>
        <v>#REF!</v>
      </c>
      <c r="Y1204" s="6">
        <v>10000</v>
      </c>
      <c r="Z1204" s="6" t="e">
        <f>Y1204/1000*#REF!</f>
        <v>#REF!</v>
      </c>
      <c r="AA1204" s="81" t="e">
        <f t="shared" si="327"/>
        <v>#REF!</v>
      </c>
      <c r="AB1204" s="6">
        <v>10000</v>
      </c>
      <c r="AC1204" s="6" t="e">
        <f>#REF!*AB1204/10</f>
        <v>#REF!</v>
      </c>
      <c r="AD1204" s="81" t="e">
        <f t="shared" si="328"/>
        <v>#REF!</v>
      </c>
      <c r="AE1204" s="6">
        <v>10000</v>
      </c>
      <c r="AF1204" s="6" t="e">
        <f>AE1204/1000*#REF!</f>
        <v>#REF!</v>
      </c>
      <c r="AG1204" s="81" t="e">
        <f t="shared" si="329"/>
        <v>#REF!</v>
      </c>
      <c r="AH1204" s="6">
        <v>10000</v>
      </c>
      <c r="AI1204" s="6" t="e">
        <f>#REF!*AH1204/10</f>
        <v>#REF!</v>
      </c>
      <c r="AJ1204" s="81" t="e">
        <f t="shared" si="330"/>
        <v>#REF!</v>
      </c>
      <c r="AK1204" s="6">
        <v>10000</v>
      </c>
      <c r="AL1204" s="35"/>
      <c r="AM1204" s="35"/>
    </row>
    <row r="1205" spans="1:39" ht="31.5" x14ac:dyDescent="0.2">
      <c r="A1205" s="5">
        <f t="shared" si="322"/>
        <v>1152</v>
      </c>
      <c r="B1205" s="5">
        <v>1130</v>
      </c>
      <c r="C1205" s="5">
        <v>1219</v>
      </c>
      <c r="D1205" s="5" t="s">
        <v>2650</v>
      </c>
      <c r="E1205" s="15" t="s">
        <v>2650</v>
      </c>
      <c r="F1205" s="15"/>
      <c r="G1205" s="30" t="s">
        <v>2651</v>
      </c>
      <c r="H1205" s="6">
        <v>345000</v>
      </c>
      <c r="I1205" s="6">
        <v>43202.75</v>
      </c>
      <c r="J1205" s="6">
        <v>27000</v>
      </c>
      <c r="K1205" s="81">
        <f t="shared" si="320"/>
        <v>372000</v>
      </c>
      <c r="L1205" s="81">
        <f t="shared" si="321"/>
        <v>415200</v>
      </c>
      <c r="M1205" s="6">
        <v>12000</v>
      </c>
      <c r="N1205" s="6" t="e">
        <f>M1205/1000*#REF!</f>
        <v>#REF!</v>
      </c>
      <c r="O1205" s="81" t="e">
        <f t="shared" si="323"/>
        <v>#REF!</v>
      </c>
      <c r="P1205" s="6">
        <v>12000</v>
      </c>
      <c r="Q1205" s="6" t="e">
        <f>#REF!*P1205/10</f>
        <v>#REF!</v>
      </c>
      <c r="R1205" s="81" t="e">
        <f t="shared" si="324"/>
        <v>#REF!</v>
      </c>
      <c r="S1205" s="6">
        <v>12000</v>
      </c>
      <c r="T1205" s="6" t="e">
        <f>S1205/1000*#REF!</f>
        <v>#REF!</v>
      </c>
      <c r="U1205" s="81" t="e">
        <f t="shared" si="325"/>
        <v>#REF!</v>
      </c>
      <c r="V1205" s="6">
        <v>12000</v>
      </c>
      <c r="W1205" s="6" t="e">
        <f>#REF!*V1205/10</f>
        <v>#REF!</v>
      </c>
      <c r="X1205" s="81" t="e">
        <f t="shared" si="326"/>
        <v>#REF!</v>
      </c>
      <c r="Y1205" s="6">
        <v>12000</v>
      </c>
      <c r="Z1205" s="6" t="e">
        <f>Y1205/1000*#REF!</f>
        <v>#REF!</v>
      </c>
      <c r="AA1205" s="81" t="e">
        <f t="shared" si="327"/>
        <v>#REF!</v>
      </c>
      <c r="AB1205" s="6">
        <v>12000</v>
      </c>
      <c r="AC1205" s="6" t="e">
        <f>#REF!*AB1205/10</f>
        <v>#REF!</v>
      </c>
      <c r="AD1205" s="81" t="e">
        <f t="shared" si="328"/>
        <v>#REF!</v>
      </c>
      <c r="AE1205" s="6">
        <v>12000</v>
      </c>
      <c r="AF1205" s="6" t="e">
        <f>AE1205/1000*#REF!</f>
        <v>#REF!</v>
      </c>
      <c r="AG1205" s="81" t="e">
        <f t="shared" si="329"/>
        <v>#REF!</v>
      </c>
      <c r="AH1205" s="6">
        <v>12000</v>
      </c>
      <c r="AI1205" s="6" t="e">
        <f>#REF!*AH1205/10</f>
        <v>#REF!</v>
      </c>
      <c r="AJ1205" s="81" t="e">
        <f t="shared" si="330"/>
        <v>#REF!</v>
      </c>
      <c r="AK1205" s="6">
        <v>12000</v>
      </c>
      <c r="AL1205" s="35"/>
      <c r="AM1205" s="35"/>
    </row>
    <row r="1206" spans="1:39" x14ac:dyDescent="0.2">
      <c r="A1206" s="5">
        <f t="shared" si="322"/>
        <v>1153</v>
      </c>
      <c r="B1206" s="5">
        <v>1131</v>
      </c>
      <c r="C1206" s="5">
        <v>1220</v>
      </c>
      <c r="D1206" s="5" t="s">
        <v>2652</v>
      </c>
      <c r="E1206" s="15"/>
      <c r="F1206" s="15" t="s">
        <v>2652</v>
      </c>
      <c r="G1206" s="45" t="s">
        <v>2653</v>
      </c>
      <c r="H1206" s="6">
        <v>15000</v>
      </c>
      <c r="I1206" s="6">
        <v>8045.4760000000006</v>
      </c>
      <c r="J1206" s="6"/>
      <c r="K1206" s="81">
        <f t="shared" si="320"/>
        <v>15000</v>
      </c>
      <c r="L1206" s="81">
        <f t="shared" si="321"/>
        <v>23000</v>
      </c>
      <c r="M1206" s="6">
        <v>21000</v>
      </c>
      <c r="N1206" s="6" t="e">
        <f>M1206/1000*#REF!</f>
        <v>#REF!</v>
      </c>
      <c r="O1206" s="81" t="e">
        <f t="shared" si="323"/>
        <v>#REF!</v>
      </c>
      <c r="P1206" s="6">
        <v>21000</v>
      </c>
      <c r="Q1206" s="6" t="e">
        <f>#REF!*P1206/10</f>
        <v>#REF!</v>
      </c>
      <c r="R1206" s="81" t="e">
        <f t="shared" si="324"/>
        <v>#REF!</v>
      </c>
      <c r="S1206" s="6">
        <v>21000</v>
      </c>
      <c r="T1206" s="6" t="e">
        <f>S1206/1000*#REF!</f>
        <v>#REF!</v>
      </c>
      <c r="U1206" s="81" t="e">
        <f t="shared" si="325"/>
        <v>#REF!</v>
      </c>
      <c r="V1206" s="6">
        <v>21000</v>
      </c>
      <c r="W1206" s="6" t="e">
        <f>#REF!*V1206/10</f>
        <v>#REF!</v>
      </c>
      <c r="X1206" s="81" t="e">
        <f t="shared" si="326"/>
        <v>#REF!</v>
      </c>
      <c r="Y1206" s="6">
        <v>21000</v>
      </c>
      <c r="Z1206" s="6" t="e">
        <f>Y1206/1000*#REF!</f>
        <v>#REF!</v>
      </c>
      <c r="AA1206" s="81" t="e">
        <f t="shared" si="327"/>
        <v>#REF!</v>
      </c>
      <c r="AB1206" s="6">
        <v>21000</v>
      </c>
      <c r="AC1206" s="6" t="e">
        <f>#REF!*AB1206/10</f>
        <v>#REF!</v>
      </c>
      <c r="AD1206" s="81" t="e">
        <f t="shared" si="328"/>
        <v>#REF!</v>
      </c>
      <c r="AE1206" s="6">
        <v>21000</v>
      </c>
      <c r="AF1206" s="6" t="e">
        <f>AE1206/1000*#REF!</f>
        <v>#REF!</v>
      </c>
      <c r="AG1206" s="81" t="e">
        <f t="shared" si="329"/>
        <v>#REF!</v>
      </c>
      <c r="AH1206" s="6">
        <v>21000</v>
      </c>
      <c r="AI1206" s="6" t="e">
        <f>#REF!*AH1206/10</f>
        <v>#REF!</v>
      </c>
      <c r="AJ1206" s="81" t="e">
        <f t="shared" si="330"/>
        <v>#REF!</v>
      </c>
      <c r="AK1206" s="6">
        <v>21000</v>
      </c>
      <c r="AL1206" s="35"/>
      <c r="AM1206" s="35"/>
    </row>
    <row r="1207" spans="1:39" x14ac:dyDescent="0.2">
      <c r="A1207" s="5">
        <f t="shared" si="322"/>
        <v>1154</v>
      </c>
      <c r="B1207" s="5">
        <v>1132</v>
      </c>
      <c r="C1207" s="5">
        <v>1221</v>
      </c>
      <c r="D1207" s="5" t="s">
        <v>2654</v>
      </c>
      <c r="E1207" s="15"/>
      <c r="F1207" s="15" t="s">
        <v>2654</v>
      </c>
      <c r="G1207" s="45" t="s">
        <v>2655</v>
      </c>
      <c r="H1207" s="6">
        <v>20000</v>
      </c>
      <c r="I1207" s="6">
        <v>8045.4760000000006</v>
      </c>
      <c r="J1207" s="6"/>
      <c r="K1207" s="81">
        <f t="shared" si="320"/>
        <v>20000</v>
      </c>
      <c r="L1207" s="81">
        <f t="shared" si="321"/>
        <v>28000</v>
      </c>
      <c r="M1207" s="6">
        <v>8000</v>
      </c>
      <c r="N1207" s="6" t="e">
        <f>M1207/1000*#REF!</f>
        <v>#REF!</v>
      </c>
      <c r="O1207" s="81" t="e">
        <f t="shared" si="323"/>
        <v>#REF!</v>
      </c>
      <c r="P1207" s="6">
        <v>8000</v>
      </c>
      <c r="Q1207" s="6" t="e">
        <f>#REF!*P1207/10</f>
        <v>#REF!</v>
      </c>
      <c r="R1207" s="81" t="e">
        <f t="shared" si="324"/>
        <v>#REF!</v>
      </c>
      <c r="S1207" s="6">
        <v>8000</v>
      </c>
      <c r="T1207" s="6" t="e">
        <f>S1207/1000*#REF!</f>
        <v>#REF!</v>
      </c>
      <c r="U1207" s="81" t="e">
        <f t="shared" si="325"/>
        <v>#REF!</v>
      </c>
      <c r="V1207" s="6">
        <v>8000</v>
      </c>
      <c r="W1207" s="6" t="e">
        <f>#REF!*V1207/10</f>
        <v>#REF!</v>
      </c>
      <c r="X1207" s="81" t="e">
        <f t="shared" si="326"/>
        <v>#REF!</v>
      </c>
      <c r="Y1207" s="6">
        <v>8000</v>
      </c>
      <c r="Z1207" s="6" t="e">
        <f>Y1207/1000*#REF!</f>
        <v>#REF!</v>
      </c>
      <c r="AA1207" s="81" t="e">
        <f t="shared" si="327"/>
        <v>#REF!</v>
      </c>
      <c r="AB1207" s="6">
        <v>8000</v>
      </c>
      <c r="AC1207" s="6" t="e">
        <f>#REF!*AB1207/10</f>
        <v>#REF!</v>
      </c>
      <c r="AD1207" s="81" t="e">
        <f t="shared" si="328"/>
        <v>#REF!</v>
      </c>
      <c r="AE1207" s="6">
        <v>8000</v>
      </c>
      <c r="AF1207" s="6" t="e">
        <f>AE1207/1000*#REF!</f>
        <v>#REF!</v>
      </c>
      <c r="AG1207" s="81" t="e">
        <f t="shared" si="329"/>
        <v>#REF!</v>
      </c>
      <c r="AH1207" s="6">
        <v>8000</v>
      </c>
      <c r="AI1207" s="6" t="e">
        <f>#REF!*AH1207/10</f>
        <v>#REF!</v>
      </c>
      <c r="AJ1207" s="81" t="e">
        <f t="shared" si="330"/>
        <v>#REF!</v>
      </c>
      <c r="AK1207" s="6">
        <v>8000</v>
      </c>
      <c r="AL1207" s="35"/>
      <c r="AM1207" s="35"/>
    </row>
    <row r="1208" spans="1:39" x14ac:dyDescent="0.2">
      <c r="A1208" s="5">
        <f t="shared" si="322"/>
        <v>1155</v>
      </c>
      <c r="B1208" s="5">
        <v>1133</v>
      </c>
      <c r="C1208" s="5">
        <v>1222</v>
      </c>
      <c r="D1208" s="5" t="s">
        <v>2656</v>
      </c>
      <c r="E1208" s="15"/>
      <c r="F1208" s="15" t="s">
        <v>2656</v>
      </c>
      <c r="G1208" s="45" t="s">
        <v>2657</v>
      </c>
      <c r="H1208" s="6">
        <v>10000</v>
      </c>
      <c r="I1208" s="6">
        <v>8045.4760000000006</v>
      </c>
      <c r="J1208" s="6"/>
      <c r="K1208" s="81">
        <f t="shared" si="320"/>
        <v>10000</v>
      </c>
      <c r="L1208" s="81">
        <f t="shared" si="321"/>
        <v>18000</v>
      </c>
      <c r="M1208" s="6">
        <v>8000</v>
      </c>
      <c r="N1208" s="6" t="e">
        <f>M1208/1000*#REF!</f>
        <v>#REF!</v>
      </c>
      <c r="O1208" s="81" t="e">
        <f t="shared" si="323"/>
        <v>#REF!</v>
      </c>
      <c r="P1208" s="6">
        <v>8000</v>
      </c>
      <c r="Q1208" s="6" t="e">
        <f>#REF!*P1208/10</f>
        <v>#REF!</v>
      </c>
      <c r="R1208" s="81" t="e">
        <f t="shared" si="324"/>
        <v>#REF!</v>
      </c>
      <c r="S1208" s="6">
        <v>8000</v>
      </c>
      <c r="T1208" s="6" t="e">
        <f>S1208/1000*#REF!</f>
        <v>#REF!</v>
      </c>
      <c r="U1208" s="81" t="e">
        <f t="shared" si="325"/>
        <v>#REF!</v>
      </c>
      <c r="V1208" s="6">
        <v>8000</v>
      </c>
      <c r="W1208" s="6" t="e">
        <f>#REF!*V1208/10</f>
        <v>#REF!</v>
      </c>
      <c r="X1208" s="81" t="e">
        <f t="shared" si="326"/>
        <v>#REF!</v>
      </c>
      <c r="Y1208" s="6">
        <v>8000</v>
      </c>
      <c r="Z1208" s="6" t="e">
        <f>Y1208/1000*#REF!</f>
        <v>#REF!</v>
      </c>
      <c r="AA1208" s="81" t="e">
        <f t="shared" si="327"/>
        <v>#REF!</v>
      </c>
      <c r="AB1208" s="6">
        <v>8000</v>
      </c>
      <c r="AC1208" s="6" t="e">
        <f>#REF!*AB1208/10</f>
        <v>#REF!</v>
      </c>
      <c r="AD1208" s="81" t="e">
        <f t="shared" si="328"/>
        <v>#REF!</v>
      </c>
      <c r="AE1208" s="6">
        <v>8000</v>
      </c>
      <c r="AF1208" s="6" t="e">
        <f>AE1208/1000*#REF!</f>
        <v>#REF!</v>
      </c>
      <c r="AG1208" s="81" t="e">
        <f t="shared" si="329"/>
        <v>#REF!</v>
      </c>
      <c r="AH1208" s="6">
        <v>8000</v>
      </c>
      <c r="AI1208" s="6" t="e">
        <f>#REF!*AH1208/10</f>
        <v>#REF!</v>
      </c>
      <c r="AJ1208" s="81" t="e">
        <f t="shared" si="330"/>
        <v>#REF!</v>
      </c>
      <c r="AK1208" s="6">
        <v>8000</v>
      </c>
      <c r="AL1208" s="35"/>
      <c r="AM1208" s="35"/>
    </row>
    <row r="1209" spans="1:39" x14ac:dyDescent="0.2">
      <c r="A1209" s="5">
        <f t="shared" si="322"/>
        <v>1156</v>
      </c>
      <c r="B1209" s="5">
        <v>1134</v>
      </c>
      <c r="C1209" s="5">
        <v>1223</v>
      </c>
      <c r="D1209" s="5" t="s">
        <v>2658</v>
      </c>
      <c r="E1209" s="15"/>
      <c r="F1209" s="15" t="s">
        <v>2658</v>
      </c>
      <c r="G1209" s="45" t="s">
        <v>2659</v>
      </c>
      <c r="H1209" s="6">
        <v>25000</v>
      </c>
      <c r="I1209" s="6">
        <v>8045.4760000000006</v>
      </c>
      <c r="J1209" s="6"/>
      <c r="K1209" s="81">
        <f t="shared" si="320"/>
        <v>25000</v>
      </c>
      <c r="L1209" s="81">
        <f t="shared" si="321"/>
        <v>33000</v>
      </c>
      <c r="M1209" s="6"/>
      <c r="N1209" s="6"/>
      <c r="O1209" s="81"/>
      <c r="P1209" s="6"/>
      <c r="Q1209" s="6"/>
      <c r="R1209" s="81"/>
      <c r="S1209" s="6"/>
      <c r="T1209" s="6"/>
      <c r="U1209" s="81"/>
      <c r="V1209" s="6"/>
      <c r="W1209" s="6"/>
      <c r="X1209" s="81"/>
      <c r="Y1209" s="6"/>
      <c r="Z1209" s="6"/>
      <c r="AA1209" s="81"/>
      <c r="AB1209" s="6"/>
      <c r="AC1209" s="6"/>
      <c r="AD1209" s="81"/>
      <c r="AE1209" s="6"/>
      <c r="AF1209" s="6"/>
      <c r="AG1209" s="81"/>
      <c r="AH1209" s="6"/>
      <c r="AI1209" s="6"/>
      <c r="AJ1209" s="81"/>
      <c r="AK1209" s="6"/>
      <c r="AL1209" s="35"/>
      <c r="AM1209" s="60"/>
    </row>
    <row r="1210" spans="1:39" s="3" customFormat="1" x14ac:dyDescent="0.2">
      <c r="A1210" s="5">
        <f t="shared" si="322"/>
        <v>1157</v>
      </c>
      <c r="B1210" s="5">
        <v>1135</v>
      </c>
      <c r="C1210" s="5">
        <v>1224</v>
      </c>
      <c r="D1210" s="5" t="s">
        <v>2660</v>
      </c>
      <c r="E1210" s="15"/>
      <c r="F1210" s="15" t="s">
        <v>2660</v>
      </c>
      <c r="G1210" s="45" t="s">
        <v>2661</v>
      </c>
      <c r="H1210" s="6">
        <v>20000</v>
      </c>
      <c r="I1210" s="6">
        <v>8045.4760000000006</v>
      </c>
      <c r="J1210" s="6"/>
      <c r="K1210" s="81">
        <f t="shared" si="320"/>
        <v>20000</v>
      </c>
      <c r="L1210" s="81">
        <f t="shared" si="321"/>
        <v>28000</v>
      </c>
      <c r="M1210" s="6">
        <v>35000</v>
      </c>
      <c r="N1210" s="6" t="e">
        <f>M1210/1000*#REF!</f>
        <v>#REF!</v>
      </c>
      <c r="O1210" s="81" t="e">
        <f t="shared" ref="O1210:O1255" si="331">SUM(M1210:N1210)</f>
        <v>#REF!</v>
      </c>
      <c r="P1210" s="6">
        <v>35000</v>
      </c>
      <c r="Q1210" s="6" t="e">
        <f>#REF!*P1210/10</f>
        <v>#REF!</v>
      </c>
      <c r="R1210" s="81" t="e">
        <f t="shared" ref="R1210:R1241" si="332">SUM(P1210:Q1210)</f>
        <v>#REF!</v>
      </c>
      <c r="S1210" s="6">
        <v>35000</v>
      </c>
      <c r="T1210" s="6" t="e">
        <f>S1210/1000*#REF!</f>
        <v>#REF!</v>
      </c>
      <c r="U1210" s="81" t="e">
        <f t="shared" ref="U1210:U1255" si="333">SUM(S1210:T1210)</f>
        <v>#REF!</v>
      </c>
      <c r="V1210" s="6">
        <v>35000</v>
      </c>
      <c r="W1210" s="6" t="e">
        <f>#REF!*V1210/10</f>
        <v>#REF!</v>
      </c>
      <c r="X1210" s="81" t="e">
        <f t="shared" ref="X1210:X1241" si="334">SUM(V1210:W1210)</f>
        <v>#REF!</v>
      </c>
      <c r="Y1210" s="6">
        <v>35000</v>
      </c>
      <c r="Z1210" s="6" t="e">
        <f>Y1210/1000*#REF!</f>
        <v>#REF!</v>
      </c>
      <c r="AA1210" s="81" t="e">
        <f t="shared" ref="AA1210:AA1255" si="335">SUM(Y1210:Z1210)</f>
        <v>#REF!</v>
      </c>
      <c r="AB1210" s="6">
        <v>35000</v>
      </c>
      <c r="AC1210" s="6" t="e">
        <f>#REF!*AB1210/10</f>
        <v>#REF!</v>
      </c>
      <c r="AD1210" s="81" t="e">
        <f t="shared" ref="AD1210:AD1241" si="336">SUM(AB1210:AC1210)</f>
        <v>#REF!</v>
      </c>
      <c r="AE1210" s="32">
        <v>35000</v>
      </c>
      <c r="AF1210" s="6" t="e">
        <f>AE1210/1000*#REF!</f>
        <v>#REF!</v>
      </c>
      <c r="AG1210" s="81" t="e">
        <f t="shared" ref="AG1210:AG1255" si="337">SUM(AE1210:AF1210)</f>
        <v>#REF!</v>
      </c>
      <c r="AH1210" s="32">
        <v>35000</v>
      </c>
      <c r="AI1210" s="6" t="e">
        <f>#REF!*AH1210/10</f>
        <v>#REF!</v>
      </c>
      <c r="AJ1210" s="81" t="e">
        <f t="shared" ref="AJ1210:AJ1241" si="338">SUM(AH1210:AI1210)</f>
        <v>#REF!</v>
      </c>
      <c r="AK1210" s="32">
        <v>35000</v>
      </c>
      <c r="AL1210" s="35"/>
      <c r="AM1210" s="1"/>
    </row>
    <row r="1211" spans="1:39" x14ac:dyDescent="0.2">
      <c r="A1211" s="5">
        <f t="shared" si="322"/>
        <v>1158</v>
      </c>
      <c r="B1211" s="5">
        <v>1136</v>
      </c>
      <c r="C1211" s="5">
        <v>1225</v>
      </c>
      <c r="D1211" s="5" t="s">
        <v>2662</v>
      </c>
      <c r="E1211" s="15"/>
      <c r="F1211" s="15" t="s">
        <v>2662</v>
      </c>
      <c r="G1211" s="45" t="s">
        <v>2663</v>
      </c>
      <c r="H1211" s="6">
        <v>100000</v>
      </c>
      <c r="I1211" s="6">
        <v>20113.689999999999</v>
      </c>
      <c r="J1211" s="6">
        <v>27000</v>
      </c>
      <c r="K1211" s="81">
        <f t="shared" si="320"/>
        <v>127000</v>
      </c>
      <c r="L1211" s="81">
        <f t="shared" si="321"/>
        <v>147100</v>
      </c>
      <c r="M1211" s="6">
        <v>45000</v>
      </c>
      <c r="N1211" s="6" t="e">
        <f>M1211/1000*#REF!</f>
        <v>#REF!</v>
      </c>
      <c r="O1211" s="81" t="e">
        <f t="shared" si="331"/>
        <v>#REF!</v>
      </c>
      <c r="P1211" s="6">
        <v>45000</v>
      </c>
      <c r="Q1211" s="6" t="e">
        <f>#REF!*P1211/10</f>
        <v>#REF!</v>
      </c>
      <c r="R1211" s="81" t="e">
        <f t="shared" si="332"/>
        <v>#REF!</v>
      </c>
      <c r="S1211" s="6">
        <v>45000</v>
      </c>
      <c r="T1211" s="6" t="e">
        <f>S1211/1000*#REF!</f>
        <v>#REF!</v>
      </c>
      <c r="U1211" s="81" t="e">
        <f t="shared" si="333"/>
        <v>#REF!</v>
      </c>
      <c r="V1211" s="6">
        <v>45000</v>
      </c>
      <c r="W1211" s="6" t="e">
        <f>#REF!*V1211/10</f>
        <v>#REF!</v>
      </c>
      <c r="X1211" s="81" t="e">
        <f t="shared" si="334"/>
        <v>#REF!</v>
      </c>
      <c r="Y1211" s="6">
        <v>45000</v>
      </c>
      <c r="Z1211" s="6" t="e">
        <f>Y1211/1000*#REF!</f>
        <v>#REF!</v>
      </c>
      <c r="AA1211" s="81" t="e">
        <f t="shared" si="335"/>
        <v>#REF!</v>
      </c>
      <c r="AB1211" s="6">
        <v>45000</v>
      </c>
      <c r="AC1211" s="6" t="e">
        <f>#REF!*AB1211/10</f>
        <v>#REF!</v>
      </c>
      <c r="AD1211" s="81" t="e">
        <f t="shared" si="336"/>
        <v>#REF!</v>
      </c>
      <c r="AE1211" s="6">
        <v>45000</v>
      </c>
      <c r="AF1211" s="6" t="e">
        <f>AE1211/1000*#REF!</f>
        <v>#REF!</v>
      </c>
      <c r="AG1211" s="81" t="e">
        <f t="shared" si="337"/>
        <v>#REF!</v>
      </c>
      <c r="AH1211" s="6">
        <v>45000</v>
      </c>
      <c r="AI1211" s="6" t="e">
        <f>#REF!*AH1211/10</f>
        <v>#REF!</v>
      </c>
      <c r="AJ1211" s="81" t="e">
        <f t="shared" si="338"/>
        <v>#REF!</v>
      </c>
      <c r="AK1211" s="6">
        <v>45000</v>
      </c>
      <c r="AL1211" s="35"/>
      <c r="AM1211" s="7"/>
    </row>
    <row r="1212" spans="1:39" x14ac:dyDescent="0.2">
      <c r="A1212" s="5">
        <f t="shared" si="322"/>
        <v>1159</v>
      </c>
      <c r="B1212" s="5">
        <v>1137</v>
      </c>
      <c r="C1212" s="5">
        <v>1226</v>
      </c>
      <c r="D1212" s="5" t="s">
        <v>2664</v>
      </c>
      <c r="E1212" s="15"/>
      <c r="F1212" s="15" t="s">
        <v>2664</v>
      </c>
      <c r="G1212" s="45" t="s">
        <v>2665</v>
      </c>
      <c r="H1212" s="6">
        <v>150000</v>
      </c>
      <c r="I1212" s="6">
        <v>10056.844999999999</v>
      </c>
      <c r="J1212" s="6">
        <v>17000</v>
      </c>
      <c r="K1212" s="81">
        <f t="shared" si="320"/>
        <v>167000</v>
      </c>
      <c r="L1212" s="81">
        <f t="shared" si="321"/>
        <v>177100</v>
      </c>
      <c r="M1212" s="6">
        <v>60000</v>
      </c>
      <c r="N1212" s="6" t="e">
        <f>M1212/1000*#REF!</f>
        <v>#REF!</v>
      </c>
      <c r="O1212" s="81" t="e">
        <f t="shared" si="331"/>
        <v>#REF!</v>
      </c>
      <c r="P1212" s="6">
        <v>60000</v>
      </c>
      <c r="Q1212" s="6" t="e">
        <f>#REF!*P1212/10</f>
        <v>#REF!</v>
      </c>
      <c r="R1212" s="81" t="e">
        <f t="shared" si="332"/>
        <v>#REF!</v>
      </c>
      <c r="S1212" s="6">
        <v>60000</v>
      </c>
      <c r="T1212" s="6" t="e">
        <f>S1212/1000*#REF!</f>
        <v>#REF!</v>
      </c>
      <c r="U1212" s="81" t="e">
        <f t="shared" si="333"/>
        <v>#REF!</v>
      </c>
      <c r="V1212" s="6">
        <v>60000</v>
      </c>
      <c r="W1212" s="6" t="e">
        <f>#REF!*V1212/10</f>
        <v>#REF!</v>
      </c>
      <c r="X1212" s="81" t="e">
        <f t="shared" si="334"/>
        <v>#REF!</v>
      </c>
      <c r="Y1212" s="6">
        <v>60000</v>
      </c>
      <c r="Z1212" s="6" t="e">
        <f>Y1212/1000*#REF!</f>
        <v>#REF!</v>
      </c>
      <c r="AA1212" s="81" t="e">
        <f t="shared" si="335"/>
        <v>#REF!</v>
      </c>
      <c r="AB1212" s="6">
        <v>60000</v>
      </c>
      <c r="AC1212" s="6" t="e">
        <f>#REF!*AB1212/10</f>
        <v>#REF!</v>
      </c>
      <c r="AD1212" s="81" t="e">
        <f t="shared" si="336"/>
        <v>#REF!</v>
      </c>
      <c r="AE1212" s="6">
        <v>60000</v>
      </c>
      <c r="AF1212" s="6" t="e">
        <f>AE1212/1000*#REF!</f>
        <v>#REF!</v>
      </c>
      <c r="AG1212" s="81" t="e">
        <f t="shared" si="337"/>
        <v>#REF!</v>
      </c>
      <c r="AH1212" s="6">
        <v>60000</v>
      </c>
      <c r="AI1212" s="6" t="e">
        <f>#REF!*AH1212/10</f>
        <v>#REF!</v>
      </c>
      <c r="AJ1212" s="81" t="e">
        <f t="shared" si="338"/>
        <v>#REF!</v>
      </c>
      <c r="AK1212" s="6">
        <v>60000</v>
      </c>
      <c r="AL1212" s="35"/>
      <c r="AM1212" s="28"/>
    </row>
    <row r="1213" spans="1:39" x14ac:dyDescent="0.2">
      <c r="A1213" s="5">
        <f t="shared" si="322"/>
        <v>1160</v>
      </c>
      <c r="B1213" s="5">
        <v>1138</v>
      </c>
      <c r="C1213" s="5">
        <v>1227</v>
      </c>
      <c r="D1213" s="5" t="s">
        <v>2666</v>
      </c>
      <c r="E1213" s="15"/>
      <c r="F1213" s="15" t="s">
        <v>2666</v>
      </c>
      <c r="G1213" s="45" t="s">
        <v>2667</v>
      </c>
      <c r="H1213" s="6">
        <v>100000</v>
      </c>
      <c r="I1213" s="6">
        <v>10056.844999999999</v>
      </c>
      <c r="J1213" s="6">
        <v>17000</v>
      </c>
      <c r="K1213" s="81">
        <f t="shared" si="320"/>
        <v>117000</v>
      </c>
      <c r="L1213" s="81">
        <f t="shared" si="321"/>
        <v>127100</v>
      </c>
      <c r="M1213" s="6">
        <v>418000</v>
      </c>
      <c r="N1213" s="6" t="e">
        <f>M1213/1000*#REF!</f>
        <v>#REF!</v>
      </c>
      <c r="O1213" s="81" t="e">
        <f t="shared" si="331"/>
        <v>#REF!</v>
      </c>
      <c r="P1213" s="6">
        <v>418000</v>
      </c>
      <c r="Q1213" s="6" t="e">
        <f>#REF!*P1213/10</f>
        <v>#REF!</v>
      </c>
      <c r="R1213" s="81" t="e">
        <f t="shared" si="332"/>
        <v>#REF!</v>
      </c>
      <c r="S1213" s="6">
        <v>418000</v>
      </c>
      <c r="T1213" s="6" t="e">
        <f>S1213/1000*#REF!</f>
        <v>#REF!</v>
      </c>
      <c r="U1213" s="81" t="e">
        <f t="shared" si="333"/>
        <v>#REF!</v>
      </c>
      <c r="V1213" s="6">
        <v>418000</v>
      </c>
      <c r="W1213" s="6" t="e">
        <f>#REF!*V1213/10</f>
        <v>#REF!</v>
      </c>
      <c r="X1213" s="81" t="e">
        <f t="shared" si="334"/>
        <v>#REF!</v>
      </c>
      <c r="Y1213" s="6">
        <v>418000</v>
      </c>
      <c r="Z1213" s="6" t="e">
        <f>Y1213/1000*#REF!</f>
        <v>#REF!</v>
      </c>
      <c r="AA1213" s="81" t="e">
        <f t="shared" si="335"/>
        <v>#REF!</v>
      </c>
      <c r="AB1213" s="6">
        <v>418000</v>
      </c>
      <c r="AC1213" s="6" t="e">
        <f>#REF!*AB1213/10</f>
        <v>#REF!</v>
      </c>
      <c r="AD1213" s="81" t="e">
        <f t="shared" si="336"/>
        <v>#REF!</v>
      </c>
      <c r="AE1213" s="6">
        <v>418000</v>
      </c>
      <c r="AF1213" s="6" t="e">
        <f>AE1213/1000*#REF!</f>
        <v>#REF!</v>
      </c>
      <c r="AG1213" s="81" t="e">
        <f t="shared" si="337"/>
        <v>#REF!</v>
      </c>
      <c r="AH1213" s="6">
        <v>418000</v>
      </c>
      <c r="AI1213" s="6" t="e">
        <f>#REF!*AH1213/10</f>
        <v>#REF!</v>
      </c>
      <c r="AJ1213" s="81" t="e">
        <f t="shared" si="338"/>
        <v>#REF!</v>
      </c>
      <c r="AK1213" s="6">
        <v>418000</v>
      </c>
      <c r="AL1213" s="35"/>
      <c r="AM1213" s="28"/>
    </row>
    <row r="1214" spans="1:39" x14ac:dyDescent="0.2">
      <c r="A1214" s="5">
        <f t="shared" si="322"/>
        <v>1161</v>
      </c>
      <c r="B1214" s="5">
        <v>1139</v>
      </c>
      <c r="C1214" s="5">
        <v>192</v>
      </c>
      <c r="D1214" s="5" t="s">
        <v>2668</v>
      </c>
      <c r="E1214" s="15"/>
      <c r="F1214" s="15" t="s">
        <v>2668</v>
      </c>
      <c r="G1214" s="45" t="s">
        <v>854</v>
      </c>
      <c r="H1214" s="6">
        <v>100000</v>
      </c>
      <c r="I1214" s="6">
        <v>20113.689999999999</v>
      </c>
      <c r="J1214" s="6">
        <v>17000</v>
      </c>
      <c r="K1214" s="81">
        <f t="shared" si="320"/>
        <v>117000</v>
      </c>
      <c r="L1214" s="81">
        <f t="shared" si="321"/>
        <v>137100</v>
      </c>
      <c r="M1214" s="6">
        <v>60000</v>
      </c>
      <c r="N1214" s="6" t="e">
        <f>M1214/1000*#REF!</f>
        <v>#REF!</v>
      </c>
      <c r="O1214" s="81" t="e">
        <f t="shared" si="331"/>
        <v>#REF!</v>
      </c>
      <c r="P1214" s="6">
        <v>60000</v>
      </c>
      <c r="Q1214" s="6" t="e">
        <f>#REF!*P1214/10</f>
        <v>#REF!</v>
      </c>
      <c r="R1214" s="81" t="e">
        <f t="shared" si="332"/>
        <v>#REF!</v>
      </c>
      <c r="S1214" s="6">
        <v>60000</v>
      </c>
      <c r="T1214" s="6" t="e">
        <f>S1214/1000*#REF!</f>
        <v>#REF!</v>
      </c>
      <c r="U1214" s="81" t="e">
        <f t="shared" si="333"/>
        <v>#REF!</v>
      </c>
      <c r="V1214" s="6">
        <v>60000</v>
      </c>
      <c r="W1214" s="6" t="e">
        <f>#REF!*V1214/10</f>
        <v>#REF!</v>
      </c>
      <c r="X1214" s="81" t="e">
        <f t="shared" si="334"/>
        <v>#REF!</v>
      </c>
      <c r="Y1214" s="6">
        <v>60000</v>
      </c>
      <c r="Z1214" s="6" t="e">
        <f>Y1214/1000*#REF!</f>
        <v>#REF!</v>
      </c>
      <c r="AA1214" s="81" t="e">
        <f t="shared" si="335"/>
        <v>#REF!</v>
      </c>
      <c r="AB1214" s="6">
        <v>60000</v>
      </c>
      <c r="AC1214" s="6" t="e">
        <f>#REF!*AB1214/10</f>
        <v>#REF!</v>
      </c>
      <c r="AD1214" s="81" t="e">
        <f t="shared" si="336"/>
        <v>#REF!</v>
      </c>
      <c r="AE1214" s="32">
        <v>57000</v>
      </c>
      <c r="AF1214" s="6" t="e">
        <f>AE1214/1000*#REF!</f>
        <v>#REF!</v>
      </c>
      <c r="AG1214" s="81" t="e">
        <f t="shared" si="337"/>
        <v>#REF!</v>
      </c>
      <c r="AH1214" s="32">
        <v>57000</v>
      </c>
      <c r="AI1214" s="6" t="e">
        <f>#REF!*AH1214/10</f>
        <v>#REF!</v>
      </c>
      <c r="AJ1214" s="81" t="e">
        <f t="shared" si="338"/>
        <v>#REF!</v>
      </c>
      <c r="AK1214" s="32">
        <v>57000</v>
      </c>
      <c r="AL1214" s="35"/>
      <c r="AM1214" s="28"/>
    </row>
    <row r="1215" spans="1:39" ht="31.5" x14ac:dyDescent="0.2">
      <c r="A1215" s="16" t="s">
        <v>2669</v>
      </c>
      <c r="B1215" s="5"/>
      <c r="C1215" s="5"/>
      <c r="D1215" s="5" t="s">
        <v>1299</v>
      </c>
      <c r="E1215" s="13"/>
      <c r="F1215" s="15"/>
      <c r="G1215" s="41" t="s">
        <v>2670</v>
      </c>
      <c r="H1215" s="6"/>
      <c r="I1215" s="6"/>
      <c r="J1215" s="6"/>
      <c r="K1215" s="81"/>
      <c r="L1215" s="81"/>
      <c r="M1215" s="6">
        <v>98000</v>
      </c>
      <c r="N1215" s="6" t="e">
        <f>M1215/1000*#REF!</f>
        <v>#REF!</v>
      </c>
      <c r="O1215" s="81" t="e">
        <f t="shared" si="331"/>
        <v>#REF!</v>
      </c>
      <c r="P1215" s="6">
        <v>98000</v>
      </c>
      <c r="Q1215" s="6" t="e">
        <f>#REF!*P1215/10</f>
        <v>#REF!</v>
      </c>
      <c r="R1215" s="81" t="e">
        <f t="shared" si="332"/>
        <v>#REF!</v>
      </c>
      <c r="S1215" s="6">
        <v>98000</v>
      </c>
      <c r="T1215" s="6" t="e">
        <f>S1215/1000*#REF!</f>
        <v>#REF!</v>
      </c>
      <c r="U1215" s="81" t="e">
        <f t="shared" si="333"/>
        <v>#REF!</v>
      </c>
      <c r="V1215" s="6">
        <v>98000</v>
      </c>
      <c r="W1215" s="6" t="e">
        <f>#REF!*V1215/10</f>
        <v>#REF!</v>
      </c>
      <c r="X1215" s="81" t="e">
        <f t="shared" si="334"/>
        <v>#REF!</v>
      </c>
      <c r="Y1215" s="6">
        <v>98000</v>
      </c>
      <c r="Z1215" s="6" t="e">
        <f>Y1215/1000*#REF!</f>
        <v>#REF!</v>
      </c>
      <c r="AA1215" s="81" t="e">
        <f t="shared" si="335"/>
        <v>#REF!</v>
      </c>
      <c r="AB1215" s="6">
        <v>98000</v>
      </c>
      <c r="AC1215" s="6" t="e">
        <f>#REF!*AB1215/10</f>
        <v>#REF!</v>
      </c>
      <c r="AD1215" s="81" t="e">
        <f t="shared" si="336"/>
        <v>#REF!</v>
      </c>
      <c r="AE1215" s="6">
        <v>98000</v>
      </c>
      <c r="AF1215" s="6" t="e">
        <f>AE1215/1000*#REF!</f>
        <v>#REF!</v>
      </c>
      <c r="AG1215" s="81" t="e">
        <f t="shared" si="337"/>
        <v>#REF!</v>
      </c>
      <c r="AH1215" s="6">
        <v>98000</v>
      </c>
      <c r="AI1215" s="6" t="e">
        <f>#REF!*AH1215/10</f>
        <v>#REF!</v>
      </c>
      <c r="AJ1215" s="81" t="e">
        <f t="shared" si="338"/>
        <v>#REF!</v>
      </c>
      <c r="AK1215" s="6">
        <v>98000</v>
      </c>
      <c r="AL1215" s="35"/>
      <c r="AM1215" s="28"/>
    </row>
    <row r="1216" spans="1:39" ht="63" x14ac:dyDescent="0.2">
      <c r="A1216" s="5"/>
      <c r="B1216" s="5"/>
      <c r="C1216" s="5"/>
      <c r="D1216" s="5" t="s">
        <v>1299</v>
      </c>
      <c r="E1216" s="13"/>
      <c r="F1216" s="15"/>
      <c r="G1216" s="41" t="s">
        <v>2671</v>
      </c>
      <c r="H1216" s="6"/>
      <c r="I1216" s="6"/>
      <c r="J1216" s="6"/>
      <c r="K1216" s="81"/>
      <c r="L1216" s="81"/>
      <c r="M1216" s="6">
        <v>60000</v>
      </c>
      <c r="N1216" s="6" t="e">
        <f>M1216/1000*#REF!</f>
        <v>#REF!</v>
      </c>
      <c r="O1216" s="81" t="e">
        <f t="shared" si="331"/>
        <v>#REF!</v>
      </c>
      <c r="P1216" s="6">
        <v>60000</v>
      </c>
      <c r="Q1216" s="6" t="e">
        <f>#REF!*P1216/10</f>
        <v>#REF!</v>
      </c>
      <c r="R1216" s="81" t="e">
        <f t="shared" si="332"/>
        <v>#REF!</v>
      </c>
      <c r="S1216" s="6">
        <v>60000</v>
      </c>
      <c r="T1216" s="6" t="e">
        <f>S1216/1000*#REF!</f>
        <v>#REF!</v>
      </c>
      <c r="U1216" s="81" t="e">
        <f t="shared" si="333"/>
        <v>#REF!</v>
      </c>
      <c r="V1216" s="6">
        <v>60000</v>
      </c>
      <c r="W1216" s="6" t="e">
        <f>#REF!*V1216/10</f>
        <v>#REF!</v>
      </c>
      <c r="X1216" s="81" t="e">
        <f t="shared" si="334"/>
        <v>#REF!</v>
      </c>
      <c r="Y1216" s="6">
        <v>60000</v>
      </c>
      <c r="Z1216" s="6" t="e">
        <f>Y1216/1000*#REF!</f>
        <v>#REF!</v>
      </c>
      <c r="AA1216" s="81" t="e">
        <f t="shared" si="335"/>
        <v>#REF!</v>
      </c>
      <c r="AB1216" s="6">
        <v>60000</v>
      </c>
      <c r="AC1216" s="6" t="e">
        <f>#REF!*AB1216/10</f>
        <v>#REF!</v>
      </c>
      <c r="AD1216" s="81" t="e">
        <f t="shared" si="336"/>
        <v>#REF!</v>
      </c>
      <c r="AE1216" s="32">
        <v>57000</v>
      </c>
      <c r="AF1216" s="6" t="e">
        <f>AE1216/1000*#REF!</f>
        <v>#REF!</v>
      </c>
      <c r="AG1216" s="81" t="e">
        <f t="shared" si="337"/>
        <v>#REF!</v>
      </c>
      <c r="AH1216" s="32">
        <v>57000</v>
      </c>
      <c r="AI1216" s="6" t="e">
        <f>#REF!*AH1216/10</f>
        <v>#REF!</v>
      </c>
      <c r="AJ1216" s="81" t="e">
        <f t="shared" si="338"/>
        <v>#REF!</v>
      </c>
      <c r="AK1216" s="32">
        <v>57000</v>
      </c>
      <c r="AL1216" s="35"/>
      <c r="AM1216" s="28"/>
    </row>
    <row r="1217" spans="1:39" ht="78.75" x14ac:dyDescent="0.2">
      <c r="A1217" s="5">
        <f>A1214+1</f>
        <v>1162</v>
      </c>
      <c r="B1217" s="5">
        <v>1140</v>
      </c>
      <c r="C1217" s="5">
        <v>1229</v>
      </c>
      <c r="D1217" s="5" t="s">
        <v>2672</v>
      </c>
      <c r="E1217" s="15" t="s">
        <v>2672</v>
      </c>
      <c r="F1217" s="15"/>
      <c r="G1217" s="30" t="s">
        <v>2673</v>
      </c>
      <c r="H1217" s="6">
        <v>100000</v>
      </c>
      <c r="I1217" s="6">
        <v>21601.375</v>
      </c>
      <c r="J1217" s="6">
        <v>31500</v>
      </c>
      <c r="K1217" s="81">
        <f t="shared" ref="K1217:K1262" si="339">H1217+J1217</f>
        <v>131500</v>
      </c>
      <c r="L1217" s="81">
        <f t="shared" ref="L1217:L1262" si="340">ROUND((SUM(H1217:J1217)),-2)</f>
        <v>153100</v>
      </c>
      <c r="M1217" s="6">
        <v>95000</v>
      </c>
      <c r="N1217" s="6" t="e">
        <f>M1217/1000*#REF!</f>
        <v>#REF!</v>
      </c>
      <c r="O1217" s="81" t="e">
        <f t="shared" si="331"/>
        <v>#REF!</v>
      </c>
      <c r="P1217" s="6">
        <v>95000</v>
      </c>
      <c r="Q1217" s="6" t="e">
        <f>#REF!*P1217/10</f>
        <v>#REF!</v>
      </c>
      <c r="R1217" s="81" t="e">
        <f t="shared" si="332"/>
        <v>#REF!</v>
      </c>
      <c r="S1217" s="6">
        <v>95000</v>
      </c>
      <c r="T1217" s="6" t="e">
        <f>S1217/1000*#REF!</f>
        <v>#REF!</v>
      </c>
      <c r="U1217" s="81" t="e">
        <f t="shared" si="333"/>
        <v>#REF!</v>
      </c>
      <c r="V1217" s="6">
        <v>95000</v>
      </c>
      <c r="W1217" s="6" t="e">
        <f>#REF!*V1217/10</f>
        <v>#REF!</v>
      </c>
      <c r="X1217" s="81" t="e">
        <f t="shared" si="334"/>
        <v>#REF!</v>
      </c>
      <c r="Y1217" s="6">
        <v>95000</v>
      </c>
      <c r="Z1217" s="6" t="e">
        <f>Y1217/1000*#REF!</f>
        <v>#REF!</v>
      </c>
      <c r="AA1217" s="81" t="e">
        <f t="shared" si="335"/>
        <v>#REF!</v>
      </c>
      <c r="AB1217" s="6">
        <v>95000</v>
      </c>
      <c r="AC1217" s="6" t="e">
        <f>#REF!*AB1217/10</f>
        <v>#REF!</v>
      </c>
      <c r="AD1217" s="81" t="e">
        <f t="shared" si="336"/>
        <v>#REF!</v>
      </c>
      <c r="AE1217" s="32">
        <v>90000</v>
      </c>
      <c r="AF1217" s="6" t="e">
        <f>AE1217/1000*#REF!</f>
        <v>#REF!</v>
      </c>
      <c r="AG1217" s="81" t="e">
        <f t="shared" si="337"/>
        <v>#REF!</v>
      </c>
      <c r="AH1217" s="32">
        <v>90000</v>
      </c>
      <c r="AI1217" s="6" t="e">
        <f>#REF!*AH1217/10</f>
        <v>#REF!</v>
      </c>
      <c r="AJ1217" s="81" t="e">
        <f t="shared" si="338"/>
        <v>#REF!</v>
      </c>
      <c r="AK1217" s="32">
        <v>90000</v>
      </c>
      <c r="AL1217" s="35"/>
      <c r="AM1217" s="28"/>
    </row>
    <row r="1218" spans="1:39" ht="47.25" x14ac:dyDescent="0.2">
      <c r="A1218" s="5">
        <f t="shared" ref="A1218:A1262" si="341">A1217+1</f>
        <v>1163</v>
      </c>
      <c r="B1218" s="5">
        <v>1141</v>
      </c>
      <c r="C1218" s="5">
        <v>1230</v>
      </c>
      <c r="D1218" s="5" t="s">
        <v>2674</v>
      </c>
      <c r="E1218" s="15" t="s">
        <v>2674</v>
      </c>
      <c r="F1218" s="15"/>
      <c r="G1218" s="30" t="s">
        <v>2675</v>
      </c>
      <c r="H1218" s="6">
        <v>405000</v>
      </c>
      <c r="I1218" s="6">
        <v>21601.375</v>
      </c>
      <c r="J1218" s="6">
        <v>85500</v>
      </c>
      <c r="K1218" s="81">
        <f t="shared" si="339"/>
        <v>490500</v>
      </c>
      <c r="L1218" s="81">
        <f t="shared" si="340"/>
        <v>512100</v>
      </c>
      <c r="M1218" s="6">
        <v>80000</v>
      </c>
      <c r="N1218" s="6" t="e">
        <f>M1218/1000*#REF!</f>
        <v>#REF!</v>
      </c>
      <c r="O1218" s="81" t="e">
        <f t="shared" si="331"/>
        <v>#REF!</v>
      </c>
      <c r="P1218" s="6">
        <v>80000</v>
      </c>
      <c r="Q1218" s="6" t="e">
        <f>#REF!*P1218/10</f>
        <v>#REF!</v>
      </c>
      <c r="R1218" s="81" t="e">
        <f t="shared" si="332"/>
        <v>#REF!</v>
      </c>
      <c r="S1218" s="6">
        <v>80000</v>
      </c>
      <c r="T1218" s="6" t="e">
        <f>S1218/1000*#REF!</f>
        <v>#REF!</v>
      </c>
      <c r="U1218" s="81" t="e">
        <f t="shared" si="333"/>
        <v>#REF!</v>
      </c>
      <c r="V1218" s="6">
        <v>80000</v>
      </c>
      <c r="W1218" s="6" t="e">
        <f>#REF!*V1218/10</f>
        <v>#REF!</v>
      </c>
      <c r="X1218" s="81" t="e">
        <f t="shared" si="334"/>
        <v>#REF!</v>
      </c>
      <c r="Y1218" s="6">
        <v>80000</v>
      </c>
      <c r="Z1218" s="6" t="e">
        <f>Y1218/1000*#REF!</f>
        <v>#REF!</v>
      </c>
      <c r="AA1218" s="81" t="e">
        <f t="shared" si="335"/>
        <v>#REF!</v>
      </c>
      <c r="AB1218" s="6">
        <v>80000</v>
      </c>
      <c r="AC1218" s="6" t="e">
        <f>#REF!*AB1218/10</f>
        <v>#REF!</v>
      </c>
      <c r="AD1218" s="81" t="e">
        <f t="shared" si="336"/>
        <v>#REF!</v>
      </c>
      <c r="AE1218" s="32">
        <v>76000</v>
      </c>
      <c r="AF1218" s="6" t="e">
        <f>AE1218/1000*#REF!</f>
        <v>#REF!</v>
      </c>
      <c r="AG1218" s="81" t="e">
        <f t="shared" si="337"/>
        <v>#REF!</v>
      </c>
      <c r="AH1218" s="32">
        <v>76000</v>
      </c>
      <c r="AI1218" s="6" t="e">
        <f>#REF!*AH1218/10</f>
        <v>#REF!</v>
      </c>
      <c r="AJ1218" s="81" t="e">
        <f t="shared" si="338"/>
        <v>#REF!</v>
      </c>
      <c r="AK1218" s="32">
        <v>76000</v>
      </c>
      <c r="AL1218" s="35"/>
      <c r="AM1218" s="28"/>
    </row>
    <row r="1219" spans="1:39" x14ac:dyDescent="0.2">
      <c r="A1219" s="5">
        <f t="shared" si="341"/>
        <v>1164</v>
      </c>
      <c r="B1219" s="5">
        <v>1142</v>
      </c>
      <c r="C1219" s="5">
        <v>1231</v>
      </c>
      <c r="D1219" s="5" t="s">
        <v>2676</v>
      </c>
      <c r="E1219" s="15" t="s">
        <v>2676</v>
      </c>
      <c r="F1219" s="15"/>
      <c r="G1219" s="30" t="s">
        <v>2677</v>
      </c>
      <c r="H1219" s="6">
        <v>405000</v>
      </c>
      <c r="I1219" s="6">
        <v>21601.375</v>
      </c>
      <c r="J1219" s="6"/>
      <c r="K1219" s="81">
        <f t="shared" si="339"/>
        <v>405000</v>
      </c>
      <c r="L1219" s="81">
        <f t="shared" si="340"/>
        <v>426600</v>
      </c>
      <c r="M1219" s="6">
        <v>80000</v>
      </c>
      <c r="N1219" s="6" t="e">
        <f>M1219/1000*#REF!</f>
        <v>#REF!</v>
      </c>
      <c r="O1219" s="81" t="e">
        <f t="shared" si="331"/>
        <v>#REF!</v>
      </c>
      <c r="P1219" s="6">
        <v>80000</v>
      </c>
      <c r="Q1219" s="6" t="e">
        <f>#REF!*P1219/10</f>
        <v>#REF!</v>
      </c>
      <c r="R1219" s="81" t="e">
        <f t="shared" si="332"/>
        <v>#REF!</v>
      </c>
      <c r="S1219" s="6">
        <v>80000</v>
      </c>
      <c r="T1219" s="6" t="e">
        <f>S1219/1000*#REF!</f>
        <v>#REF!</v>
      </c>
      <c r="U1219" s="81" t="e">
        <f t="shared" si="333"/>
        <v>#REF!</v>
      </c>
      <c r="V1219" s="6">
        <v>80000</v>
      </c>
      <c r="W1219" s="6" t="e">
        <f>#REF!*V1219/10</f>
        <v>#REF!</v>
      </c>
      <c r="X1219" s="81" t="e">
        <f t="shared" si="334"/>
        <v>#REF!</v>
      </c>
      <c r="Y1219" s="6">
        <v>80000</v>
      </c>
      <c r="Z1219" s="6" t="e">
        <f>Y1219/1000*#REF!</f>
        <v>#REF!</v>
      </c>
      <c r="AA1219" s="81" t="e">
        <f t="shared" si="335"/>
        <v>#REF!</v>
      </c>
      <c r="AB1219" s="6">
        <v>80000</v>
      </c>
      <c r="AC1219" s="6" t="e">
        <f>#REF!*AB1219/10</f>
        <v>#REF!</v>
      </c>
      <c r="AD1219" s="81" t="e">
        <f t="shared" si="336"/>
        <v>#REF!</v>
      </c>
      <c r="AE1219" s="32">
        <v>76000</v>
      </c>
      <c r="AF1219" s="6" t="e">
        <f>AE1219/1000*#REF!</f>
        <v>#REF!</v>
      </c>
      <c r="AG1219" s="81" t="e">
        <f t="shared" si="337"/>
        <v>#REF!</v>
      </c>
      <c r="AH1219" s="32">
        <v>76000</v>
      </c>
      <c r="AI1219" s="6" t="e">
        <f>#REF!*AH1219/10</f>
        <v>#REF!</v>
      </c>
      <c r="AJ1219" s="81" t="e">
        <f t="shared" si="338"/>
        <v>#REF!</v>
      </c>
      <c r="AK1219" s="32">
        <v>76000</v>
      </c>
      <c r="AL1219" s="35"/>
      <c r="AM1219" s="28"/>
    </row>
    <row r="1220" spans="1:39" ht="110.25" x14ac:dyDescent="0.2">
      <c r="A1220" s="5">
        <f t="shared" si="341"/>
        <v>1165</v>
      </c>
      <c r="B1220" s="5">
        <v>1143</v>
      </c>
      <c r="C1220" s="5">
        <v>1232</v>
      </c>
      <c r="D1220" s="5" t="s">
        <v>2678</v>
      </c>
      <c r="E1220" s="15" t="s">
        <v>2678</v>
      </c>
      <c r="F1220" s="15"/>
      <c r="G1220" s="30" t="s">
        <v>2679</v>
      </c>
      <c r="H1220" s="6">
        <v>120000</v>
      </c>
      <c r="I1220" s="6">
        <v>21601.375</v>
      </c>
      <c r="J1220" s="6">
        <v>31500</v>
      </c>
      <c r="K1220" s="81">
        <f t="shared" si="339"/>
        <v>151500</v>
      </c>
      <c r="L1220" s="81">
        <f t="shared" si="340"/>
        <v>173100</v>
      </c>
      <c r="M1220" s="6">
        <v>45000</v>
      </c>
      <c r="N1220" s="6" t="e">
        <f>M1220/1000*#REF!</f>
        <v>#REF!</v>
      </c>
      <c r="O1220" s="81" t="e">
        <f t="shared" si="331"/>
        <v>#REF!</v>
      </c>
      <c r="P1220" s="6">
        <v>45000</v>
      </c>
      <c r="Q1220" s="6" t="e">
        <f>#REF!*P1220/10</f>
        <v>#REF!</v>
      </c>
      <c r="R1220" s="81" t="e">
        <f t="shared" si="332"/>
        <v>#REF!</v>
      </c>
      <c r="S1220" s="6">
        <v>45000</v>
      </c>
      <c r="T1220" s="6" t="e">
        <f>S1220/1000*#REF!</f>
        <v>#REF!</v>
      </c>
      <c r="U1220" s="81" t="e">
        <f t="shared" si="333"/>
        <v>#REF!</v>
      </c>
      <c r="V1220" s="6">
        <v>45000</v>
      </c>
      <c r="W1220" s="6" t="e">
        <f>#REF!*V1220/10</f>
        <v>#REF!</v>
      </c>
      <c r="X1220" s="81" t="e">
        <f t="shared" si="334"/>
        <v>#REF!</v>
      </c>
      <c r="Y1220" s="6">
        <v>45000</v>
      </c>
      <c r="Z1220" s="6" t="e">
        <f>Y1220/1000*#REF!</f>
        <v>#REF!</v>
      </c>
      <c r="AA1220" s="81" t="e">
        <f t="shared" si="335"/>
        <v>#REF!</v>
      </c>
      <c r="AB1220" s="6">
        <v>45000</v>
      </c>
      <c r="AC1220" s="6" t="e">
        <f>#REF!*AB1220/10</f>
        <v>#REF!</v>
      </c>
      <c r="AD1220" s="81" t="e">
        <f t="shared" si="336"/>
        <v>#REF!</v>
      </c>
      <c r="AE1220" s="6">
        <v>45000</v>
      </c>
      <c r="AF1220" s="6" t="e">
        <f>AE1220/1000*#REF!</f>
        <v>#REF!</v>
      </c>
      <c r="AG1220" s="81" t="e">
        <f t="shared" si="337"/>
        <v>#REF!</v>
      </c>
      <c r="AH1220" s="6">
        <v>45000</v>
      </c>
      <c r="AI1220" s="6" t="e">
        <f>#REF!*AH1220/10</f>
        <v>#REF!</v>
      </c>
      <c r="AJ1220" s="81" t="e">
        <f t="shared" si="338"/>
        <v>#REF!</v>
      </c>
      <c r="AK1220" s="6">
        <v>45000</v>
      </c>
      <c r="AL1220" s="35"/>
      <c r="AM1220" s="60"/>
    </row>
    <row r="1221" spans="1:39" ht="63" x14ac:dyDescent="0.2">
      <c r="A1221" s="5">
        <f t="shared" si="341"/>
        <v>1166</v>
      </c>
      <c r="B1221" s="5">
        <v>1144</v>
      </c>
      <c r="C1221" s="5">
        <v>1233</v>
      </c>
      <c r="D1221" s="5" t="s">
        <v>2680</v>
      </c>
      <c r="E1221" s="15" t="s">
        <v>2680</v>
      </c>
      <c r="F1221" s="15"/>
      <c r="G1221" s="30" t="s">
        <v>2681</v>
      </c>
      <c r="H1221" s="6">
        <v>195000</v>
      </c>
      <c r="I1221" s="6">
        <v>21601.375</v>
      </c>
      <c r="J1221" s="6">
        <v>31500</v>
      </c>
      <c r="K1221" s="81">
        <f t="shared" si="339"/>
        <v>226500</v>
      </c>
      <c r="L1221" s="81">
        <f t="shared" si="340"/>
        <v>248100</v>
      </c>
      <c r="M1221" s="6">
        <v>100000</v>
      </c>
      <c r="N1221" s="6" t="e">
        <f>M1221/1000*#REF!</f>
        <v>#REF!</v>
      </c>
      <c r="O1221" s="81" t="e">
        <f t="shared" si="331"/>
        <v>#REF!</v>
      </c>
      <c r="P1221" s="6">
        <v>100000</v>
      </c>
      <c r="Q1221" s="6" t="e">
        <f>#REF!*P1221/10</f>
        <v>#REF!</v>
      </c>
      <c r="R1221" s="81" t="e">
        <f t="shared" si="332"/>
        <v>#REF!</v>
      </c>
      <c r="S1221" s="6">
        <v>100000</v>
      </c>
      <c r="T1221" s="6" t="e">
        <f>S1221/1000*#REF!</f>
        <v>#REF!</v>
      </c>
      <c r="U1221" s="81" t="e">
        <f t="shared" si="333"/>
        <v>#REF!</v>
      </c>
      <c r="V1221" s="6">
        <v>100000</v>
      </c>
      <c r="W1221" s="6" t="e">
        <f>#REF!*V1221/10</f>
        <v>#REF!</v>
      </c>
      <c r="X1221" s="81" t="e">
        <f t="shared" si="334"/>
        <v>#REF!</v>
      </c>
      <c r="Y1221" s="6">
        <v>100000</v>
      </c>
      <c r="Z1221" s="6" t="e">
        <f>Y1221/1000*#REF!</f>
        <v>#REF!</v>
      </c>
      <c r="AA1221" s="81" t="e">
        <f t="shared" si="335"/>
        <v>#REF!</v>
      </c>
      <c r="AB1221" s="6">
        <v>100000</v>
      </c>
      <c r="AC1221" s="6" t="e">
        <f>#REF!*AB1221/10</f>
        <v>#REF!</v>
      </c>
      <c r="AD1221" s="81" t="e">
        <f t="shared" si="336"/>
        <v>#REF!</v>
      </c>
      <c r="AE1221" s="32">
        <v>95000</v>
      </c>
      <c r="AF1221" s="6" t="e">
        <f>AE1221/1000*#REF!</f>
        <v>#REF!</v>
      </c>
      <c r="AG1221" s="81" t="e">
        <f t="shared" si="337"/>
        <v>#REF!</v>
      </c>
      <c r="AH1221" s="32">
        <v>95000</v>
      </c>
      <c r="AI1221" s="6" t="e">
        <f>#REF!*AH1221/10</f>
        <v>#REF!</v>
      </c>
      <c r="AJ1221" s="81" t="e">
        <f t="shared" si="338"/>
        <v>#REF!</v>
      </c>
      <c r="AK1221" s="32">
        <v>95000</v>
      </c>
      <c r="AL1221" s="35"/>
      <c r="AM1221" s="28"/>
    </row>
    <row r="1222" spans="1:39" ht="63" x14ac:dyDescent="0.2">
      <c r="A1222" s="5">
        <f t="shared" si="341"/>
        <v>1167</v>
      </c>
      <c r="B1222" s="5">
        <v>1145</v>
      </c>
      <c r="C1222" s="5">
        <v>1234</v>
      </c>
      <c r="D1222" s="5" t="s">
        <v>2682</v>
      </c>
      <c r="E1222" s="15" t="s">
        <v>2682</v>
      </c>
      <c r="F1222" s="15"/>
      <c r="G1222" s="30" t="s">
        <v>2683</v>
      </c>
      <c r="H1222" s="6">
        <v>285000</v>
      </c>
      <c r="I1222" s="6">
        <v>21601.375</v>
      </c>
      <c r="J1222" s="6">
        <v>31500</v>
      </c>
      <c r="K1222" s="81">
        <f t="shared" si="339"/>
        <v>316500</v>
      </c>
      <c r="L1222" s="81">
        <f t="shared" si="340"/>
        <v>338100</v>
      </c>
      <c r="M1222" s="6">
        <v>90000</v>
      </c>
      <c r="N1222" s="6" t="e">
        <f>M1222/1000*#REF!</f>
        <v>#REF!</v>
      </c>
      <c r="O1222" s="81" t="e">
        <f t="shared" si="331"/>
        <v>#REF!</v>
      </c>
      <c r="P1222" s="6">
        <v>90000</v>
      </c>
      <c r="Q1222" s="6" t="e">
        <f>#REF!*P1222/10</f>
        <v>#REF!</v>
      </c>
      <c r="R1222" s="81" t="e">
        <f t="shared" si="332"/>
        <v>#REF!</v>
      </c>
      <c r="S1222" s="6">
        <v>90000</v>
      </c>
      <c r="T1222" s="6" t="e">
        <f>S1222/1000*#REF!</f>
        <v>#REF!</v>
      </c>
      <c r="U1222" s="81" t="e">
        <f t="shared" si="333"/>
        <v>#REF!</v>
      </c>
      <c r="V1222" s="6">
        <v>90000</v>
      </c>
      <c r="W1222" s="6" t="e">
        <f>#REF!*V1222/10</f>
        <v>#REF!</v>
      </c>
      <c r="X1222" s="81" t="e">
        <f t="shared" si="334"/>
        <v>#REF!</v>
      </c>
      <c r="Y1222" s="6">
        <v>90000</v>
      </c>
      <c r="Z1222" s="6" t="e">
        <f>Y1222/1000*#REF!</f>
        <v>#REF!</v>
      </c>
      <c r="AA1222" s="81" t="e">
        <f t="shared" si="335"/>
        <v>#REF!</v>
      </c>
      <c r="AB1222" s="6">
        <v>90000</v>
      </c>
      <c r="AC1222" s="6" t="e">
        <f>#REF!*AB1222/10</f>
        <v>#REF!</v>
      </c>
      <c r="AD1222" s="81" t="e">
        <f t="shared" si="336"/>
        <v>#REF!</v>
      </c>
      <c r="AE1222" s="32">
        <v>85000</v>
      </c>
      <c r="AF1222" s="6" t="e">
        <f>AE1222/1000*#REF!</f>
        <v>#REF!</v>
      </c>
      <c r="AG1222" s="81" t="e">
        <f t="shared" si="337"/>
        <v>#REF!</v>
      </c>
      <c r="AH1222" s="32">
        <v>85000</v>
      </c>
      <c r="AI1222" s="6" t="e">
        <f>#REF!*AH1222/10</f>
        <v>#REF!</v>
      </c>
      <c r="AJ1222" s="81" t="e">
        <f t="shared" si="338"/>
        <v>#REF!</v>
      </c>
      <c r="AK1222" s="32">
        <v>85000</v>
      </c>
      <c r="AL1222" s="35"/>
      <c r="AM1222" s="28"/>
    </row>
    <row r="1223" spans="1:39" ht="31.5" x14ac:dyDescent="0.2">
      <c r="A1223" s="5">
        <f t="shared" si="341"/>
        <v>1168</v>
      </c>
      <c r="B1223" s="5">
        <v>1146</v>
      </c>
      <c r="C1223" s="5">
        <v>1235</v>
      </c>
      <c r="D1223" s="5" t="s">
        <v>2684</v>
      </c>
      <c r="E1223" s="15" t="s">
        <v>2684</v>
      </c>
      <c r="F1223" s="15"/>
      <c r="G1223" s="30" t="s">
        <v>2685</v>
      </c>
      <c r="H1223" s="6">
        <v>450000</v>
      </c>
      <c r="I1223" s="6">
        <v>31658.219999999998</v>
      </c>
      <c r="J1223" s="6">
        <v>85500</v>
      </c>
      <c r="K1223" s="81">
        <f t="shared" si="339"/>
        <v>535500</v>
      </c>
      <c r="L1223" s="81">
        <f t="shared" si="340"/>
        <v>567200</v>
      </c>
      <c r="M1223" s="6">
        <v>85000</v>
      </c>
      <c r="N1223" s="6" t="e">
        <f>M1223/1000*#REF!</f>
        <v>#REF!</v>
      </c>
      <c r="O1223" s="81" t="e">
        <f t="shared" si="331"/>
        <v>#REF!</v>
      </c>
      <c r="P1223" s="6">
        <v>85000</v>
      </c>
      <c r="Q1223" s="6" t="e">
        <f>#REF!*P1223/10</f>
        <v>#REF!</v>
      </c>
      <c r="R1223" s="81" t="e">
        <f t="shared" si="332"/>
        <v>#REF!</v>
      </c>
      <c r="S1223" s="6">
        <v>85000</v>
      </c>
      <c r="T1223" s="6" t="e">
        <f>S1223/1000*#REF!</f>
        <v>#REF!</v>
      </c>
      <c r="U1223" s="81" t="e">
        <f t="shared" si="333"/>
        <v>#REF!</v>
      </c>
      <c r="V1223" s="6">
        <v>85000</v>
      </c>
      <c r="W1223" s="6" t="e">
        <f>#REF!*V1223/10</f>
        <v>#REF!</v>
      </c>
      <c r="X1223" s="81" t="e">
        <f t="shared" si="334"/>
        <v>#REF!</v>
      </c>
      <c r="Y1223" s="6">
        <v>85000</v>
      </c>
      <c r="Z1223" s="6" t="e">
        <f>Y1223/1000*#REF!</f>
        <v>#REF!</v>
      </c>
      <c r="AA1223" s="81" t="e">
        <f t="shared" si="335"/>
        <v>#REF!</v>
      </c>
      <c r="AB1223" s="6">
        <v>85000</v>
      </c>
      <c r="AC1223" s="6" t="e">
        <f>#REF!*AB1223/10</f>
        <v>#REF!</v>
      </c>
      <c r="AD1223" s="81" t="e">
        <f t="shared" si="336"/>
        <v>#REF!</v>
      </c>
      <c r="AE1223" s="32">
        <v>80000</v>
      </c>
      <c r="AF1223" s="6" t="e">
        <f>AE1223/1000*#REF!</f>
        <v>#REF!</v>
      </c>
      <c r="AG1223" s="81" t="e">
        <f t="shared" si="337"/>
        <v>#REF!</v>
      </c>
      <c r="AH1223" s="32">
        <v>80000</v>
      </c>
      <c r="AI1223" s="6" t="e">
        <f>#REF!*AH1223/10</f>
        <v>#REF!</v>
      </c>
      <c r="AJ1223" s="81" t="e">
        <f t="shared" si="338"/>
        <v>#REF!</v>
      </c>
      <c r="AK1223" s="32">
        <v>80000</v>
      </c>
      <c r="AL1223" s="35"/>
      <c r="AM1223" s="28"/>
    </row>
    <row r="1224" spans="1:39" ht="31.5" x14ac:dyDescent="0.2">
      <c r="A1224" s="5">
        <f t="shared" si="341"/>
        <v>1169</v>
      </c>
      <c r="B1224" s="5">
        <v>1147</v>
      </c>
      <c r="C1224" s="5">
        <v>1236</v>
      </c>
      <c r="D1224" s="5" t="s">
        <v>2686</v>
      </c>
      <c r="E1224" s="15" t="s">
        <v>2686</v>
      </c>
      <c r="F1224" s="15"/>
      <c r="G1224" s="30" t="s">
        <v>2687</v>
      </c>
      <c r="H1224" s="6">
        <v>395000</v>
      </c>
      <c r="I1224" s="6">
        <v>31658.219999999998</v>
      </c>
      <c r="J1224" s="6">
        <v>85500</v>
      </c>
      <c r="K1224" s="81">
        <f t="shared" si="339"/>
        <v>480500</v>
      </c>
      <c r="L1224" s="81">
        <f t="shared" si="340"/>
        <v>512200</v>
      </c>
      <c r="M1224" s="6">
        <v>1250000</v>
      </c>
      <c r="N1224" s="6" t="e">
        <f>M1224/1000*#REF!</f>
        <v>#REF!</v>
      </c>
      <c r="O1224" s="81" t="e">
        <f t="shared" si="331"/>
        <v>#REF!</v>
      </c>
      <c r="P1224" s="6">
        <v>1250000</v>
      </c>
      <c r="Q1224" s="6" t="e">
        <f>#REF!*P1224/10</f>
        <v>#REF!</v>
      </c>
      <c r="R1224" s="81" t="e">
        <f t="shared" si="332"/>
        <v>#REF!</v>
      </c>
      <c r="S1224" s="6">
        <v>1250000</v>
      </c>
      <c r="T1224" s="6" t="e">
        <f>S1224/1000*#REF!</f>
        <v>#REF!</v>
      </c>
      <c r="U1224" s="81" t="e">
        <f t="shared" si="333"/>
        <v>#REF!</v>
      </c>
      <c r="V1224" s="6">
        <v>1250000</v>
      </c>
      <c r="W1224" s="6" t="e">
        <f>#REF!*V1224/10</f>
        <v>#REF!</v>
      </c>
      <c r="X1224" s="81" t="e">
        <f t="shared" si="334"/>
        <v>#REF!</v>
      </c>
      <c r="Y1224" s="6">
        <v>1250000</v>
      </c>
      <c r="Z1224" s="6" t="e">
        <f>Y1224/1000*#REF!</f>
        <v>#REF!</v>
      </c>
      <c r="AA1224" s="81" t="e">
        <f t="shared" si="335"/>
        <v>#REF!</v>
      </c>
      <c r="AB1224" s="6">
        <v>1250000</v>
      </c>
      <c r="AC1224" s="6" t="e">
        <f>#REF!*AB1224/10</f>
        <v>#REF!</v>
      </c>
      <c r="AD1224" s="81" t="e">
        <f t="shared" si="336"/>
        <v>#REF!</v>
      </c>
      <c r="AE1224" s="32">
        <v>1187000</v>
      </c>
      <c r="AF1224" s="6" t="e">
        <f>AE1224/1000*#REF!</f>
        <v>#REF!</v>
      </c>
      <c r="AG1224" s="81" t="e">
        <f t="shared" si="337"/>
        <v>#REF!</v>
      </c>
      <c r="AH1224" s="32">
        <v>1187000</v>
      </c>
      <c r="AI1224" s="6" t="e">
        <f>#REF!*AH1224/10</f>
        <v>#REF!</v>
      </c>
      <c r="AJ1224" s="81" t="e">
        <f t="shared" si="338"/>
        <v>#REF!</v>
      </c>
      <c r="AK1224" s="32">
        <v>1187000</v>
      </c>
      <c r="AL1224" s="35"/>
      <c r="AM1224" s="60"/>
    </row>
    <row r="1225" spans="1:39" ht="31.5" x14ac:dyDescent="0.2">
      <c r="A1225" s="5">
        <f t="shared" si="341"/>
        <v>1170</v>
      </c>
      <c r="B1225" s="5">
        <v>1148</v>
      </c>
      <c r="C1225" s="5">
        <v>1237</v>
      </c>
      <c r="D1225" s="5" t="s">
        <v>2688</v>
      </c>
      <c r="E1225" s="15" t="s">
        <v>2688</v>
      </c>
      <c r="F1225" s="15"/>
      <c r="G1225" s="30" t="s">
        <v>726</v>
      </c>
      <c r="H1225" s="6">
        <v>395000</v>
      </c>
      <c r="I1225" s="6">
        <v>189949.31999999998</v>
      </c>
      <c r="J1225" s="6">
        <v>85500</v>
      </c>
      <c r="K1225" s="81">
        <f t="shared" si="339"/>
        <v>480500</v>
      </c>
      <c r="L1225" s="81">
        <f t="shared" si="340"/>
        <v>670400</v>
      </c>
      <c r="M1225" s="6">
        <v>1260000</v>
      </c>
      <c r="N1225" s="6" t="e">
        <f>M1225/1000*#REF!</f>
        <v>#REF!</v>
      </c>
      <c r="O1225" s="81" t="e">
        <f t="shared" si="331"/>
        <v>#REF!</v>
      </c>
      <c r="P1225" s="6">
        <v>1260000</v>
      </c>
      <c r="Q1225" s="6" t="e">
        <f>#REF!*P1225/10</f>
        <v>#REF!</v>
      </c>
      <c r="R1225" s="81" t="e">
        <f t="shared" si="332"/>
        <v>#REF!</v>
      </c>
      <c r="S1225" s="6">
        <v>1260000</v>
      </c>
      <c r="T1225" s="6" t="e">
        <f>S1225/1000*#REF!</f>
        <v>#REF!</v>
      </c>
      <c r="U1225" s="81" t="e">
        <f t="shared" si="333"/>
        <v>#REF!</v>
      </c>
      <c r="V1225" s="6">
        <v>1260000</v>
      </c>
      <c r="W1225" s="6" t="e">
        <f>#REF!*V1225/10</f>
        <v>#REF!</v>
      </c>
      <c r="X1225" s="81" t="e">
        <f t="shared" si="334"/>
        <v>#REF!</v>
      </c>
      <c r="Y1225" s="6">
        <v>1260000</v>
      </c>
      <c r="Z1225" s="6" t="e">
        <f>Y1225/1000*#REF!</f>
        <v>#REF!</v>
      </c>
      <c r="AA1225" s="81" t="e">
        <f t="shared" si="335"/>
        <v>#REF!</v>
      </c>
      <c r="AB1225" s="6">
        <v>1260000</v>
      </c>
      <c r="AC1225" s="6" t="e">
        <f>#REF!*AB1225/10</f>
        <v>#REF!</v>
      </c>
      <c r="AD1225" s="81" t="e">
        <f t="shared" si="336"/>
        <v>#REF!</v>
      </c>
      <c r="AE1225" s="32">
        <v>1197000</v>
      </c>
      <c r="AF1225" s="6" t="e">
        <f>AE1225/1000*#REF!</f>
        <v>#REF!</v>
      </c>
      <c r="AG1225" s="81" t="e">
        <f t="shared" si="337"/>
        <v>#REF!</v>
      </c>
      <c r="AH1225" s="32">
        <v>1197000</v>
      </c>
      <c r="AI1225" s="6" t="e">
        <f>#REF!*AH1225/10</f>
        <v>#REF!</v>
      </c>
      <c r="AJ1225" s="81" t="e">
        <f t="shared" si="338"/>
        <v>#REF!</v>
      </c>
      <c r="AK1225" s="32">
        <v>1197000</v>
      </c>
      <c r="AL1225" s="35"/>
      <c r="AM1225" s="28"/>
    </row>
    <row r="1226" spans="1:39" x14ac:dyDescent="0.2">
      <c r="A1226" s="5">
        <f t="shared" si="341"/>
        <v>1171</v>
      </c>
      <c r="B1226" s="5">
        <v>1149</v>
      </c>
      <c r="C1226" s="5">
        <v>1238</v>
      </c>
      <c r="D1226" s="5" t="s">
        <v>727</v>
      </c>
      <c r="E1226" s="15" t="s">
        <v>727</v>
      </c>
      <c r="F1226" s="15"/>
      <c r="G1226" s="30" t="s">
        <v>728</v>
      </c>
      <c r="H1226" s="6">
        <v>720000</v>
      </c>
      <c r="I1226" s="6">
        <v>253265.75999999998</v>
      </c>
      <c r="J1226" s="6">
        <v>85500</v>
      </c>
      <c r="K1226" s="81">
        <f t="shared" si="339"/>
        <v>805500</v>
      </c>
      <c r="L1226" s="81">
        <f t="shared" si="340"/>
        <v>1058800</v>
      </c>
      <c r="M1226" s="6">
        <v>45000</v>
      </c>
      <c r="N1226" s="6" t="e">
        <f>M1226/1000*#REF!</f>
        <v>#REF!</v>
      </c>
      <c r="O1226" s="81" t="e">
        <f t="shared" si="331"/>
        <v>#REF!</v>
      </c>
      <c r="P1226" s="6">
        <v>45000</v>
      </c>
      <c r="Q1226" s="6" t="e">
        <f>#REF!*P1226/10</f>
        <v>#REF!</v>
      </c>
      <c r="R1226" s="81" t="e">
        <f t="shared" si="332"/>
        <v>#REF!</v>
      </c>
      <c r="S1226" s="6">
        <v>45000</v>
      </c>
      <c r="T1226" s="6" t="e">
        <f>S1226/1000*#REF!</f>
        <v>#REF!</v>
      </c>
      <c r="U1226" s="81" t="e">
        <f t="shared" si="333"/>
        <v>#REF!</v>
      </c>
      <c r="V1226" s="6">
        <v>45000</v>
      </c>
      <c r="W1226" s="6" t="e">
        <f>#REF!*V1226/10</f>
        <v>#REF!</v>
      </c>
      <c r="X1226" s="81" t="e">
        <f t="shared" si="334"/>
        <v>#REF!</v>
      </c>
      <c r="Y1226" s="6">
        <v>45000</v>
      </c>
      <c r="Z1226" s="6" t="e">
        <f>Y1226/1000*#REF!</f>
        <v>#REF!</v>
      </c>
      <c r="AA1226" s="81" t="e">
        <f t="shared" si="335"/>
        <v>#REF!</v>
      </c>
      <c r="AB1226" s="6">
        <v>45000</v>
      </c>
      <c r="AC1226" s="6" t="e">
        <f>#REF!*AB1226/10</f>
        <v>#REF!</v>
      </c>
      <c r="AD1226" s="81" t="e">
        <f t="shared" si="336"/>
        <v>#REF!</v>
      </c>
      <c r="AE1226" s="6">
        <v>45000</v>
      </c>
      <c r="AF1226" s="6" t="e">
        <f>AE1226/1000*#REF!</f>
        <v>#REF!</v>
      </c>
      <c r="AG1226" s="81" t="e">
        <f t="shared" si="337"/>
        <v>#REF!</v>
      </c>
      <c r="AH1226" s="6">
        <v>45000</v>
      </c>
      <c r="AI1226" s="6" t="e">
        <f>#REF!*AH1226/10</f>
        <v>#REF!</v>
      </c>
      <c r="AJ1226" s="81" t="e">
        <f t="shared" si="338"/>
        <v>#REF!</v>
      </c>
      <c r="AK1226" s="6">
        <v>45000</v>
      </c>
      <c r="AL1226" s="35"/>
      <c r="AM1226" s="28"/>
    </row>
    <row r="1227" spans="1:39" ht="31.5" x14ac:dyDescent="0.2">
      <c r="A1227" s="5">
        <f t="shared" si="341"/>
        <v>1172</v>
      </c>
      <c r="B1227" s="5">
        <v>1150</v>
      </c>
      <c r="C1227" s="5">
        <v>1239</v>
      </c>
      <c r="D1227" s="5" t="s">
        <v>729</v>
      </c>
      <c r="E1227" s="15" t="s">
        <v>729</v>
      </c>
      <c r="F1227" s="15"/>
      <c r="G1227" s="30" t="s">
        <v>730</v>
      </c>
      <c r="H1227" s="6">
        <v>315000</v>
      </c>
      <c r="I1227" s="6">
        <v>31658.219999999998</v>
      </c>
      <c r="J1227" s="6"/>
      <c r="K1227" s="81">
        <f t="shared" si="339"/>
        <v>315000</v>
      </c>
      <c r="L1227" s="81">
        <f t="shared" si="340"/>
        <v>346700</v>
      </c>
      <c r="M1227" s="6">
        <v>90000</v>
      </c>
      <c r="N1227" s="6" t="e">
        <f>M1227/1000*#REF!</f>
        <v>#REF!</v>
      </c>
      <c r="O1227" s="81" t="e">
        <f t="shared" si="331"/>
        <v>#REF!</v>
      </c>
      <c r="P1227" s="6">
        <v>90000</v>
      </c>
      <c r="Q1227" s="6" t="e">
        <f>#REF!*P1227/10</f>
        <v>#REF!</v>
      </c>
      <c r="R1227" s="81" t="e">
        <f t="shared" si="332"/>
        <v>#REF!</v>
      </c>
      <c r="S1227" s="6">
        <v>90000</v>
      </c>
      <c r="T1227" s="6" t="e">
        <f>S1227/1000*#REF!</f>
        <v>#REF!</v>
      </c>
      <c r="U1227" s="81" t="e">
        <f t="shared" si="333"/>
        <v>#REF!</v>
      </c>
      <c r="V1227" s="6">
        <v>90000</v>
      </c>
      <c r="W1227" s="6" t="e">
        <f>#REF!*V1227/10</f>
        <v>#REF!</v>
      </c>
      <c r="X1227" s="81" t="e">
        <f t="shared" si="334"/>
        <v>#REF!</v>
      </c>
      <c r="Y1227" s="6">
        <v>90000</v>
      </c>
      <c r="Z1227" s="6" t="e">
        <f>Y1227/1000*#REF!</f>
        <v>#REF!</v>
      </c>
      <c r="AA1227" s="81" t="e">
        <f t="shared" si="335"/>
        <v>#REF!</v>
      </c>
      <c r="AB1227" s="6">
        <v>90000</v>
      </c>
      <c r="AC1227" s="6" t="e">
        <f>#REF!*AB1227/10</f>
        <v>#REF!</v>
      </c>
      <c r="AD1227" s="81" t="e">
        <f t="shared" si="336"/>
        <v>#REF!</v>
      </c>
      <c r="AE1227" s="32">
        <v>85000</v>
      </c>
      <c r="AF1227" s="6" t="e">
        <f>AE1227/1000*#REF!</f>
        <v>#REF!</v>
      </c>
      <c r="AG1227" s="81" t="e">
        <f t="shared" si="337"/>
        <v>#REF!</v>
      </c>
      <c r="AH1227" s="32">
        <v>85000</v>
      </c>
      <c r="AI1227" s="6" t="e">
        <f>#REF!*AH1227/10</f>
        <v>#REF!</v>
      </c>
      <c r="AJ1227" s="81" t="e">
        <f t="shared" si="338"/>
        <v>#REF!</v>
      </c>
      <c r="AK1227" s="32">
        <v>85000</v>
      </c>
      <c r="AL1227" s="35"/>
      <c r="AM1227" s="28"/>
    </row>
    <row r="1228" spans="1:39" x14ac:dyDescent="0.2">
      <c r="A1228" s="5">
        <f t="shared" si="341"/>
        <v>1173</v>
      </c>
      <c r="B1228" s="5">
        <v>1151</v>
      </c>
      <c r="C1228" s="5">
        <v>1240</v>
      </c>
      <c r="D1228" s="5" t="s">
        <v>731</v>
      </c>
      <c r="E1228" s="18"/>
      <c r="F1228" s="15" t="s">
        <v>731</v>
      </c>
      <c r="G1228" s="45" t="s">
        <v>732</v>
      </c>
      <c r="H1228" s="6">
        <v>250000</v>
      </c>
      <c r="I1228" s="6">
        <v>126632.87999999999</v>
      </c>
      <c r="J1228" s="6">
        <v>85500</v>
      </c>
      <c r="K1228" s="81">
        <f t="shared" si="339"/>
        <v>335500</v>
      </c>
      <c r="L1228" s="81">
        <f t="shared" si="340"/>
        <v>462100</v>
      </c>
      <c r="M1228" s="6">
        <v>950000</v>
      </c>
      <c r="N1228" s="6" t="e">
        <f>M1228/1000*#REF!</f>
        <v>#REF!</v>
      </c>
      <c r="O1228" s="81" t="e">
        <f t="shared" si="331"/>
        <v>#REF!</v>
      </c>
      <c r="P1228" s="6">
        <v>950000</v>
      </c>
      <c r="Q1228" s="6" t="e">
        <f>#REF!*P1228/10</f>
        <v>#REF!</v>
      </c>
      <c r="R1228" s="81" t="e">
        <f t="shared" si="332"/>
        <v>#REF!</v>
      </c>
      <c r="S1228" s="6">
        <v>950000</v>
      </c>
      <c r="T1228" s="6" t="e">
        <f>S1228/1000*#REF!</f>
        <v>#REF!</v>
      </c>
      <c r="U1228" s="81" t="e">
        <f t="shared" si="333"/>
        <v>#REF!</v>
      </c>
      <c r="V1228" s="6">
        <v>950000</v>
      </c>
      <c r="W1228" s="6" t="e">
        <f>#REF!*V1228/10</f>
        <v>#REF!</v>
      </c>
      <c r="X1228" s="81" t="e">
        <f t="shared" si="334"/>
        <v>#REF!</v>
      </c>
      <c r="Y1228" s="6">
        <v>950000</v>
      </c>
      <c r="Z1228" s="6" t="e">
        <f>Y1228/1000*#REF!</f>
        <v>#REF!</v>
      </c>
      <c r="AA1228" s="81" t="e">
        <f t="shared" si="335"/>
        <v>#REF!</v>
      </c>
      <c r="AB1228" s="6">
        <v>950000</v>
      </c>
      <c r="AC1228" s="6" t="e">
        <f>#REF!*AB1228/10</f>
        <v>#REF!</v>
      </c>
      <c r="AD1228" s="81" t="e">
        <f t="shared" si="336"/>
        <v>#REF!</v>
      </c>
      <c r="AE1228" s="32">
        <v>902000</v>
      </c>
      <c r="AF1228" s="6" t="e">
        <f>AE1228/1000*#REF!</f>
        <v>#REF!</v>
      </c>
      <c r="AG1228" s="81" t="e">
        <f t="shared" si="337"/>
        <v>#REF!</v>
      </c>
      <c r="AH1228" s="32">
        <v>902000</v>
      </c>
      <c r="AI1228" s="6" t="e">
        <f>#REF!*AH1228/10</f>
        <v>#REF!</v>
      </c>
      <c r="AJ1228" s="81" t="e">
        <f t="shared" si="338"/>
        <v>#REF!</v>
      </c>
      <c r="AK1228" s="32">
        <v>902000</v>
      </c>
      <c r="AL1228" s="62"/>
      <c r="AM1228" s="60"/>
    </row>
    <row r="1229" spans="1:39" x14ac:dyDescent="0.2">
      <c r="A1229" s="5">
        <f t="shared" si="341"/>
        <v>1174</v>
      </c>
      <c r="B1229" s="5">
        <v>1152</v>
      </c>
      <c r="C1229" s="5">
        <v>1241</v>
      </c>
      <c r="D1229" s="5" t="s">
        <v>733</v>
      </c>
      <c r="E1229" s="18"/>
      <c r="F1229" s="15" t="s">
        <v>733</v>
      </c>
      <c r="G1229" s="45" t="s">
        <v>734</v>
      </c>
      <c r="H1229" s="6">
        <v>250000</v>
      </c>
      <c r="I1229" s="6">
        <v>189949.31999999998</v>
      </c>
      <c r="J1229" s="6"/>
      <c r="K1229" s="81">
        <f t="shared" si="339"/>
        <v>250000</v>
      </c>
      <c r="L1229" s="81">
        <f t="shared" si="340"/>
        <v>439900</v>
      </c>
      <c r="M1229" s="6">
        <v>10000</v>
      </c>
      <c r="N1229" s="6" t="e">
        <f>M1229/1000*#REF!</f>
        <v>#REF!</v>
      </c>
      <c r="O1229" s="81" t="e">
        <f t="shared" si="331"/>
        <v>#REF!</v>
      </c>
      <c r="P1229" s="6">
        <v>10000</v>
      </c>
      <c r="Q1229" s="6" t="e">
        <f>#REF!*P1229/10</f>
        <v>#REF!</v>
      </c>
      <c r="R1229" s="81" t="e">
        <f t="shared" si="332"/>
        <v>#REF!</v>
      </c>
      <c r="S1229" s="6">
        <v>10000</v>
      </c>
      <c r="T1229" s="6" t="e">
        <f>S1229/1000*#REF!</f>
        <v>#REF!</v>
      </c>
      <c r="U1229" s="81" t="e">
        <f t="shared" si="333"/>
        <v>#REF!</v>
      </c>
      <c r="V1229" s="6">
        <v>10000</v>
      </c>
      <c r="W1229" s="6" t="e">
        <f>#REF!*V1229/10</f>
        <v>#REF!</v>
      </c>
      <c r="X1229" s="81" t="e">
        <f t="shared" si="334"/>
        <v>#REF!</v>
      </c>
      <c r="Y1229" s="6">
        <v>10000</v>
      </c>
      <c r="Z1229" s="6" t="e">
        <f>Y1229/1000*#REF!</f>
        <v>#REF!</v>
      </c>
      <c r="AA1229" s="81" t="e">
        <f t="shared" si="335"/>
        <v>#REF!</v>
      </c>
      <c r="AB1229" s="6">
        <v>10000</v>
      </c>
      <c r="AC1229" s="6" t="e">
        <f>#REF!*AB1229/10</f>
        <v>#REF!</v>
      </c>
      <c r="AD1229" s="81" t="e">
        <f t="shared" si="336"/>
        <v>#REF!</v>
      </c>
      <c r="AE1229" s="6">
        <v>10000</v>
      </c>
      <c r="AF1229" s="6" t="e">
        <f>AE1229/1000*#REF!</f>
        <v>#REF!</v>
      </c>
      <c r="AG1229" s="81" t="e">
        <f t="shared" si="337"/>
        <v>#REF!</v>
      </c>
      <c r="AH1229" s="6">
        <v>10000</v>
      </c>
      <c r="AI1229" s="6" t="e">
        <f>#REF!*AH1229/10</f>
        <v>#REF!</v>
      </c>
      <c r="AJ1229" s="81" t="e">
        <f t="shared" si="338"/>
        <v>#REF!</v>
      </c>
      <c r="AK1229" s="6">
        <v>10000</v>
      </c>
      <c r="AL1229" s="62"/>
      <c r="AM1229" s="60"/>
    </row>
    <row r="1230" spans="1:39" x14ac:dyDescent="0.2">
      <c r="A1230" s="5">
        <f t="shared" si="341"/>
        <v>1175</v>
      </c>
      <c r="B1230" s="5">
        <v>1153</v>
      </c>
      <c r="C1230" s="5">
        <v>1242</v>
      </c>
      <c r="D1230" s="5" t="s">
        <v>735</v>
      </c>
      <c r="E1230" s="18"/>
      <c r="F1230" s="15" t="s">
        <v>735</v>
      </c>
      <c r="G1230" s="45" t="s">
        <v>736</v>
      </c>
      <c r="H1230" s="6">
        <v>200000</v>
      </c>
      <c r="I1230" s="6">
        <v>31658.219999999998</v>
      </c>
      <c r="J1230" s="6">
        <v>85500</v>
      </c>
      <c r="K1230" s="81">
        <f t="shared" si="339"/>
        <v>285500</v>
      </c>
      <c r="L1230" s="81">
        <f t="shared" si="340"/>
        <v>317200</v>
      </c>
      <c r="M1230" s="6">
        <v>750000</v>
      </c>
      <c r="N1230" s="6" t="e">
        <f>M1230/1000*#REF!</f>
        <v>#REF!</v>
      </c>
      <c r="O1230" s="81" t="e">
        <f t="shared" si="331"/>
        <v>#REF!</v>
      </c>
      <c r="P1230" s="6">
        <v>750000</v>
      </c>
      <c r="Q1230" s="6" t="e">
        <f>#REF!*P1230/10</f>
        <v>#REF!</v>
      </c>
      <c r="R1230" s="81" t="e">
        <f t="shared" si="332"/>
        <v>#REF!</v>
      </c>
      <c r="S1230" s="6">
        <v>675000</v>
      </c>
      <c r="T1230" s="6" t="e">
        <f>S1230/1000*#REF!</f>
        <v>#REF!</v>
      </c>
      <c r="U1230" s="81" t="e">
        <f t="shared" si="333"/>
        <v>#REF!</v>
      </c>
      <c r="V1230" s="6">
        <v>675000</v>
      </c>
      <c r="W1230" s="6" t="e">
        <f>#REF!*V1230/10</f>
        <v>#REF!</v>
      </c>
      <c r="X1230" s="81" t="e">
        <f t="shared" si="334"/>
        <v>#REF!</v>
      </c>
      <c r="Y1230" s="6">
        <v>638000</v>
      </c>
      <c r="Z1230" s="6" t="e">
        <f>Y1230/1000*#REF!</f>
        <v>#REF!</v>
      </c>
      <c r="AA1230" s="81" t="e">
        <f t="shared" si="335"/>
        <v>#REF!</v>
      </c>
      <c r="AB1230" s="6">
        <v>638000</v>
      </c>
      <c r="AC1230" s="6" t="e">
        <f>#REF!*AB1230/10</f>
        <v>#REF!</v>
      </c>
      <c r="AD1230" s="81" t="e">
        <f t="shared" si="336"/>
        <v>#REF!</v>
      </c>
      <c r="AE1230" s="6">
        <v>600000</v>
      </c>
      <c r="AF1230" s="6" t="e">
        <f>AE1230/1000*#REF!</f>
        <v>#REF!</v>
      </c>
      <c r="AG1230" s="81" t="e">
        <f t="shared" si="337"/>
        <v>#REF!</v>
      </c>
      <c r="AH1230" s="6">
        <v>600000</v>
      </c>
      <c r="AI1230" s="6" t="e">
        <f>#REF!*AH1230/10</f>
        <v>#REF!</v>
      </c>
      <c r="AJ1230" s="81" t="e">
        <f t="shared" si="338"/>
        <v>#REF!</v>
      </c>
      <c r="AK1230" s="6">
        <v>600000</v>
      </c>
      <c r="AL1230" s="62"/>
      <c r="AM1230" s="28"/>
    </row>
    <row r="1231" spans="1:39" x14ac:dyDescent="0.2">
      <c r="A1231" s="5">
        <f t="shared" si="341"/>
        <v>1176</v>
      </c>
      <c r="B1231" s="5">
        <v>1154</v>
      </c>
      <c r="C1231" s="5">
        <v>1243</v>
      </c>
      <c r="D1231" s="5" t="s">
        <v>737</v>
      </c>
      <c r="E1231" s="18"/>
      <c r="F1231" s="15" t="s">
        <v>737</v>
      </c>
      <c r="G1231" s="45" t="s">
        <v>738</v>
      </c>
      <c r="H1231" s="6">
        <v>220000</v>
      </c>
      <c r="I1231" s="6">
        <v>31658.219999999998</v>
      </c>
      <c r="J1231" s="6"/>
      <c r="K1231" s="81">
        <f t="shared" si="339"/>
        <v>220000</v>
      </c>
      <c r="L1231" s="81">
        <f t="shared" si="340"/>
        <v>251700</v>
      </c>
      <c r="M1231" s="6">
        <v>180000</v>
      </c>
      <c r="N1231" s="6" t="e">
        <f>M1231/1000*#REF!</f>
        <v>#REF!</v>
      </c>
      <c r="O1231" s="81" t="e">
        <f t="shared" si="331"/>
        <v>#REF!</v>
      </c>
      <c r="P1231" s="6">
        <v>180000</v>
      </c>
      <c r="Q1231" s="6" t="e">
        <f>#REF!*P1231/10</f>
        <v>#REF!</v>
      </c>
      <c r="R1231" s="81" t="e">
        <f t="shared" si="332"/>
        <v>#REF!</v>
      </c>
      <c r="S1231" s="6">
        <v>180000</v>
      </c>
      <c r="T1231" s="6" t="e">
        <f>S1231/1000*#REF!</f>
        <v>#REF!</v>
      </c>
      <c r="U1231" s="81" t="e">
        <f t="shared" si="333"/>
        <v>#REF!</v>
      </c>
      <c r="V1231" s="6">
        <v>180000</v>
      </c>
      <c r="W1231" s="6" t="e">
        <f>#REF!*V1231/10</f>
        <v>#REF!</v>
      </c>
      <c r="X1231" s="81" t="e">
        <f t="shared" si="334"/>
        <v>#REF!</v>
      </c>
      <c r="Y1231" s="6">
        <v>180000</v>
      </c>
      <c r="Z1231" s="6" t="e">
        <f>Y1231/1000*#REF!</f>
        <v>#REF!</v>
      </c>
      <c r="AA1231" s="81" t="e">
        <f t="shared" si="335"/>
        <v>#REF!</v>
      </c>
      <c r="AB1231" s="6">
        <v>180000</v>
      </c>
      <c r="AC1231" s="6" t="e">
        <f>#REF!*AB1231/10</f>
        <v>#REF!</v>
      </c>
      <c r="AD1231" s="81" t="e">
        <f t="shared" si="336"/>
        <v>#REF!</v>
      </c>
      <c r="AE1231" s="32">
        <v>171000</v>
      </c>
      <c r="AF1231" s="6" t="e">
        <f>AE1231/1000*#REF!</f>
        <v>#REF!</v>
      </c>
      <c r="AG1231" s="81" t="e">
        <f t="shared" si="337"/>
        <v>#REF!</v>
      </c>
      <c r="AH1231" s="32">
        <v>171000</v>
      </c>
      <c r="AI1231" s="6" t="e">
        <f>#REF!*AH1231/10</f>
        <v>#REF!</v>
      </c>
      <c r="AJ1231" s="81" t="e">
        <f t="shared" si="338"/>
        <v>#REF!</v>
      </c>
      <c r="AK1231" s="32">
        <v>171000</v>
      </c>
      <c r="AL1231" s="62"/>
      <c r="AM1231" s="60"/>
    </row>
    <row r="1232" spans="1:39" ht="31.5" x14ac:dyDescent="0.2">
      <c r="A1232" s="5">
        <f t="shared" si="341"/>
        <v>1177</v>
      </c>
      <c r="B1232" s="5">
        <v>1155</v>
      </c>
      <c r="C1232" s="5">
        <v>1244</v>
      </c>
      <c r="D1232" s="5" t="s">
        <v>739</v>
      </c>
      <c r="E1232" s="18"/>
      <c r="F1232" s="15" t="s">
        <v>739</v>
      </c>
      <c r="G1232" s="45" t="s">
        <v>740</v>
      </c>
      <c r="H1232" s="6">
        <v>260000</v>
      </c>
      <c r="I1232" s="6">
        <v>31658.219999999998</v>
      </c>
      <c r="J1232" s="6">
        <v>85500</v>
      </c>
      <c r="K1232" s="81">
        <f t="shared" si="339"/>
        <v>345500</v>
      </c>
      <c r="L1232" s="81">
        <f t="shared" si="340"/>
        <v>377200</v>
      </c>
      <c r="M1232" s="6">
        <v>420000</v>
      </c>
      <c r="N1232" s="6" t="e">
        <f>M1232/1000*#REF!</f>
        <v>#REF!</v>
      </c>
      <c r="O1232" s="81" t="e">
        <f t="shared" si="331"/>
        <v>#REF!</v>
      </c>
      <c r="P1232" s="6">
        <v>420000</v>
      </c>
      <c r="Q1232" s="6" t="e">
        <f>#REF!*P1232/10</f>
        <v>#REF!</v>
      </c>
      <c r="R1232" s="81" t="e">
        <f t="shared" si="332"/>
        <v>#REF!</v>
      </c>
      <c r="S1232" s="6">
        <v>420000</v>
      </c>
      <c r="T1232" s="6" t="e">
        <f>S1232/1000*#REF!</f>
        <v>#REF!</v>
      </c>
      <c r="U1232" s="81" t="e">
        <f t="shared" si="333"/>
        <v>#REF!</v>
      </c>
      <c r="V1232" s="6">
        <v>420000</v>
      </c>
      <c r="W1232" s="6" t="e">
        <f>#REF!*V1232/10</f>
        <v>#REF!</v>
      </c>
      <c r="X1232" s="81" t="e">
        <f t="shared" si="334"/>
        <v>#REF!</v>
      </c>
      <c r="Y1232" s="6">
        <v>420000</v>
      </c>
      <c r="Z1232" s="6" t="e">
        <f>Y1232/1000*#REF!</f>
        <v>#REF!</v>
      </c>
      <c r="AA1232" s="81" t="e">
        <f t="shared" si="335"/>
        <v>#REF!</v>
      </c>
      <c r="AB1232" s="6">
        <v>420000</v>
      </c>
      <c r="AC1232" s="6" t="e">
        <f>#REF!*AB1232/10</f>
        <v>#REF!</v>
      </c>
      <c r="AD1232" s="81" t="e">
        <f t="shared" si="336"/>
        <v>#REF!</v>
      </c>
      <c r="AE1232" s="32">
        <v>399000</v>
      </c>
      <c r="AF1232" s="6" t="e">
        <f>AE1232/1000*#REF!</f>
        <v>#REF!</v>
      </c>
      <c r="AG1232" s="81" t="e">
        <f t="shared" si="337"/>
        <v>#REF!</v>
      </c>
      <c r="AH1232" s="32">
        <v>399000</v>
      </c>
      <c r="AI1232" s="6" t="e">
        <f>#REF!*AH1232/10</f>
        <v>#REF!</v>
      </c>
      <c r="AJ1232" s="81" t="e">
        <f t="shared" si="338"/>
        <v>#REF!</v>
      </c>
      <c r="AK1232" s="32">
        <v>399000</v>
      </c>
      <c r="AL1232" s="62"/>
      <c r="AM1232" s="60"/>
    </row>
    <row r="1233" spans="1:39" ht="31.5" x14ac:dyDescent="0.2">
      <c r="A1233" s="5">
        <f t="shared" si="341"/>
        <v>1178</v>
      </c>
      <c r="B1233" s="5">
        <v>1156</v>
      </c>
      <c r="C1233" s="5">
        <v>1245</v>
      </c>
      <c r="D1233" s="5" t="s">
        <v>741</v>
      </c>
      <c r="E1233" s="18"/>
      <c r="F1233" s="15" t="s">
        <v>741</v>
      </c>
      <c r="G1233" s="45" t="s">
        <v>742</v>
      </c>
      <c r="H1233" s="6">
        <v>200000</v>
      </c>
      <c r="I1233" s="6">
        <v>31658.219999999998</v>
      </c>
      <c r="J1233" s="6">
        <v>85500</v>
      </c>
      <c r="K1233" s="81">
        <f t="shared" si="339"/>
        <v>285500</v>
      </c>
      <c r="L1233" s="81">
        <f t="shared" si="340"/>
        <v>317200</v>
      </c>
      <c r="M1233" s="6">
        <v>110000</v>
      </c>
      <c r="N1233" s="6" t="e">
        <f>M1233/1000*#REF!</f>
        <v>#REF!</v>
      </c>
      <c r="O1233" s="81" t="e">
        <f t="shared" si="331"/>
        <v>#REF!</v>
      </c>
      <c r="P1233" s="6">
        <v>110000</v>
      </c>
      <c r="Q1233" s="6" t="e">
        <f>#REF!*P1233/10</f>
        <v>#REF!</v>
      </c>
      <c r="R1233" s="81" t="e">
        <f t="shared" si="332"/>
        <v>#REF!</v>
      </c>
      <c r="S1233" s="6">
        <v>110000</v>
      </c>
      <c r="T1233" s="6" t="e">
        <f>S1233/1000*#REF!</f>
        <v>#REF!</v>
      </c>
      <c r="U1233" s="81" t="e">
        <f t="shared" si="333"/>
        <v>#REF!</v>
      </c>
      <c r="V1233" s="6">
        <v>110000</v>
      </c>
      <c r="W1233" s="6" t="e">
        <f>#REF!*V1233/10</f>
        <v>#REF!</v>
      </c>
      <c r="X1233" s="81" t="e">
        <f t="shared" si="334"/>
        <v>#REF!</v>
      </c>
      <c r="Y1233" s="6">
        <v>110000</v>
      </c>
      <c r="Z1233" s="6" t="e">
        <f>Y1233/1000*#REF!</f>
        <v>#REF!</v>
      </c>
      <c r="AA1233" s="81" t="e">
        <f t="shared" si="335"/>
        <v>#REF!</v>
      </c>
      <c r="AB1233" s="6">
        <v>110000</v>
      </c>
      <c r="AC1233" s="6" t="e">
        <f>#REF!*AB1233/10</f>
        <v>#REF!</v>
      </c>
      <c r="AD1233" s="81" t="e">
        <f t="shared" si="336"/>
        <v>#REF!</v>
      </c>
      <c r="AE1233" s="32">
        <v>104000</v>
      </c>
      <c r="AF1233" s="6" t="e">
        <f>AE1233/1000*#REF!</f>
        <v>#REF!</v>
      </c>
      <c r="AG1233" s="81" t="e">
        <f t="shared" si="337"/>
        <v>#REF!</v>
      </c>
      <c r="AH1233" s="32">
        <v>104000</v>
      </c>
      <c r="AI1233" s="6" t="e">
        <f>#REF!*AH1233/10</f>
        <v>#REF!</v>
      </c>
      <c r="AJ1233" s="81" t="e">
        <f t="shared" si="338"/>
        <v>#REF!</v>
      </c>
      <c r="AK1233" s="32">
        <v>104000</v>
      </c>
      <c r="AL1233" s="62"/>
      <c r="AM1233" s="28"/>
    </row>
    <row r="1234" spans="1:39" ht="31.5" x14ac:dyDescent="0.2">
      <c r="A1234" s="5">
        <f t="shared" si="341"/>
        <v>1179</v>
      </c>
      <c r="B1234" s="5">
        <v>1157</v>
      </c>
      <c r="C1234" s="5">
        <v>1246</v>
      </c>
      <c r="D1234" s="5" t="s">
        <v>743</v>
      </c>
      <c r="E1234" s="18"/>
      <c r="F1234" s="15" t="s">
        <v>743</v>
      </c>
      <c r="G1234" s="45" t="s">
        <v>744</v>
      </c>
      <c r="H1234" s="6">
        <v>250000</v>
      </c>
      <c r="I1234" s="6">
        <v>31658.219999999998</v>
      </c>
      <c r="J1234" s="6">
        <v>85500</v>
      </c>
      <c r="K1234" s="81">
        <f t="shared" si="339"/>
        <v>335500</v>
      </c>
      <c r="L1234" s="81">
        <f t="shared" si="340"/>
        <v>367200</v>
      </c>
      <c r="M1234" s="6">
        <v>130000</v>
      </c>
      <c r="N1234" s="6" t="e">
        <f>M1234/1000*#REF!</f>
        <v>#REF!</v>
      </c>
      <c r="O1234" s="81" t="e">
        <f t="shared" si="331"/>
        <v>#REF!</v>
      </c>
      <c r="P1234" s="6">
        <v>130000</v>
      </c>
      <c r="Q1234" s="6" t="e">
        <f>#REF!*P1234/10</f>
        <v>#REF!</v>
      </c>
      <c r="R1234" s="81" t="e">
        <f t="shared" si="332"/>
        <v>#REF!</v>
      </c>
      <c r="S1234" s="6">
        <v>130000</v>
      </c>
      <c r="T1234" s="6" t="e">
        <f>S1234/1000*#REF!</f>
        <v>#REF!</v>
      </c>
      <c r="U1234" s="81" t="e">
        <f t="shared" si="333"/>
        <v>#REF!</v>
      </c>
      <c r="V1234" s="6">
        <v>130000</v>
      </c>
      <c r="W1234" s="6" t="e">
        <f>#REF!*V1234/10</f>
        <v>#REF!</v>
      </c>
      <c r="X1234" s="81" t="e">
        <f t="shared" si="334"/>
        <v>#REF!</v>
      </c>
      <c r="Y1234" s="6">
        <v>130000</v>
      </c>
      <c r="Z1234" s="6" t="e">
        <f>Y1234/1000*#REF!</f>
        <v>#REF!</v>
      </c>
      <c r="AA1234" s="81" t="e">
        <f t="shared" si="335"/>
        <v>#REF!</v>
      </c>
      <c r="AB1234" s="6">
        <v>130000</v>
      </c>
      <c r="AC1234" s="6" t="e">
        <f>#REF!*AB1234/10</f>
        <v>#REF!</v>
      </c>
      <c r="AD1234" s="81" t="e">
        <f t="shared" si="336"/>
        <v>#REF!</v>
      </c>
      <c r="AE1234" s="32">
        <v>123000</v>
      </c>
      <c r="AF1234" s="6" t="e">
        <f>AE1234/1000*#REF!</f>
        <v>#REF!</v>
      </c>
      <c r="AG1234" s="81" t="e">
        <f t="shared" si="337"/>
        <v>#REF!</v>
      </c>
      <c r="AH1234" s="32">
        <v>123000</v>
      </c>
      <c r="AI1234" s="6" t="e">
        <f>#REF!*AH1234/10</f>
        <v>#REF!</v>
      </c>
      <c r="AJ1234" s="81" t="e">
        <f t="shared" si="338"/>
        <v>#REF!</v>
      </c>
      <c r="AK1234" s="32">
        <v>123000</v>
      </c>
      <c r="AL1234" s="62"/>
      <c r="AM1234" s="28"/>
    </row>
    <row r="1235" spans="1:39" x14ac:dyDescent="0.2">
      <c r="A1235" s="5">
        <f t="shared" si="341"/>
        <v>1180</v>
      </c>
      <c r="B1235" s="5">
        <v>1158</v>
      </c>
      <c r="C1235" s="5">
        <v>1247</v>
      </c>
      <c r="D1235" s="5" t="s">
        <v>745</v>
      </c>
      <c r="E1235" s="18"/>
      <c r="F1235" s="15" t="s">
        <v>745</v>
      </c>
      <c r="G1235" s="45" t="s">
        <v>746</v>
      </c>
      <c r="H1235" s="6">
        <v>220000</v>
      </c>
      <c r="I1235" s="6">
        <v>31658.219999999998</v>
      </c>
      <c r="J1235" s="6">
        <v>85500</v>
      </c>
      <c r="K1235" s="81">
        <f t="shared" si="339"/>
        <v>305500</v>
      </c>
      <c r="L1235" s="81">
        <f t="shared" si="340"/>
        <v>337200</v>
      </c>
      <c r="M1235" s="6">
        <v>130000</v>
      </c>
      <c r="N1235" s="6" t="e">
        <f>M1235/1000*#REF!</f>
        <v>#REF!</v>
      </c>
      <c r="O1235" s="81" t="e">
        <f t="shared" si="331"/>
        <v>#REF!</v>
      </c>
      <c r="P1235" s="6">
        <v>130000</v>
      </c>
      <c r="Q1235" s="6" t="e">
        <f>#REF!*P1235/10</f>
        <v>#REF!</v>
      </c>
      <c r="R1235" s="81" t="e">
        <f t="shared" si="332"/>
        <v>#REF!</v>
      </c>
      <c r="S1235" s="6">
        <v>130000</v>
      </c>
      <c r="T1235" s="6" t="e">
        <f>S1235/1000*#REF!</f>
        <v>#REF!</v>
      </c>
      <c r="U1235" s="81" t="e">
        <f t="shared" si="333"/>
        <v>#REF!</v>
      </c>
      <c r="V1235" s="6">
        <v>130000</v>
      </c>
      <c r="W1235" s="6" t="e">
        <f>#REF!*V1235/10</f>
        <v>#REF!</v>
      </c>
      <c r="X1235" s="81" t="e">
        <f t="shared" si="334"/>
        <v>#REF!</v>
      </c>
      <c r="Y1235" s="6">
        <v>130000</v>
      </c>
      <c r="Z1235" s="6" t="e">
        <f>Y1235/1000*#REF!</f>
        <v>#REF!</v>
      </c>
      <c r="AA1235" s="81" t="e">
        <f t="shared" si="335"/>
        <v>#REF!</v>
      </c>
      <c r="AB1235" s="6">
        <v>130000</v>
      </c>
      <c r="AC1235" s="6" t="e">
        <f>#REF!*AB1235/10</f>
        <v>#REF!</v>
      </c>
      <c r="AD1235" s="81" t="e">
        <f t="shared" si="336"/>
        <v>#REF!</v>
      </c>
      <c r="AE1235" s="32">
        <v>123000</v>
      </c>
      <c r="AF1235" s="6" t="e">
        <f>AE1235/1000*#REF!</f>
        <v>#REF!</v>
      </c>
      <c r="AG1235" s="81" t="e">
        <f t="shared" si="337"/>
        <v>#REF!</v>
      </c>
      <c r="AH1235" s="32">
        <v>123000</v>
      </c>
      <c r="AI1235" s="6" t="e">
        <f>#REF!*AH1235/10</f>
        <v>#REF!</v>
      </c>
      <c r="AJ1235" s="81" t="e">
        <f t="shared" si="338"/>
        <v>#REF!</v>
      </c>
      <c r="AK1235" s="32">
        <v>123000</v>
      </c>
      <c r="AL1235" s="62"/>
      <c r="AM1235" s="28"/>
    </row>
    <row r="1236" spans="1:39" x14ac:dyDescent="0.2">
      <c r="A1236" s="5">
        <f t="shared" si="341"/>
        <v>1181</v>
      </c>
      <c r="B1236" s="5">
        <v>1159</v>
      </c>
      <c r="C1236" s="5">
        <v>1248</v>
      </c>
      <c r="D1236" s="5" t="s">
        <v>747</v>
      </c>
      <c r="E1236" s="18"/>
      <c r="F1236" s="15" t="s">
        <v>747</v>
      </c>
      <c r="G1236" s="45" t="s">
        <v>748</v>
      </c>
      <c r="H1236" s="6">
        <v>220000</v>
      </c>
      <c r="I1236" s="6">
        <v>31658.219999999998</v>
      </c>
      <c r="J1236" s="6">
        <v>85500</v>
      </c>
      <c r="K1236" s="81">
        <f t="shared" si="339"/>
        <v>305500</v>
      </c>
      <c r="L1236" s="81">
        <f t="shared" si="340"/>
        <v>337200</v>
      </c>
      <c r="M1236" s="6">
        <v>50000</v>
      </c>
      <c r="N1236" s="6" t="e">
        <f>M1236/1000*#REF!</f>
        <v>#REF!</v>
      </c>
      <c r="O1236" s="81" t="e">
        <f t="shared" si="331"/>
        <v>#REF!</v>
      </c>
      <c r="P1236" s="6">
        <v>50000</v>
      </c>
      <c r="Q1236" s="6" t="e">
        <f>#REF!*P1236/10</f>
        <v>#REF!</v>
      </c>
      <c r="R1236" s="81" t="e">
        <f t="shared" si="332"/>
        <v>#REF!</v>
      </c>
      <c r="S1236" s="6">
        <v>50000</v>
      </c>
      <c r="T1236" s="6" t="e">
        <f>S1236/1000*#REF!</f>
        <v>#REF!</v>
      </c>
      <c r="U1236" s="81" t="e">
        <f t="shared" si="333"/>
        <v>#REF!</v>
      </c>
      <c r="V1236" s="6">
        <v>50000</v>
      </c>
      <c r="W1236" s="6" t="e">
        <f>#REF!*V1236/10</f>
        <v>#REF!</v>
      </c>
      <c r="X1236" s="81" t="e">
        <f t="shared" si="334"/>
        <v>#REF!</v>
      </c>
      <c r="Y1236" s="6">
        <v>50000</v>
      </c>
      <c r="Z1236" s="6" t="e">
        <f>Y1236/1000*#REF!</f>
        <v>#REF!</v>
      </c>
      <c r="AA1236" s="81" t="e">
        <f t="shared" si="335"/>
        <v>#REF!</v>
      </c>
      <c r="AB1236" s="6">
        <v>50000</v>
      </c>
      <c r="AC1236" s="6" t="e">
        <f>#REF!*AB1236/10</f>
        <v>#REF!</v>
      </c>
      <c r="AD1236" s="81" t="e">
        <f t="shared" si="336"/>
        <v>#REF!</v>
      </c>
      <c r="AE1236" s="32">
        <v>47000</v>
      </c>
      <c r="AF1236" s="6" t="e">
        <f>AE1236/1000*#REF!</f>
        <v>#REF!</v>
      </c>
      <c r="AG1236" s="81" t="e">
        <f t="shared" si="337"/>
        <v>#REF!</v>
      </c>
      <c r="AH1236" s="32">
        <v>47000</v>
      </c>
      <c r="AI1236" s="6" t="e">
        <f>#REF!*AH1236/10</f>
        <v>#REF!</v>
      </c>
      <c r="AJ1236" s="81" t="e">
        <f t="shared" si="338"/>
        <v>#REF!</v>
      </c>
      <c r="AK1236" s="32">
        <v>47000</v>
      </c>
      <c r="AL1236" s="62"/>
      <c r="AM1236" s="28"/>
    </row>
    <row r="1237" spans="1:39" ht="31.5" x14ac:dyDescent="0.2">
      <c r="A1237" s="5">
        <f t="shared" si="341"/>
        <v>1182</v>
      </c>
      <c r="B1237" s="5">
        <v>1160</v>
      </c>
      <c r="C1237" s="5">
        <v>1249</v>
      </c>
      <c r="D1237" s="5" t="s">
        <v>749</v>
      </c>
      <c r="E1237" s="18"/>
      <c r="F1237" s="15" t="s">
        <v>749</v>
      </c>
      <c r="G1237" s="45" t="s">
        <v>750</v>
      </c>
      <c r="H1237" s="6">
        <v>250000</v>
      </c>
      <c r="I1237" s="6">
        <v>31658.219999999998</v>
      </c>
      <c r="J1237" s="6">
        <v>85500</v>
      </c>
      <c r="K1237" s="81">
        <f t="shared" si="339"/>
        <v>335500</v>
      </c>
      <c r="L1237" s="81">
        <f t="shared" si="340"/>
        <v>367200</v>
      </c>
      <c r="M1237" s="6">
        <v>150000</v>
      </c>
      <c r="N1237" s="6" t="e">
        <f>M1237/1000*#REF!</f>
        <v>#REF!</v>
      </c>
      <c r="O1237" s="81" t="e">
        <f t="shared" si="331"/>
        <v>#REF!</v>
      </c>
      <c r="P1237" s="6">
        <v>150000</v>
      </c>
      <c r="Q1237" s="6" t="e">
        <f>#REF!*P1237/10</f>
        <v>#REF!</v>
      </c>
      <c r="R1237" s="81" t="e">
        <f t="shared" si="332"/>
        <v>#REF!</v>
      </c>
      <c r="S1237" s="6">
        <v>150000</v>
      </c>
      <c r="T1237" s="6" t="e">
        <f>S1237/1000*#REF!</f>
        <v>#REF!</v>
      </c>
      <c r="U1237" s="81" t="e">
        <f t="shared" si="333"/>
        <v>#REF!</v>
      </c>
      <c r="V1237" s="6">
        <v>150000</v>
      </c>
      <c r="W1237" s="6" t="e">
        <f>#REF!*V1237/10</f>
        <v>#REF!</v>
      </c>
      <c r="X1237" s="81" t="e">
        <f t="shared" si="334"/>
        <v>#REF!</v>
      </c>
      <c r="Y1237" s="6">
        <v>150000</v>
      </c>
      <c r="Z1237" s="6" t="e">
        <f>Y1237/1000*#REF!</f>
        <v>#REF!</v>
      </c>
      <c r="AA1237" s="81" t="e">
        <f t="shared" si="335"/>
        <v>#REF!</v>
      </c>
      <c r="AB1237" s="6">
        <v>150000</v>
      </c>
      <c r="AC1237" s="6" t="e">
        <f>#REF!*AB1237/10</f>
        <v>#REF!</v>
      </c>
      <c r="AD1237" s="81" t="e">
        <f t="shared" si="336"/>
        <v>#REF!</v>
      </c>
      <c r="AE1237" s="32">
        <v>142000</v>
      </c>
      <c r="AF1237" s="6" t="e">
        <f>AE1237/1000*#REF!</f>
        <v>#REF!</v>
      </c>
      <c r="AG1237" s="81" t="e">
        <f t="shared" si="337"/>
        <v>#REF!</v>
      </c>
      <c r="AH1237" s="32">
        <v>142000</v>
      </c>
      <c r="AI1237" s="6" t="e">
        <f>#REF!*AH1237/10</f>
        <v>#REF!</v>
      </c>
      <c r="AJ1237" s="81" t="e">
        <f t="shared" si="338"/>
        <v>#REF!</v>
      </c>
      <c r="AK1237" s="32">
        <v>142000</v>
      </c>
      <c r="AL1237" s="62"/>
      <c r="AM1237" s="28"/>
    </row>
    <row r="1238" spans="1:39" x14ac:dyDescent="0.2">
      <c r="A1238" s="5">
        <f t="shared" si="341"/>
        <v>1183</v>
      </c>
      <c r="B1238" s="5">
        <v>1161</v>
      </c>
      <c r="C1238" s="5">
        <v>1250</v>
      </c>
      <c r="D1238" s="5" t="s">
        <v>751</v>
      </c>
      <c r="E1238" s="18"/>
      <c r="F1238" s="15" t="s">
        <v>751</v>
      </c>
      <c r="G1238" s="45" t="s">
        <v>752</v>
      </c>
      <c r="H1238" s="6">
        <v>220000</v>
      </c>
      <c r="I1238" s="6">
        <v>31658.219999999998</v>
      </c>
      <c r="J1238" s="6">
        <v>85500</v>
      </c>
      <c r="K1238" s="81">
        <f t="shared" si="339"/>
        <v>305500</v>
      </c>
      <c r="L1238" s="81">
        <f t="shared" si="340"/>
        <v>337200</v>
      </c>
      <c r="M1238" s="6">
        <v>100000</v>
      </c>
      <c r="N1238" s="6" t="e">
        <f>M1238/1000*#REF!</f>
        <v>#REF!</v>
      </c>
      <c r="O1238" s="81" t="e">
        <f t="shared" si="331"/>
        <v>#REF!</v>
      </c>
      <c r="P1238" s="6">
        <v>100000</v>
      </c>
      <c r="Q1238" s="6" t="e">
        <f>#REF!*P1238/10</f>
        <v>#REF!</v>
      </c>
      <c r="R1238" s="81" t="e">
        <f t="shared" si="332"/>
        <v>#REF!</v>
      </c>
      <c r="S1238" s="6">
        <v>100000</v>
      </c>
      <c r="T1238" s="6" t="e">
        <f>S1238/1000*#REF!</f>
        <v>#REF!</v>
      </c>
      <c r="U1238" s="81" t="e">
        <f t="shared" si="333"/>
        <v>#REF!</v>
      </c>
      <c r="V1238" s="6">
        <v>100000</v>
      </c>
      <c r="W1238" s="6" t="e">
        <f>#REF!*V1238/10</f>
        <v>#REF!</v>
      </c>
      <c r="X1238" s="81" t="e">
        <f t="shared" si="334"/>
        <v>#REF!</v>
      </c>
      <c r="Y1238" s="6">
        <v>100000</v>
      </c>
      <c r="Z1238" s="6" t="e">
        <f>Y1238/1000*#REF!</f>
        <v>#REF!</v>
      </c>
      <c r="AA1238" s="81" t="e">
        <f t="shared" si="335"/>
        <v>#REF!</v>
      </c>
      <c r="AB1238" s="6">
        <v>100000</v>
      </c>
      <c r="AC1238" s="6" t="e">
        <f>#REF!*AB1238/10</f>
        <v>#REF!</v>
      </c>
      <c r="AD1238" s="81" t="e">
        <f t="shared" si="336"/>
        <v>#REF!</v>
      </c>
      <c r="AE1238" s="32">
        <v>95000</v>
      </c>
      <c r="AF1238" s="6" t="e">
        <f>AE1238/1000*#REF!</f>
        <v>#REF!</v>
      </c>
      <c r="AG1238" s="81" t="e">
        <f t="shared" si="337"/>
        <v>#REF!</v>
      </c>
      <c r="AH1238" s="32">
        <v>95000</v>
      </c>
      <c r="AI1238" s="6" t="e">
        <f>#REF!*AH1238/10</f>
        <v>#REF!</v>
      </c>
      <c r="AJ1238" s="81" t="e">
        <f t="shared" si="338"/>
        <v>#REF!</v>
      </c>
      <c r="AK1238" s="32">
        <v>95000</v>
      </c>
      <c r="AL1238" s="62"/>
      <c r="AM1238" s="28"/>
    </row>
    <row r="1239" spans="1:39" x14ac:dyDescent="0.2">
      <c r="A1239" s="5">
        <f t="shared" si="341"/>
        <v>1184</v>
      </c>
      <c r="B1239" s="5">
        <v>1162</v>
      </c>
      <c r="C1239" s="5">
        <v>1251</v>
      </c>
      <c r="D1239" s="5" t="s">
        <v>753</v>
      </c>
      <c r="E1239" s="18"/>
      <c r="F1239" s="15" t="s">
        <v>753</v>
      </c>
      <c r="G1239" s="45" t="s">
        <v>754</v>
      </c>
      <c r="H1239" s="6">
        <v>100000</v>
      </c>
      <c r="I1239" s="6">
        <v>31658.219999999998</v>
      </c>
      <c r="J1239" s="6">
        <v>85500</v>
      </c>
      <c r="K1239" s="81">
        <f t="shared" si="339"/>
        <v>185500</v>
      </c>
      <c r="L1239" s="81">
        <f t="shared" si="340"/>
        <v>217200</v>
      </c>
      <c r="M1239" s="6">
        <v>100000</v>
      </c>
      <c r="N1239" s="6" t="e">
        <f>M1239/1000*#REF!</f>
        <v>#REF!</v>
      </c>
      <c r="O1239" s="81" t="e">
        <f t="shared" si="331"/>
        <v>#REF!</v>
      </c>
      <c r="P1239" s="6">
        <v>100000</v>
      </c>
      <c r="Q1239" s="6" t="e">
        <f>#REF!*P1239/10</f>
        <v>#REF!</v>
      </c>
      <c r="R1239" s="81" t="e">
        <f t="shared" si="332"/>
        <v>#REF!</v>
      </c>
      <c r="S1239" s="6">
        <v>100000</v>
      </c>
      <c r="T1239" s="6" t="e">
        <f>S1239/1000*#REF!</f>
        <v>#REF!</v>
      </c>
      <c r="U1239" s="81" t="e">
        <f t="shared" si="333"/>
        <v>#REF!</v>
      </c>
      <c r="V1239" s="6">
        <v>100000</v>
      </c>
      <c r="W1239" s="6" t="e">
        <f>#REF!*V1239/10</f>
        <v>#REF!</v>
      </c>
      <c r="X1239" s="81" t="e">
        <f t="shared" si="334"/>
        <v>#REF!</v>
      </c>
      <c r="Y1239" s="6">
        <v>100000</v>
      </c>
      <c r="Z1239" s="6" t="e">
        <f>Y1239/1000*#REF!</f>
        <v>#REF!</v>
      </c>
      <c r="AA1239" s="81" t="e">
        <f t="shared" si="335"/>
        <v>#REF!</v>
      </c>
      <c r="AB1239" s="6">
        <v>100000</v>
      </c>
      <c r="AC1239" s="6" t="e">
        <f>#REF!*AB1239/10</f>
        <v>#REF!</v>
      </c>
      <c r="AD1239" s="81" t="e">
        <f t="shared" si="336"/>
        <v>#REF!</v>
      </c>
      <c r="AE1239" s="32">
        <v>95000</v>
      </c>
      <c r="AF1239" s="6" t="e">
        <f>AE1239/1000*#REF!</f>
        <v>#REF!</v>
      </c>
      <c r="AG1239" s="81" t="e">
        <f t="shared" si="337"/>
        <v>#REF!</v>
      </c>
      <c r="AH1239" s="32">
        <v>95000</v>
      </c>
      <c r="AI1239" s="6" t="e">
        <f>#REF!*AH1239/10</f>
        <v>#REF!</v>
      </c>
      <c r="AJ1239" s="81" t="e">
        <f t="shared" si="338"/>
        <v>#REF!</v>
      </c>
      <c r="AK1239" s="32">
        <v>95000</v>
      </c>
      <c r="AL1239" s="62"/>
      <c r="AM1239" s="28"/>
    </row>
    <row r="1240" spans="1:39" x14ac:dyDescent="0.2">
      <c r="A1240" s="5">
        <f t="shared" si="341"/>
        <v>1185</v>
      </c>
      <c r="B1240" s="5">
        <v>1163</v>
      </c>
      <c r="C1240" s="5">
        <v>1252</v>
      </c>
      <c r="D1240" s="5" t="s">
        <v>755</v>
      </c>
      <c r="E1240" s="18"/>
      <c r="F1240" s="15" t="s">
        <v>755</v>
      </c>
      <c r="G1240" s="45" t="s">
        <v>756</v>
      </c>
      <c r="H1240" s="6">
        <v>80000</v>
      </c>
      <c r="I1240" s="6">
        <v>31658.219999999998</v>
      </c>
      <c r="J1240" s="6">
        <v>85500</v>
      </c>
      <c r="K1240" s="81">
        <f t="shared" si="339"/>
        <v>165500</v>
      </c>
      <c r="L1240" s="81">
        <f t="shared" si="340"/>
        <v>197200</v>
      </c>
      <c r="M1240" s="6">
        <v>130000</v>
      </c>
      <c r="N1240" s="6" t="e">
        <f>M1240/1000*#REF!</f>
        <v>#REF!</v>
      </c>
      <c r="O1240" s="81" t="e">
        <f t="shared" si="331"/>
        <v>#REF!</v>
      </c>
      <c r="P1240" s="6">
        <v>130000</v>
      </c>
      <c r="Q1240" s="6" t="e">
        <f>#REF!*P1240/10</f>
        <v>#REF!</v>
      </c>
      <c r="R1240" s="81" t="e">
        <f t="shared" si="332"/>
        <v>#REF!</v>
      </c>
      <c r="S1240" s="6">
        <v>130000</v>
      </c>
      <c r="T1240" s="6" t="e">
        <f>S1240/1000*#REF!</f>
        <v>#REF!</v>
      </c>
      <c r="U1240" s="81" t="e">
        <f t="shared" si="333"/>
        <v>#REF!</v>
      </c>
      <c r="V1240" s="6">
        <v>130000</v>
      </c>
      <c r="W1240" s="6" t="e">
        <f>#REF!*V1240/10</f>
        <v>#REF!</v>
      </c>
      <c r="X1240" s="81" t="e">
        <f t="shared" si="334"/>
        <v>#REF!</v>
      </c>
      <c r="Y1240" s="6">
        <v>130000</v>
      </c>
      <c r="Z1240" s="6" t="e">
        <f>Y1240/1000*#REF!</f>
        <v>#REF!</v>
      </c>
      <c r="AA1240" s="81" t="e">
        <f t="shared" si="335"/>
        <v>#REF!</v>
      </c>
      <c r="AB1240" s="6">
        <v>130000</v>
      </c>
      <c r="AC1240" s="6" t="e">
        <f>#REF!*AB1240/10</f>
        <v>#REF!</v>
      </c>
      <c r="AD1240" s="81" t="e">
        <f t="shared" si="336"/>
        <v>#REF!</v>
      </c>
      <c r="AE1240" s="32">
        <v>123000</v>
      </c>
      <c r="AF1240" s="6" t="e">
        <f>AE1240/1000*#REF!</f>
        <v>#REF!</v>
      </c>
      <c r="AG1240" s="81" t="e">
        <f t="shared" si="337"/>
        <v>#REF!</v>
      </c>
      <c r="AH1240" s="32">
        <v>123000</v>
      </c>
      <c r="AI1240" s="6" t="e">
        <f>#REF!*AH1240/10</f>
        <v>#REF!</v>
      </c>
      <c r="AJ1240" s="81" t="e">
        <f t="shared" si="338"/>
        <v>#REF!</v>
      </c>
      <c r="AK1240" s="32">
        <v>123000</v>
      </c>
      <c r="AL1240" s="62"/>
      <c r="AM1240" s="28"/>
    </row>
    <row r="1241" spans="1:39" ht="31.5" x14ac:dyDescent="0.2">
      <c r="A1241" s="5">
        <f t="shared" si="341"/>
        <v>1186</v>
      </c>
      <c r="B1241" s="5">
        <v>1164</v>
      </c>
      <c r="C1241" s="5">
        <v>1253</v>
      </c>
      <c r="D1241" s="5" t="s">
        <v>757</v>
      </c>
      <c r="E1241" s="18"/>
      <c r="F1241" s="15" t="s">
        <v>757</v>
      </c>
      <c r="G1241" s="45" t="s">
        <v>758</v>
      </c>
      <c r="H1241" s="6">
        <v>120000</v>
      </c>
      <c r="I1241" s="6">
        <v>31658.219999999998</v>
      </c>
      <c r="J1241" s="6">
        <v>85500</v>
      </c>
      <c r="K1241" s="81">
        <f t="shared" si="339"/>
        <v>205500</v>
      </c>
      <c r="L1241" s="81">
        <f t="shared" si="340"/>
        <v>237200</v>
      </c>
      <c r="M1241" s="6">
        <v>130000</v>
      </c>
      <c r="N1241" s="6" t="e">
        <f>M1241/1000*#REF!</f>
        <v>#REF!</v>
      </c>
      <c r="O1241" s="81" t="e">
        <f t="shared" si="331"/>
        <v>#REF!</v>
      </c>
      <c r="P1241" s="6">
        <v>130000</v>
      </c>
      <c r="Q1241" s="6" t="e">
        <f>#REF!*P1241/10</f>
        <v>#REF!</v>
      </c>
      <c r="R1241" s="81" t="e">
        <f t="shared" si="332"/>
        <v>#REF!</v>
      </c>
      <c r="S1241" s="6">
        <v>130000</v>
      </c>
      <c r="T1241" s="6" t="e">
        <f>S1241/1000*#REF!</f>
        <v>#REF!</v>
      </c>
      <c r="U1241" s="81" t="e">
        <f t="shared" si="333"/>
        <v>#REF!</v>
      </c>
      <c r="V1241" s="6">
        <v>130000</v>
      </c>
      <c r="W1241" s="6" t="e">
        <f>#REF!*V1241/10</f>
        <v>#REF!</v>
      </c>
      <c r="X1241" s="81" t="e">
        <f t="shared" si="334"/>
        <v>#REF!</v>
      </c>
      <c r="Y1241" s="6">
        <v>130000</v>
      </c>
      <c r="Z1241" s="6" t="e">
        <f>Y1241/1000*#REF!</f>
        <v>#REF!</v>
      </c>
      <c r="AA1241" s="81" t="e">
        <f t="shared" si="335"/>
        <v>#REF!</v>
      </c>
      <c r="AB1241" s="6">
        <v>130000</v>
      </c>
      <c r="AC1241" s="6" t="e">
        <f>#REF!*AB1241/10</f>
        <v>#REF!</v>
      </c>
      <c r="AD1241" s="81" t="e">
        <f t="shared" si="336"/>
        <v>#REF!</v>
      </c>
      <c r="AE1241" s="32">
        <v>123000</v>
      </c>
      <c r="AF1241" s="6" t="e">
        <f>AE1241/1000*#REF!</f>
        <v>#REF!</v>
      </c>
      <c r="AG1241" s="81" t="e">
        <f t="shared" si="337"/>
        <v>#REF!</v>
      </c>
      <c r="AH1241" s="32">
        <v>123000</v>
      </c>
      <c r="AI1241" s="6" t="e">
        <f>#REF!*AH1241/10</f>
        <v>#REF!</v>
      </c>
      <c r="AJ1241" s="81" t="e">
        <f t="shared" si="338"/>
        <v>#REF!</v>
      </c>
      <c r="AK1241" s="32">
        <v>123000</v>
      </c>
      <c r="AL1241" s="62"/>
      <c r="AM1241" s="28"/>
    </row>
    <row r="1242" spans="1:39" x14ac:dyDescent="0.2">
      <c r="A1242" s="5">
        <f t="shared" si="341"/>
        <v>1187</v>
      </c>
      <c r="B1242" s="5">
        <v>1165</v>
      </c>
      <c r="C1242" s="5">
        <v>1254</v>
      </c>
      <c r="D1242" s="5" t="s">
        <v>759</v>
      </c>
      <c r="E1242" s="18"/>
      <c r="F1242" s="15" t="s">
        <v>759</v>
      </c>
      <c r="G1242" s="45" t="s">
        <v>760</v>
      </c>
      <c r="H1242" s="6">
        <v>150000</v>
      </c>
      <c r="I1242" s="6">
        <v>31658.219999999998</v>
      </c>
      <c r="J1242" s="6">
        <v>85500</v>
      </c>
      <c r="K1242" s="81">
        <f t="shared" si="339"/>
        <v>235500</v>
      </c>
      <c r="L1242" s="81">
        <f t="shared" si="340"/>
        <v>267200</v>
      </c>
      <c r="M1242" s="6">
        <v>110000</v>
      </c>
      <c r="N1242" s="6" t="e">
        <f>M1242/1000*#REF!</f>
        <v>#REF!</v>
      </c>
      <c r="O1242" s="81" t="e">
        <f t="shared" si="331"/>
        <v>#REF!</v>
      </c>
      <c r="P1242" s="6">
        <v>110000</v>
      </c>
      <c r="Q1242" s="6" t="e">
        <f>#REF!*P1242/10</f>
        <v>#REF!</v>
      </c>
      <c r="R1242" s="81" t="e">
        <f t="shared" ref="R1242:R1255" si="342">SUM(P1242:Q1242)</f>
        <v>#REF!</v>
      </c>
      <c r="S1242" s="6">
        <v>110000</v>
      </c>
      <c r="T1242" s="6" t="e">
        <f>S1242/1000*#REF!</f>
        <v>#REF!</v>
      </c>
      <c r="U1242" s="81" t="e">
        <f t="shared" si="333"/>
        <v>#REF!</v>
      </c>
      <c r="V1242" s="6">
        <v>110000</v>
      </c>
      <c r="W1242" s="6" t="e">
        <f>#REF!*V1242/10</f>
        <v>#REF!</v>
      </c>
      <c r="X1242" s="81" t="e">
        <f t="shared" ref="X1242:X1255" si="343">SUM(V1242:W1242)</f>
        <v>#REF!</v>
      </c>
      <c r="Y1242" s="6">
        <v>110000</v>
      </c>
      <c r="Z1242" s="6" t="e">
        <f>Y1242/1000*#REF!</f>
        <v>#REF!</v>
      </c>
      <c r="AA1242" s="81" t="e">
        <f t="shared" si="335"/>
        <v>#REF!</v>
      </c>
      <c r="AB1242" s="6">
        <v>110000</v>
      </c>
      <c r="AC1242" s="6" t="e">
        <f>#REF!*AB1242/10</f>
        <v>#REF!</v>
      </c>
      <c r="AD1242" s="81" t="e">
        <f t="shared" ref="AD1242:AD1255" si="344">SUM(AB1242:AC1242)</f>
        <v>#REF!</v>
      </c>
      <c r="AE1242" s="32">
        <v>104000</v>
      </c>
      <c r="AF1242" s="6" t="e">
        <f>AE1242/1000*#REF!</f>
        <v>#REF!</v>
      </c>
      <c r="AG1242" s="81" t="e">
        <f t="shared" si="337"/>
        <v>#REF!</v>
      </c>
      <c r="AH1242" s="32">
        <v>104000</v>
      </c>
      <c r="AI1242" s="6" t="e">
        <f>#REF!*AH1242/10</f>
        <v>#REF!</v>
      </c>
      <c r="AJ1242" s="81" t="e">
        <f t="shared" ref="AJ1242:AJ1255" si="345">SUM(AH1242:AI1242)</f>
        <v>#REF!</v>
      </c>
      <c r="AK1242" s="32">
        <v>104000</v>
      </c>
      <c r="AL1242" s="62"/>
      <c r="AM1242" s="28"/>
    </row>
    <row r="1243" spans="1:39" ht="31.5" x14ac:dyDescent="0.2">
      <c r="A1243" s="5">
        <f t="shared" si="341"/>
        <v>1188</v>
      </c>
      <c r="B1243" s="5">
        <v>1166</v>
      </c>
      <c r="C1243" s="5">
        <v>1255</v>
      </c>
      <c r="D1243" s="5" t="s">
        <v>761</v>
      </c>
      <c r="E1243" s="18"/>
      <c r="F1243" s="15" t="s">
        <v>761</v>
      </c>
      <c r="G1243" s="45" t="s">
        <v>762</v>
      </c>
      <c r="H1243" s="6">
        <v>250000</v>
      </c>
      <c r="I1243" s="6">
        <v>31658.219999999998</v>
      </c>
      <c r="J1243" s="6">
        <v>85500</v>
      </c>
      <c r="K1243" s="81">
        <f t="shared" si="339"/>
        <v>335500</v>
      </c>
      <c r="L1243" s="81">
        <f t="shared" si="340"/>
        <v>367200</v>
      </c>
      <c r="M1243" s="6">
        <v>95000</v>
      </c>
      <c r="N1243" s="6" t="e">
        <f>M1243/1000*#REF!</f>
        <v>#REF!</v>
      </c>
      <c r="O1243" s="81" t="e">
        <f t="shared" si="331"/>
        <v>#REF!</v>
      </c>
      <c r="P1243" s="6">
        <v>95000</v>
      </c>
      <c r="Q1243" s="6" t="e">
        <f>#REF!*P1243/10</f>
        <v>#REF!</v>
      </c>
      <c r="R1243" s="81" t="e">
        <f t="shared" si="342"/>
        <v>#REF!</v>
      </c>
      <c r="S1243" s="6">
        <v>95000</v>
      </c>
      <c r="T1243" s="6" t="e">
        <f>S1243/1000*#REF!</f>
        <v>#REF!</v>
      </c>
      <c r="U1243" s="81" t="e">
        <f t="shared" si="333"/>
        <v>#REF!</v>
      </c>
      <c r="V1243" s="6">
        <v>95000</v>
      </c>
      <c r="W1243" s="6" t="e">
        <f>#REF!*V1243/10</f>
        <v>#REF!</v>
      </c>
      <c r="X1243" s="81" t="e">
        <f t="shared" si="343"/>
        <v>#REF!</v>
      </c>
      <c r="Y1243" s="6">
        <v>95000</v>
      </c>
      <c r="Z1243" s="6" t="e">
        <f>Y1243/1000*#REF!</f>
        <v>#REF!</v>
      </c>
      <c r="AA1243" s="81" t="e">
        <f t="shared" si="335"/>
        <v>#REF!</v>
      </c>
      <c r="AB1243" s="6">
        <v>95000</v>
      </c>
      <c r="AC1243" s="6" t="e">
        <f>#REF!*AB1243/10</f>
        <v>#REF!</v>
      </c>
      <c r="AD1243" s="81" t="e">
        <f t="shared" si="344"/>
        <v>#REF!</v>
      </c>
      <c r="AE1243" s="32">
        <v>90000</v>
      </c>
      <c r="AF1243" s="6" t="e">
        <f>AE1243/1000*#REF!</f>
        <v>#REF!</v>
      </c>
      <c r="AG1243" s="81" t="e">
        <f t="shared" si="337"/>
        <v>#REF!</v>
      </c>
      <c r="AH1243" s="32">
        <v>90000</v>
      </c>
      <c r="AI1243" s="6" t="e">
        <f>#REF!*AH1243/10</f>
        <v>#REF!</v>
      </c>
      <c r="AJ1243" s="81" t="e">
        <f t="shared" si="345"/>
        <v>#REF!</v>
      </c>
      <c r="AK1243" s="32">
        <v>90000</v>
      </c>
      <c r="AL1243" s="62"/>
      <c r="AM1243" s="28"/>
    </row>
    <row r="1244" spans="1:39" ht="47.25" x14ac:dyDescent="0.2">
      <c r="A1244" s="5">
        <f t="shared" si="341"/>
        <v>1189</v>
      </c>
      <c r="B1244" s="5">
        <v>1167</v>
      </c>
      <c r="C1244" s="5">
        <v>1256</v>
      </c>
      <c r="D1244" s="5" t="s">
        <v>763</v>
      </c>
      <c r="E1244" s="18"/>
      <c r="F1244" s="15" t="s">
        <v>763</v>
      </c>
      <c r="G1244" s="45" t="s">
        <v>764</v>
      </c>
      <c r="H1244" s="6">
        <v>220000</v>
      </c>
      <c r="I1244" s="6">
        <v>31658.219999999998</v>
      </c>
      <c r="J1244" s="6">
        <v>85500</v>
      </c>
      <c r="K1244" s="81">
        <f t="shared" si="339"/>
        <v>305500</v>
      </c>
      <c r="L1244" s="81">
        <f t="shared" si="340"/>
        <v>337200</v>
      </c>
      <c r="M1244" s="6">
        <v>670000</v>
      </c>
      <c r="N1244" s="6" t="e">
        <f>M1244/1000*#REF!</f>
        <v>#REF!</v>
      </c>
      <c r="O1244" s="81" t="e">
        <f t="shared" si="331"/>
        <v>#REF!</v>
      </c>
      <c r="P1244" s="6">
        <v>670000</v>
      </c>
      <c r="Q1244" s="6" t="e">
        <f>#REF!*P1244/10</f>
        <v>#REF!</v>
      </c>
      <c r="R1244" s="81" t="e">
        <f t="shared" si="342"/>
        <v>#REF!</v>
      </c>
      <c r="S1244" s="6">
        <v>603000</v>
      </c>
      <c r="T1244" s="6" t="e">
        <f>S1244/1000*#REF!</f>
        <v>#REF!</v>
      </c>
      <c r="U1244" s="81" t="e">
        <f t="shared" si="333"/>
        <v>#REF!</v>
      </c>
      <c r="V1244" s="6">
        <v>603000</v>
      </c>
      <c r="W1244" s="6" t="e">
        <f>#REF!*V1244/10</f>
        <v>#REF!</v>
      </c>
      <c r="X1244" s="81" t="e">
        <f t="shared" si="343"/>
        <v>#REF!</v>
      </c>
      <c r="Y1244" s="6">
        <v>570000</v>
      </c>
      <c r="Z1244" s="6" t="e">
        <f>Y1244/1000*#REF!</f>
        <v>#REF!</v>
      </c>
      <c r="AA1244" s="81" t="e">
        <f t="shared" si="335"/>
        <v>#REF!</v>
      </c>
      <c r="AB1244" s="6">
        <v>570000</v>
      </c>
      <c r="AC1244" s="6" t="e">
        <f>#REF!*AB1244/10</f>
        <v>#REF!</v>
      </c>
      <c r="AD1244" s="81" t="e">
        <f t="shared" si="344"/>
        <v>#REF!</v>
      </c>
      <c r="AE1244" s="6">
        <v>536000</v>
      </c>
      <c r="AF1244" s="6" t="e">
        <f>AE1244/1000*#REF!</f>
        <v>#REF!</v>
      </c>
      <c r="AG1244" s="81" t="e">
        <f t="shared" si="337"/>
        <v>#REF!</v>
      </c>
      <c r="AH1244" s="6">
        <v>536000</v>
      </c>
      <c r="AI1244" s="6" t="e">
        <f>#REF!*AH1244/10</f>
        <v>#REF!</v>
      </c>
      <c r="AJ1244" s="81" t="e">
        <f t="shared" si="345"/>
        <v>#REF!</v>
      </c>
      <c r="AK1244" s="6">
        <v>536000</v>
      </c>
      <c r="AL1244" s="62"/>
      <c r="AM1244" s="60"/>
    </row>
    <row r="1245" spans="1:39" x14ac:dyDescent="0.2">
      <c r="A1245" s="5">
        <f t="shared" si="341"/>
        <v>1190</v>
      </c>
      <c r="B1245" s="5">
        <v>1168</v>
      </c>
      <c r="C1245" s="5">
        <v>1257</v>
      </c>
      <c r="D1245" s="5" t="s">
        <v>765</v>
      </c>
      <c r="E1245" s="18"/>
      <c r="F1245" s="15" t="s">
        <v>765</v>
      </c>
      <c r="G1245" s="45" t="s">
        <v>766</v>
      </c>
      <c r="H1245" s="6">
        <v>250000</v>
      </c>
      <c r="I1245" s="6">
        <v>31658.219999999998</v>
      </c>
      <c r="J1245" s="6">
        <v>85500</v>
      </c>
      <c r="K1245" s="81">
        <f t="shared" si="339"/>
        <v>335500</v>
      </c>
      <c r="L1245" s="81">
        <f t="shared" si="340"/>
        <v>367200</v>
      </c>
      <c r="M1245" s="6">
        <v>1760000</v>
      </c>
      <c r="N1245" s="6" t="e">
        <f>M1245/1000*#REF!</f>
        <v>#REF!</v>
      </c>
      <c r="O1245" s="81" t="e">
        <f t="shared" si="331"/>
        <v>#REF!</v>
      </c>
      <c r="P1245" s="6">
        <v>1760000</v>
      </c>
      <c r="Q1245" s="6" t="e">
        <f>#REF!*P1245/10</f>
        <v>#REF!</v>
      </c>
      <c r="R1245" s="81" t="e">
        <f t="shared" si="342"/>
        <v>#REF!</v>
      </c>
      <c r="S1245" s="6">
        <v>1584000</v>
      </c>
      <c r="T1245" s="6" t="e">
        <f>S1245/1000*#REF!</f>
        <v>#REF!</v>
      </c>
      <c r="U1245" s="81" t="e">
        <f t="shared" si="333"/>
        <v>#REF!</v>
      </c>
      <c r="V1245" s="6">
        <v>1584000</v>
      </c>
      <c r="W1245" s="6" t="e">
        <f>#REF!*V1245/10</f>
        <v>#REF!</v>
      </c>
      <c r="X1245" s="81" t="e">
        <f t="shared" si="343"/>
        <v>#REF!</v>
      </c>
      <c r="Y1245" s="6">
        <v>1496000</v>
      </c>
      <c r="Z1245" s="6" t="e">
        <f>Y1245/1000*#REF!</f>
        <v>#REF!</v>
      </c>
      <c r="AA1245" s="81" t="e">
        <f t="shared" si="335"/>
        <v>#REF!</v>
      </c>
      <c r="AB1245" s="6">
        <v>1496000</v>
      </c>
      <c r="AC1245" s="6" t="e">
        <f>#REF!*AB1245/10</f>
        <v>#REF!</v>
      </c>
      <c r="AD1245" s="81" t="e">
        <f t="shared" si="344"/>
        <v>#REF!</v>
      </c>
      <c r="AE1245" s="6">
        <v>1408000</v>
      </c>
      <c r="AF1245" s="6" t="e">
        <f>AE1245/1000*#REF!</f>
        <v>#REF!</v>
      </c>
      <c r="AG1245" s="81" t="e">
        <f t="shared" si="337"/>
        <v>#REF!</v>
      </c>
      <c r="AH1245" s="6">
        <v>1408000</v>
      </c>
      <c r="AI1245" s="6" t="e">
        <f>#REF!*AH1245/10</f>
        <v>#REF!</v>
      </c>
      <c r="AJ1245" s="81" t="e">
        <f t="shared" si="345"/>
        <v>#REF!</v>
      </c>
      <c r="AK1245" s="6">
        <v>1408000</v>
      </c>
      <c r="AL1245" s="62"/>
      <c r="AM1245" s="60"/>
    </row>
    <row r="1246" spans="1:39" x14ac:dyDescent="0.2">
      <c r="A1246" s="5">
        <f t="shared" si="341"/>
        <v>1191</v>
      </c>
      <c r="B1246" s="5">
        <v>1169</v>
      </c>
      <c r="C1246" s="5">
        <v>1258</v>
      </c>
      <c r="D1246" s="5" t="s">
        <v>767</v>
      </c>
      <c r="E1246" s="18"/>
      <c r="F1246" s="15" t="s">
        <v>767</v>
      </c>
      <c r="G1246" s="45" t="s">
        <v>768</v>
      </c>
      <c r="H1246" s="6">
        <v>250000</v>
      </c>
      <c r="I1246" s="6">
        <v>31658.219999999998</v>
      </c>
      <c r="J1246" s="6">
        <v>85500</v>
      </c>
      <c r="K1246" s="81">
        <f t="shared" si="339"/>
        <v>335500</v>
      </c>
      <c r="L1246" s="81">
        <f t="shared" si="340"/>
        <v>367200</v>
      </c>
      <c r="M1246" s="6">
        <v>160000</v>
      </c>
      <c r="N1246" s="6" t="e">
        <f>M1246/1000*#REF!</f>
        <v>#REF!</v>
      </c>
      <c r="O1246" s="81" t="e">
        <f t="shared" si="331"/>
        <v>#REF!</v>
      </c>
      <c r="P1246" s="6">
        <v>160000</v>
      </c>
      <c r="Q1246" s="6" t="e">
        <f>#REF!*P1246/10</f>
        <v>#REF!</v>
      </c>
      <c r="R1246" s="81" t="e">
        <f t="shared" si="342"/>
        <v>#REF!</v>
      </c>
      <c r="S1246" s="6">
        <v>160000</v>
      </c>
      <c r="T1246" s="6" t="e">
        <f>S1246/1000*#REF!</f>
        <v>#REF!</v>
      </c>
      <c r="U1246" s="81" t="e">
        <f t="shared" si="333"/>
        <v>#REF!</v>
      </c>
      <c r="V1246" s="6">
        <v>160000</v>
      </c>
      <c r="W1246" s="6" t="e">
        <f>#REF!*V1246/10</f>
        <v>#REF!</v>
      </c>
      <c r="X1246" s="81" t="e">
        <f t="shared" si="343"/>
        <v>#REF!</v>
      </c>
      <c r="Y1246" s="6">
        <v>160000</v>
      </c>
      <c r="Z1246" s="6" t="e">
        <f>Y1246/1000*#REF!</f>
        <v>#REF!</v>
      </c>
      <c r="AA1246" s="81" t="e">
        <f t="shared" si="335"/>
        <v>#REF!</v>
      </c>
      <c r="AB1246" s="6">
        <v>160000</v>
      </c>
      <c r="AC1246" s="6" t="e">
        <f>#REF!*AB1246/10</f>
        <v>#REF!</v>
      </c>
      <c r="AD1246" s="81" t="e">
        <f t="shared" si="344"/>
        <v>#REF!</v>
      </c>
      <c r="AE1246" s="32">
        <v>152000</v>
      </c>
      <c r="AF1246" s="6" t="e">
        <f>AE1246/1000*#REF!</f>
        <v>#REF!</v>
      </c>
      <c r="AG1246" s="81" t="e">
        <f t="shared" si="337"/>
        <v>#REF!</v>
      </c>
      <c r="AH1246" s="32">
        <v>152000</v>
      </c>
      <c r="AI1246" s="6" t="e">
        <f>#REF!*AH1246/10</f>
        <v>#REF!</v>
      </c>
      <c r="AJ1246" s="81" t="e">
        <f t="shared" si="345"/>
        <v>#REF!</v>
      </c>
      <c r="AK1246" s="32">
        <v>152000</v>
      </c>
      <c r="AL1246" s="62"/>
      <c r="AM1246" s="28"/>
    </row>
    <row r="1247" spans="1:39" x14ac:dyDescent="0.2">
      <c r="A1247" s="5">
        <f t="shared" si="341"/>
        <v>1192</v>
      </c>
      <c r="B1247" s="5">
        <v>1170</v>
      </c>
      <c r="C1247" s="5">
        <v>1259</v>
      </c>
      <c r="D1247" s="5" t="s">
        <v>769</v>
      </c>
      <c r="E1247" s="18"/>
      <c r="F1247" s="15" t="s">
        <v>769</v>
      </c>
      <c r="G1247" s="45" t="s">
        <v>770</v>
      </c>
      <c r="H1247" s="6">
        <v>250000</v>
      </c>
      <c r="I1247" s="6">
        <v>31658.219999999998</v>
      </c>
      <c r="J1247" s="6">
        <v>85500</v>
      </c>
      <c r="K1247" s="81">
        <f t="shared" si="339"/>
        <v>335500</v>
      </c>
      <c r="L1247" s="81">
        <f t="shared" si="340"/>
        <v>367200</v>
      </c>
      <c r="M1247" s="6">
        <v>155000</v>
      </c>
      <c r="N1247" s="6" t="e">
        <f>M1247/1000*#REF!</f>
        <v>#REF!</v>
      </c>
      <c r="O1247" s="81" t="e">
        <f t="shared" si="331"/>
        <v>#REF!</v>
      </c>
      <c r="P1247" s="6">
        <v>155000</v>
      </c>
      <c r="Q1247" s="6" t="e">
        <f>#REF!*P1247/10</f>
        <v>#REF!</v>
      </c>
      <c r="R1247" s="81" t="e">
        <f t="shared" si="342"/>
        <v>#REF!</v>
      </c>
      <c r="S1247" s="6">
        <v>155000</v>
      </c>
      <c r="T1247" s="6" t="e">
        <f>S1247/1000*#REF!</f>
        <v>#REF!</v>
      </c>
      <c r="U1247" s="81" t="e">
        <f t="shared" si="333"/>
        <v>#REF!</v>
      </c>
      <c r="V1247" s="6">
        <v>155000</v>
      </c>
      <c r="W1247" s="6" t="e">
        <f>#REF!*V1247/10</f>
        <v>#REF!</v>
      </c>
      <c r="X1247" s="81" t="e">
        <f t="shared" si="343"/>
        <v>#REF!</v>
      </c>
      <c r="Y1247" s="6">
        <v>155000</v>
      </c>
      <c r="Z1247" s="6" t="e">
        <f>Y1247/1000*#REF!</f>
        <v>#REF!</v>
      </c>
      <c r="AA1247" s="81" t="e">
        <f t="shared" si="335"/>
        <v>#REF!</v>
      </c>
      <c r="AB1247" s="6">
        <v>155000</v>
      </c>
      <c r="AC1247" s="6" t="e">
        <f>#REF!*AB1247/10</f>
        <v>#REF!</v>
      </c>
      <c r="AD1247" s="81" t="e">
        <f t="shared" si="344"/>
        <v>#REF!</v>
      </c>
      <c r="AE1247" s="32">
        <v>147000</v>
      </c>
      <c r="AF1247" s="6" t="e">
        <f>AE1247/1000*#REF!</f>
        <v>#REF!</v>
      </c>
      <c r="AG1247" s="81" t="e">
        <f t="shared" si="337"/>
        <v>#REF!</v>
      </c>
      <c r="AH1247" s="32">
        <v>147000</v>
      </c>
      <c r="AI1247" s="6" t="e">
        <f>#REF!*AH1247/10</f>
        <v>#REF!</v>
      </c>
      <c r="AJ1247" s="81" t="e">
        <f t="shared" si="345"/>
        <v>#REF!</v>
      </c>
      <c r="AK1247" s="32">
        <v>147000</v>
      </c>
      <c r="AL1247" s="62"/>
      <c r="AM1247" s="28"/>
    </row>
    <row r="1248" spans="1:39" ht="47.25" x14ac:dyDescent="0.2">
      <c r="A1248" s="5">
        <f t="shared" si="341"/>
        <v>1193</v>
      </c>
      <c r="B1248" s="5">
        <v>1171</v>
      </c>
      <c r="C1248" s="5">
        <v>1260</v>
      </c>
      <c r="D1248" s="5" t="s">
        <v>771</v>
      </c>
      <c r="E1248" s="18"/>
      <c r="F1248" s="15" t="s">
        <v>771</v>
      </c>
      <c r="G1248" s="30" t="s">
        <v>772</v>
      </c>
      <c r="H1248" s="6">
        <v>270000</v>
      </c>
      <c r="I1248" s="6">
        <v>31658.219999999998</v>
      </c>
      <c r="J1248" s="6">
        <v>85500</v>
      </c>
      <c r="K1248" s="81">
        <f t="shared" si="339"/>
        <v>355500</v>
      </c>
      <c r="L1248" s="81">
        <f t="shared" si="340"/>
        <v>387200</v>
      </c>
      <c r="M1248" s="6">
        <v>170000</v>
      </c>
      <c r="N1248" s="6" t="e">
        <f>M1248/1000*#REF!</f>
        <v>#REF!</v>
      </c>
      <c r="O1248" s="81" t="e">
        <f t="shared" si="331"/>
        <v>#REF!</v>
      </c>
      <c r="P1248" s="6">
        <v>170000</v>
      </c>
      <c r="Q1248" s="6" t="e">
        <f>#REF!*P1248/10</f>
        <v>#REF!</v>
      </c>
      <c r="R1248" s="81" t="e">
        <f t="shared" si="342"/>
        <v>#REF!</v>
      </c>
      <c r="S1248" s="6">
        <v>170000</v>
      </c>
      <c r="T1248" s="6" t="e">
        <f>S1248/1000*#REF!</f>
        <v>#REF!</v>
      </c>
      <c r="U1248" s="81" t="e">
        <f t="shared" si="333"/>
        <v>#REF!</v>
      </c>
      <c r="V1248" s="6">
        <v>170000</v>
      </c>
      <c r="W1248" s="6" t="e">
        <f>#REF!*V1248/10</f>
        <v>#REF!</v>
      </c>
      <c r="X1248" s="81" t="e">
        <f t="shared" si="343"/>
        <v>#REF!</v>
      </c>
      <c r="Y1248" s="6">
        <v>170000</v>
      </c>
      <c r="Z1248" s="6" t="e">
        <f>Y1248/1000*#REF!</f>
        <v>#REF!</v>
      </c>
      <c r="AA1248" s="81" t="e">
        <f t="shared" si="335"/>
        <v>#REF!</v>
      </c>
      <c r="AB1248" s="6">
        <v>170000</v>
      </c>
      <c r="AC1248" s="6" t="e">
        <f>#REF!*AB1248/10</f>
        <v>#REF!</v>
      </c>
      <c r="AD1248" s="81" t="e">
        <f t="shared" si="344"/>
        <v>#REF!</v>
      </c>
      <c r="AE1248" s="32">
        <v>161000</v>
      </c>
      <c r="AF1248" s="6" t="e">
        <f>AE1248/1000*#REF!</f>
        <v>#REF!</v>
      </c>
      <c r="AG1248" s="81" t="e">
        <f t="shared" si="337"/>
        <v>#REF!</v>
      </c>
      <c r="AH1248" s="32">
        <v>161000</v>
      </c>
      <c r="AI1248" s="6" t="e">
        <f>#REF!*AH1248/10</f>
        <v>#REF!</v>
      </c>
      <c r="AJ1248" s="81" t="e">
        <f t="shared" si="345"/>
        <v>#REF!</v>
      </c>
      <c r="AK1248" s="32">
        <v>161000</v>
      </c>
      <c r="AL1248" s="62"/>
      <c r="AM1248" s="28"/>
    </row>
    <row r="1249" spans="1:39" x14ac:dyDescent="0.2">
      <c r="A1249" s="5">
        <f t="shared" si="341"/>
        <v>1194</v>
      </c>
      <c r="B1249" s="5">
        <v>1172</v>
      </c>
      <c r="C1249" s="5">
        <v>1261</v>
      </c>
      <c r="D1249" s="5" t="s">
        <v>773</v>
      </c>
      <c r="E1249" s="18"/>
      <c r="F1249" s="15" t="s">
        <v>773</v>
      </c>
      <c r="G1249" s="45" t="s">
        <v>774</v>
      </c>
      <c r="H1249" s="6">
        <v>220000</v>
      </c>
      <c r="I1249" s="6">
        <v>31658.219999999998</v>
      </c>
      <c r="J1249" s="6">
        <v>85500</v>
      </c>
      <c r="K1249" s="81">
        <f t="shared" si="339"/>
        <v>305500</v>
      </c>
      <c r="L1249" s="81">
        <f t="shared" si="340"/>
        <v>337200</v>
      </c>
      <c r="M1249" s="6">
        <v>180000</v>
      </c>
      <c r="N1249" s="6" t="e">
        <f>M1249/1000*#REF!</f>
        <v>#REF!</v>
      </c>
      <c r="O1249" s="81" t="e">
        <f t="shared" si="331"/>
        <v>#REF!</v>
      </c>
      <c r="P1249" s="6">
        <v>180000</v>
      </c>
      <c r="Q1249" s="6" t="e">
        <f>#REF!*P1249/10</f>
        <v>#REF!</v>
      </c>
      <c r="R1249" s="81" t="e">
        <f t="shared" si="342"/>
        <v>#REF!</v>
      </c>
      <c r="S1249" s="6">
        <v>180000</v>
      </c>
      <c r="T1249" s="6" t="e">
        <f>S1249/1000*#REF!</f>
        <v>#REF!</v>
      </c>
      <c r="U1249" s="81" t="e">
        <f t="shared" si="333"/>
        <v>#REF!</v>
      </c>
      <c r="V1249" s="6">
        <v>180000</v>
      </c>
      <c r="W1249" s="6" t="e">
        <f>#REF!*V1249/10</f>
        <v>#REF!</v>
      </c>
      <c r="X1249" s="81" t="e">
        <f t="shared" si="343"/>
        <v>#REF!</v>
      </c>
      <c r="Y1249" s="6">
        <v>180000</v>
      </c>
      <c r="Z1249" s="6" t="e">
        <f>Y1249/1000*#REF!</f>
        <v>#REF!</v>
      </c>
      <c r="AA1249" s="81" t="e">
        <f t="shared" si="335"/>
        <v>#REF!</v>
      </c>
      <c r="AB1249" s="6">
        <v>180000</v>
      </c>
      <c r="AC1249" s="6" t="e">
        <f>#REF!*AB1249/10</f>
        <v>#REF!</v>
      </c>
      <c r="AD1249" s="81" t="e">
        <f t="shared" si="344"/>
        <v>#REF!</v>
      </c>
      <c r="AE1249" s="32">
        <v>171000</v>
      </c>
      <c r="AF1249" s="6" t="e">
        <f>AE1249/1000*#REF!</f>
        <v>#REF!</v>
      </c>
      <c r="AG1249" s="81" t="e">
        <f t="shared" si="337"/>
        <v>#REF!</v>
      </c>
      <c r="AH1249" s="32">
        <v>171000</v>
      </c>
      <c r="AI1249" s="6" t="e">
        <f>#REF!*AH1249/10</f>
        <v>#REF!</v>
      </c>
      <c r="AJ1249" s="81" t="e">
        <f t="shared" si="345"/>
        <v>#REF!</v>
      </c>
      <c r="AK1249" s="32">
        <v>171000</v>
      </c>
      <c r="AL1249" s="62"/>
      <c r="AM1249" s="28"/>
    </row>
    <row r="1250" spans="1:39" x14ac:dyDescent="0.2">
      <c r="A1250" s="5">
        <f t="shared" si="341"/>
        <v>1195</v>
      </c>
      <c r="B1250" s="5">
        <v>1173</v>
      </c>
      <c r="C1250" s="5">
        <v>1262</v>
      </c>
      <c r="D1250" s="5" t="s">
        <v>775</v>
      </c>
      <c r="E1250" s="18"/>
      <c r="F1250" s="15" t="s">
        <v>775</v>
      </c>
      <c r="G1250" s="45" t="s">
        <v>776</v>
      </c>
      <c r="H1250" s="6">
        <v>250000</v>
      </c>
      <c r="I1250" s="6">
        <v>31658.219999999998</v>
      </c>
      <c r="J1250" s="6">
        <v>85500</v>
      </c>
      <c r="K1250" s="81">
        <f t="shared" si="339"/>
        <v>335500</v>
      </c>
      <c r="L1250" s="81">
        <f t="shared" si="340"/>
        <v>367200</v>
      </c>
      <c r="M1250" s="6">
        <v>120000</v>
      </c>
      <c r="N1250" s="6" t="e">
        <f>M1250/1000*#REF!</f>
        <v>#REF!</v>
      </c>
      <c r="O1250" s="81" t="e">
        <f t="shared" si="331"/>
        <v>#REF!</v>
      </c>
      <c r="P1250" s="6">
        <v>120000</v>
      </c>
      <c r="Q1250" s="6" t="e">
        <f>#REF!*P1250/10</f>
        <v>#REF!</v>
      </c>
      <c r="R1250" s="81" t="e">
        <f t="shared" si="342"/>
        <v>#REF!</v>
      </c>
      <c r="S1250" s="6">
        <v>120000</v>
      </c>
      <c r="T1250" s="6" t="e">
        <f>S1250/1000*#REF!</f>
        <v>#REF!</v>
      </c>
      <c r="U1250" s="81" t="e">
        <f t="shared" si="333"/>
        <v>#REF!</v>
      </c>
      <c r="V1250" s="6">
        <v>120000</v>
      </c>
      <c r="W1250" s="6" t="e">
        <f>#REF!*V1250/10</f>
        <v>#REF!</v>
      </c>
      <c r="X1250" s="81" t="e">
        <f t="shared" si="343"/>
        <v>#REF!</v>
      </c>
      <c r="Y1250" s="6">
        <v>120000</v>
      </c>
      <c r="Z1250" s="6" t="e">
        <f>Y1250/1000*#REF!</f>
        <v>#REF!</v>
      </c>
      <c r="AA1250" s="81" t="e">
        <f t="shared" si="335"/>
        <v>#REF!</v>
      </c>
      <c r="AB1250" s="6">
        <v>120000</v>
      </c>
      <c r="AC1250" s="6" t="e">
        <f>#REF!*AB1250/10</f>
        <v>#REF!</v>
      </c>
      <c r="AD1250" s="81" t="e">
        <f t="shared" si="344"/>
        <v>#REF!</v>
      </c>
      <c r="AE1250" s="32">
        <v>114000</v>
      </c>
      <c r="AF1250" s="6" t="e">
        <f>AE1250/1000*#REF!</f>
        <v>#REF!</v>
      </c>
      <c r="AG1250" s="81" t="e">
        <f t="shared" si="337"/>
        <v>#REF!</v>
      </c>
      <c r="AH1250" s="32">
        <v>114000</v>
      </c>
      <c r="AI1250" s="6" t="e">
        <f>#REF!*AH1250/10</f>
        <v>#REF!</v>
      </c>
      <c r="AJ1250" s="81" t="e">
        <f t="shared" si="345"/>
        <v>#REF!</v>
      </c>
      <c r="AK1250" s="32">
        <v>114000</v>
      </c>
      <c r="AL1250" s="62"/>
      <c r="AM1250" s="28"/>
    </row>
    <row r="1251" spans="1:39" ht="31.5" x14ac:dyDescent="0.2">
      <c r="A1251" s="5">
        <f t="shared" si="341"/>
        <v>1196</v>
      </c>
      <c r="B1251" s="5">
        <v>1174</v>
      </c>
      <c r="C1251" s="5">
        <v>1263</v>
      </c>
      <c r="D1251" s="5" t="s">
        <v>777</v>
      </c>
      <c r="E1251" s="18"/>
      <c r="F1251" s="15" t="s">
        <v>777</v>
      </c>
      <c r="G1251" s="30" t="s">
        <v>778</v>
      </c>
      <c r="H1251" s="6">
        <v>220000</v>
      </c>
      <c r="I1251" s="6">
        <v>31658.219999999998</v>
      </c>
      <c r="J1251" s="6">
        <v>85500</v>
      </c>
      <c r="K1251" s="81">
        <f t="shared" si="339"/>
        <v>305500</v>
      </c>
      <c r="L1251" s="81">
        <f t="shared" si="340"/>
        <v>337200</v>
      </c>
      <c r="M1251" s="6">
        <v>100000</v>
      </c>
      <c r="N1251" s="6" t="e">
        <f>M1251/1000*#REF!</f>
        <v>#REF!</v>
      </c>
      <c r="O1251" s="81" t="e">
        <f t="shared" si="331"/>
        <v>#REF!</v>
      </c>
      <c r="P1251" s="6">
        <v>100000</v>
      </c>
      <c r="Q1251" s="6" t="e">
        <f>#REF!*P1251/10</f>
        <v>#REF!</v>
      </c>
      <c r="R1251" s="81" t="e">
        <f t="shared" si="342"/>
        <v>#REF!</v>
      </c>
      <c r="S1251" s="6">
        <v>100000</v>
      </c>
      <c r="T1251" s="6" t="e">
        <f>S1251/1000*#REF!</f>
        <v>#REF!</v>
      </c>
      <c r="U1251" s="81" t="e">
        <f t="shared" si="333"/>
        <v>#REF!</v>
      </c>
      <c r="V1251" s="6">
        <v>100000</v>
      </c>
      <c r="W1251" s="6" t="e">
        <f>#REF!*V1251/10</f>
        <v>#REF!</v>
      </c>
      <c r="X1251" s="81" t="e">
        <f t="shared" si="343"/>
        <v>#REF!</v>
      </c>
      <c r="Y1251" s="6">
        <v>100000</v>
      </c>
      <c r="Z1251" s="6" t="e">
        <f>Y1251/1000*#REF!</f>
        <v>#REF!</v>
      </c>
      <c r="AA1251" s="81" t="e">
        <f t="shared" si="335"/>
        <v>#REF!</v>
      </c>
      <c r="AB1251" s="6">
        <v>100000</v>
      </c>
      <c r="AC1251" s="6" t="e">
        <f>#REF!*AB1251/10</f>
        <v>#REF!</v>
      </c>
      <c r="AD1251" s="81" t="e">
        <f t="shared" si="344"/>
        <v>#REF!</v>
      </c>
      <c r="AE1251" s="32">
        <v>95000</v>
      </c>
      <c r="AF1251" s="6" t="e">
        <f>AE1251/1000*#REF!</f>
        <v>#REF!</v>
      </c>
      <c r="AG1251" s="81" t="e">
        <f t="shared" si="337"/>
        <v>#REF!</v>
      </c>
      <c r="AH1251" s="32">
        <v>95000</v>
      </c>
      <c r="AI1251" s="6" t="e">
        <f>#REF!*AH1251/10</f>
        <v>#REF!</v>
      </c>
      <c r="AJ1251" s="81" t="e">
        <f t="shared" si="345"/>
        <v>#REF!</v>
      </c>
      <c r="AK1251" s="32">
        <v>95000</v>
      </c>
      <c r="AL1251" s="62"/>
      <c r="AM1251" s="28"/>
    </row>
    <row r="1252" spans="1:39" ht="31.5" x14ac:dyDescent="0.2">
      <c r="A1252" s="5">
        <f t="shared" si="341"/>
        <v>1197</v>
      </c>
      <c r="B1252" s="5">
        <v>1175</v>
      </c>
      <c r="C1252" s="5">
        <v>1264</v>
      </c>
      <c r="D1252" s="5" t="s">
        <v>779</v>
      </c>
      <c r="E1252" s="18"/>
      <c r="F1252" s="15" t="s">
        <v>779</v>
      </c>
      <c r="G1252" s="30" t="s">
        <v>780</v>
      </c>
      <c r="H1252" s="6">
        <v>120000</v>
      </c>
      <c r="I1252" s="6">
        <v>31658.219999999998</v>
      </c>
      <c r="J1252" s="6">
        <v>85500</v>
      </c>
      <c r="K1252" s="81">
        <f t="shared" si="339"/>
        <v>205500</v>
      </c>
      <c r="L1252" s="81">
        <f t="shared" si="340"/>
        <v>237200</v>
      </c>
      <c r="M1252" s="6">
        <v>120000</v>
      </c>
      <c r="N1252" s="6" t="e">
        <f>M1252/1000*#REF!</f>
        <v>#REF!</v>
      </c>
      <c r="O1252" s="81" t="e">
        <f t="shared" si="331"/>
        <v>#REF!</v>
      </c>
      <c r="P1252" s="6">
        <v>120000</v>
      </c>
      <c r="Q1252" s="6" t="e">
        <f>#REF!*P1252/10</f>
        <v>#REF!</v>
      </c>
      <c r="R1252" s="81" t="e">
        <f t="shared" si="342"/>
        <v>#REF!</v>
      </c>
      <c r="S1252" s="6">
        <v>120000</v>
      </c>
      <c r="T1252" s="6" t="e">
        <f>S1252/1000*#REF!</f>
        <v>#REF!</v>
      </c>
      <c r="U1252" s="81" t="e">
        <f t="shared" si="333"/>
        <v>#REF!</v>
      </c>
      <c r="V1252" s="6">
        <v>120000</v>
      </c>
      <c r="W1252" s="6" t="e">
        <f>#REF!*V1252/10</f>
        <v>#REF!</v>
      </c>
      <c r="X1252" s="81" t="e">
        <f t="shared" si="343"/>
        <v>#REF!</v>
      </c>
      <c r="Y1252" s="6">
        <v>120000</v>
      </c>
      <c r="Z1252" s="6" t="e">
        <f>Y1252/1000*#REF!</f>
        <v>#REF!</v>
      </c>
      <c r="AA1252" s="81" t="e">
        <f t="shared" si="335"/>
        <v>#REF!</v>
      </c>
      <c r="AB1252" s="6">
        <v>120000</v>
      </c>
      <c r="AC1252" s="6" t="e">
        <f>#REF!*AB1252/10</f>
        <v>#REF!</v>
      </c>
      <c r="AD1252" s="81" t="e">
        <f t="shared" si="344"/>
        <v>#REF!</v>
      </c>
      <c r="AE1252" s="32">
        <v>114000</v>
      </c>
      <c r="AF1252" s="6" t="e">
        <f>AE1252/1000*#REF!</f>
        <v>#REF!</v>
      </c>
      <c r="AG1252" s="81" t="e">
        <f t="shared" si="337"/>
        <v>#REF!</v>
      </c>
      <c r="AH1252" s="32">
        <v>114000</v>
      </c>
      <c r="AI1252" s="6" t="e">
        <f>#REF!*AH1252/10</f>
        <v>#REF!</v>
      </c>
      <c r="AJ1252" s="81" t="e">
        <f t="shared" si="345"/>
        <v>#REF!</v>
      </c>
      <c r="AK1252" s="32">
        <v>114000</v>
      </c>
      <c r="AL1252" s="62"/>
      <c r="AM1252" s="28"/>
    </row>
    <row r="1253" spans="1:39" ht="47.25" x14ac:dyDescent="0.2">
      <c r="A1253" s="5">
        <f t="shared" si="341"/>
        <v>1198</v>
      </c>
      <c r="B1253" s="5">
        <v>1176</v>
      </c>
      <c r="C1253" s="5">
        <v>1265</v>
      </c>
      <c r="D1253" s="5" t="s">
        <v>781</v>
      </c>
      <c r="E1253" s="18"/>
      <c r="F1253" s="15" t="s">
        <v>781</v>
      </c>
      <c r="G1253" s="30" t="s">
        <v>782</v>
      </c>
      <c r="H1253" s="6">
        <v>220000</v>
      </c>
      <c r="I1253" s="6">
        <v>31658.219999999998</v>
      </c>
      <c r="J1253" s="6">
        <v>85500</v>
      </c>
      <c r="K1253" s="81">
        <f t="shared" si="339"/>
        <v>305500</v>
      </c>
      <c r="L1253" s="81">
        <f t="shared" si="340"/>
        <v>337200</v>
      </c>
      <c r="M1253" s="6">
        <v>150000</v>
      </c>
      <c r="N1253" s="6" t="e">
        <f>M1253/1000*#REF!</f>
        <v>#REF!</v>
      </c>
      <c r="O1253" s="81" t="e">
        <f t="shared" si="331"/>
        <v>#REF!</v>
      </c>
      <c r="P1253" s="6">
        <v>150000</v>
      </c>
      <c r="Q1253" s="6" t="e">
        <f>#REF!*P1253/10</f>
        <v>#REF!</v>
      </c>
      <c r="R1253" s="81" t="e">
        <f t="shared" si="342"/>
        <v>#REF!</v>
      </c>
      <c r="S1253" s="6">
        <v>150000</v>
      </c>
      <c r="T1253" s="6" t="e">
        <f>S1253/1000*#REF!</f>
        <v>#REF!</v>
      </c>
      <c r="U1253" s="81" t="e">
        <f t="shared" si="333"/>
        <v>#REF!</v>
      </c>
      <c r="V1253" s="6">
        <v>150000</v>
      </c>
      <c r="W1253" s="6" t="e">
        <f>#REF!*V1253/10</f>
        <v>#REF!</v>
      </c>
      <c r="X1253" s="81" t="e">
        <f t="shared" si="343"/>
        <v>#REF!</v>
      </c>
      <c r="Y1253" s="6">
        <v>150000</v>
      </c>
      <c r="Z1253" s="6" t="e">
        <f>Y1253/1000*#REF!</f>
        <v>#REF!</v>
      </c>
      <c r="AA1253" s="81" t="e">
        <f t="shared" si="335"/>
        <v>#REF!</v>
      </c>
      <c r="AB1253" s="6">
        <v>150000</v>
      </c>
      <c r="AC1253" s="6" t="e">
        <f>#REF!*AB1253/10</f>
        <v>#REF!</v>
      </c>
      <c r="AD1253" s="81" t="e">
        <f t="shared" si="344"/>
        <v>#REF!</v>
      </c>
      <c r="AE1253" s="32">
        <v>142000</v>
      </c>
      <c r="AF1253" s="6" t="e">
        <f>AE1253/1000*#REF!</f>
        <v>#REF!</v>
      </c>
      <c r="AG1253" s="81" t="e">
        <f t="shared" si="337"/>
        <v>#REF!</v>
      </c>
      <c r="AH1253" s="32">
        <v>142000</v>
      </c>
      <c r="AI1253" s="6" t="e">
        <f>#REF!*AH1253/10</f>
        <v>#REF!</v>
      </c>
      <c r="AJ1253" s="81" t="e">
        <f t="shared" si="345"/>
        <v>#REF!</v>
      </c>
      <c r="AK1253" s="32">
        <v>142000</v>
      </c>
      <c r="AL1253" s="62"/>
      <c r="AM1253" s="28"/>
    </row>
    <row r="1254" spans="1:39" ht="47.25" x14ac:dyDescent="0.2">
      <c r="A1254" s="5">
        <f t="shared" si="341"/>
        <v>1199</v>
      </c>
      <c r="B1254" s="5">
        <v>1177</v>
      </c>
      <c r="C1254" s="5">
        <v>1266</v>
      </c>
      <c r="D1254" s="5" t="s">
        <v>783</v>
      </c>
      <c r="E1254" s="18"/>
      <c r="F1254" s="15" t="s">
        <v>783</v>
      </c>
      <c r="G1254" s="30" t="s">
        <v>1314</v>
      </c>
      <c r="H1254" s="6">
        <v>280000</v>
      </c>
      <c r="I1254" s="6">
        <v>31658.219999999998</v>
      </c>
      <c r="J1254" s="6">
        <v>85500</v>
      </c>
      <c r="K1254" s="81">
        <f t="shared" si="339"/>
        <v>365500</v>
      </c>
      <c r="L1254" s="81">
        <f t="shared" si="340"/>
        <v>397200</v>
      </c>
      <c r="M1254" s="6">
        <v>140000</v>
      </c>
      <c r="N1254" s="6" t="e">
        <f>M1254/1000*#REF!</f>
        <v>#REF!</v>
      </c>
      <c r="O1254" s="81" t="e">
        <f t="shared" si="331"/>
        <v>#REF!</v>
      </c>
      <c r="P1254" s="6">
        <v>140000</v>
      </c>
      <c r="Q1254" s="6" t="e">
        <f>#REF!*P1254/10</f>
        <v>#REF!</v>
      </c>
      <c r="R1254" s="81" t="e">
        <f t="shared" si="342"/>
        <v>#REF!</v>
      </c>
      <c r="S1254" s="6">
        <v>140000</v>
      </c>
      <c r="T1254" s="6" t="e">
        <f>S1254/1000*#REF!</f>
        <v>#REF!</v>
      </c>
      <c r="U1254" s="81" t="e">
        <f t="shared" si="333"/>
        <v>#REF!</v>
      </c>
      <c r="V1254" s="6">
        <v>140000</v>
      </c>
      <c r="W1254" s="6" t="e">
        <f>#REF!*V1254/10</f>
        <v>#REF!</v>
      </c>
      <c r="X1254" s="81" t="e">
        <f t="shared" si="343"/>
        <v>#REF!</v>
      </c>
      <c r="Y1254" s="6">
        <v>140000</v>
      </c>
      <c r="Z1254" s="6" t="e">
        <f>Y1254/1000*#REF!</f>
        <v>#REF!</v>
      </c>
      <c r="AA1254" s="81" t="e">
        <f t="shared" si="335"/>
        <v>#REF!</v>
      </c>
      <c r="AB1254" s="6">
        <v>140000</v>
      </c>
      <c r="AC1254" s="6" t="e">
        <f>#REF!*AB1254/10</f>
        <v>#REF!</v>
      </c>
      <c r="AD1254" s="81" t="e">
        <f t="shared" si="344"/>
        <v>#REF!</v>
      </c>
      <c r="AE1254" s="32">
        <v>133000</v>
      </c>
      <c r="AF1254" s="6" t="e">
        <f>AE1254/1000*#REF!</f>
        <v>#REF!</v>
      </c>
      <c r="AG1254" s="81" t="e">
        <f t="shared" si="337"/>
        <v>#REF!</v>
      </c>
      <c r="AH1254" s="32">
        <v>133000</v>
      </c>
      <c r="AI1254" s="6" t="e">
        <f>#REF!*AH1254/10</f>
        <v>#REF!</v>
      </c>
      <c r="AJ1254" s="81" t="e">
        <f t="shared" si="345"/>
        <v>#REF!</v>
      </c>
      <c r="AK1254" s="32">
        <v>133000</v>
      </c>
      <c r="AL1254" s="62"/>
      <c r="AM1254" s="28"/>
    </row>
    <row r="1255" spans="1:39" ht="63" x14ac:dyDescent="0.2">
      <c r="A1255" s="5">
        <f t="shared" si="341"/>
        <v>1200</v>
      </c>
      <c r="B1255" s="5">
        <v>1178</v>
      </c>
      <c r="C1255" s="5">
        <v>1267</v>
      </c>
      <c r="D1255" s="5" t="s">
        <v>784</v>
      </c>
      <c r="E1255" s="18"/>
      <c r="F1255" s="15" t="s">
        <v>784</v>
      </c>
      <c r="G1255" s="30" t="s">
        <v>785</v>
      </c>
      <c r="H1255" s="6">
        <v>170000</v>
      </c>
      <c r="I1255" s="6">
        <v>31658.219999999998</v>
      </c>
      <c r="J1255" s="6">
        <v>85500</v>
      </c>
      <c r="K1255" s="81">
        <f t="shared" si="339"/>
        <v>255500</v>
      </c>
      <c r="L1255" s="81">
        <f t="shared" si="340"/>
        <v>287200</v>
      </c>
      <c r="M1255" s="6">
        <v>210000</v>
      </c>
      <c r="N1255" s="6" t="e">
        <f>M1255/1000*#REF!</f>
        <v>#REF!</v>
      </c>
      <c r="O1255" s="81" t="e">
        <f t="shared" si="331"/>
        <v>#REF!</v>
      </c>
      <c r="P1255" s="6">
        <v>210000</v>
      </c>
      <c r="Q1255" s="6" t="e">
        <f>#REF!*P1255/10</f>
        <v>#REF!</v>
      </c>
      <c r="R1255" s="81" t="e">
        <f t="shared" si="342"/>
        <v>#REF!</v>
      </c>
      <c r="S1255" s="6">
        <v>210000</v>
      </c>
      <c r="T1255" s="6" t="e">
        <f>S1255/1000*#REF!</f>
        <v>#REF!</v>
      </c>
      <c r="U1255" s="81" t="e">
        <f t="shared" si="333"/>
        <v>#REF!</v>
      </c>
      <c r="V1255" s="6">
        <v>210000</v>
      </c>
      <c r="W1255" s="6" t="e">
        <f>#REF!*V1255/10</f>
        <v>#REF!</v>
      </c>
      <c r="X1255" s="81" t="e">
        <f t="shared" si="343"/>
        <v>#REF!</v>
      </c>
      <c r="Y1255" s="6">
        <v>210000</v>
      </c>
      <c r="Z1255" s="6" t="e">
        <f>Y1255/1000*#REF!</f>
        <v>#REF!</v>
      </c>
      <c r="AA1255" s="81" t="e">
        <f t="shared" si="335"/>
        <v>#REF!</v>
      </c>
      <c r="AB1255" s="6">
        <v>210000</v>
      </c>
      <c r="AC1255" s="6" t="e">
        <f>#REF!*AB1255/10</f>
        <v>#REF!</v>
      </c>
      <c r="AD1255" s="81" t="e">
        <f t="shared" si="344"/>
        <v>#REF!</v>
      </c>
      <c r="AE1255" s="32">
        <v>199000</v>
      </c>
      <c r="AF1255" s="6" t="e">
        <f>AE1255/1000*#REF!</f>
        <v>#REF!</v>
      </c>
      <c r="AG1255" s="81" t="e">
        <f t="shared" si="337"/>
        <v>#REF!</v>
      </c>
      <c r="AH1255" s="32">
        <v>199000</v>
      </c>
      <c r="AI1255" s="6" t="e">
        <f>#REF!*AH1255/10</f>
        <v>#REF!</v>
      </c>
      <c r="AJ1255" s="81" t="e">
        <f t="shared" si="345"/>
        <v>#REF!</v>
      </c>
      <c r="AK1255" s="32">
        <v>199000</v>
      </c>
      <c r="AL1255" s="62"/>
      <c r="AM1255" s="28"/>
    </row>
    <row r="1256" spans="1:39" x14ac:dyDescent="0.2">
      <c r="A1256" s="5">
        <f t="shared" si="341"/>
        <v>1201</v>
      </c>
      <c r="B1256" s="5">
        <v>1179</v>
      </c>
      <c r="C1256" s="5">
        <v>1268</v>
      </c>
      <c r="D1256" s="5" t="s">
        <v>786</v>
      </c>
      <c r="E1256" s="18"/>
      <c r="F1256" s="15" t="s">
        <v>786</v>
      </c>
      <c r="G1256" s="30" t="s">
        <v>787</v>
      </c>
      <c r="H1256" s="6">
        <v>170000</v>
      </c>
      <c r="I1256" s="6">
        <v>31658.219999999998</v>
      </c>
      <c r="J1256" s="6">
        <v>85500</v>
      </c>
      <c r="K1256" s="81">
        <f t="shared" si="339"/>
        <v>255500</v>
      </c>
      <c r="L1256" s="81">
        <f t="shared" si="340"/>
        <v>287200</v>
      </c>
      <c r="M1256" s="6"/>
      <c r="N1256" s="6"/>
      <c r="O1256" s="81"/>
      <c r="P1256" s="6"/>
      <c r="Q1256" s="6"/>
      <c r="R1256" s="81"/>
      <c r="S1256" s="6"/>
      <c r="T1256" s="6"/>
      <c r="U1256" s="81"/>
      <c r="V1256" s="6"/>
      <c r="W1256" s="6"/>
      <c r="X1256" s="81"/>
      <c r="Y1256" s="6"/>
      <c r="Z1256" s="6"/>
      <c r="AA1256" s="81"/>
      <c r="AB1256" s="6"/>
      <c r="AC1256" s="6"/>
      <c r="AD1256" s="81"/>
      <c r="AE1256" s="32"/>
      <c r="AF1256" s="6"/>
      <c r="AG1256" s="81"/>
      <c r="AH1256" s="32"/>
      <c r="AI1256" s="6"/>
      <c r="AJ1256" s="81"/>
      <c r="AK1256" s="32"/>
      <c r="AL1256" s="62"/>
      <c r="AM1256" s="28"/>
    </row>
    <row r="1257" spans="1:39" ht="31.5" x14ac:dyDescent="0.2">
      <c r="A1257" s="5">
        <f t="shared" si="341"/>
        <v>1202</v>
      </c>
      <c r="B1257" s="5">
        <v>1180</v>
      </c>
      <c r="C1257" s="5">
        <v>1269</v>
      </c>
      <c r="D1257" s="5" t="s">
        <v>788</v>
      </c>
      <c r="E1257" s="18"/>
      <c r="F1257" s="15" t="s">
        <v>788</v>
      </c>
      <c r="G1257" s="30" t="s">
        <v>1117</v>
      </c>
      <c r="H1257" s="6">
        <v>150000</v>
      </c>
      <c r="I1257" s="6">
        <v>31658.219999999998</v>
      </c>
      <c r="J1257" s="6">
        <v>85500</v>
      </c>
      <c r="K1257" s="81">
        <f t="shared" si="339"/>
        <v>235500</v>
      </c>
      <c r="L1257" s="81">
        <f t="shared" si="340"/>
        <v>267200</v>
      </c>
      <c r="M1257" s="6"/>
      <c r="N1257" s="6"/>
      <c r="O1257" s="81"/>
      <c r="P1257" s="6"/>
      <c r="Q1257" s="6"/>
      <c r="R1257" s="81"/>
      <c r="S1257" s="6"/>
      <c r="T1257" s="6"/>
      <c r="U1257" s="81"/>
      <c r="V1257" s="6"/>
      <c r="W1257" s="6"/>
      <c r="X1257" s="81"/>
      <c r="Y1257" s="6"/>
      <c r="Z1257" s="6"/>
      <c r="AA1257" s="81"/>
      <c r="AB1257" s="6"/>
      <c r="AC1257" s="6"/>
      <c r="AD1257" s="81"/>
      <c r="AE1257" s="32"/>
      <c r="AF1257" s="6"/>
      <c r="AG1257" s="81"/>
      <c r="AH1257" s="32"/>
      <c r="AI1257" s="6"/>
      <c r="AJ1257" s="81"/>
      <c r="AK1257" s="32"/>
      <c r="AL1257" s="62"/>
      <c r="AM1257" s="28"/>
    </row>
    <row r="1258" spans="1:39" ht="31.5" x14ac:dyDescent="0.2">
      <c r="A1258" s="5">
        <f t="shared" si="341"/>
        <v>1203</v>
      </c>
      <c r="B1258" s="5">
        <v>1181</v>
      </c>
      <c r="C1258" s="5">
        <v>1270</v>
      </c>
      <c r="D1258" s="5" t="s">
        <v>1118</v>
      </c>
      <c r="E1258" s="18"/>
      <c r="F1258" s="15" t="s">
        <v>1118</v>
      </c>
      <c r="G1258" s="30" t="s">
        <v>1119</v>
      </c>
      <c r="H1258" s="6">
        <v>150000</v>
      </c>
      <c r="I1258" s="6">
        <v>31658.219999999998</v>
      </c>
      <c r="J1258" s="6">
        <v>85500</v>
      </c>
      <c r="K1258" s="81">
        <f t="shared" si="339"/>
        <v>235500</v>
      </c>
      <c r="L1258" s="81">
        <f t="shared" si="340"/>
        <v>267200</v>
      </c>
      <c r="M1258" s="6"/>
      <c r="N1258" s="6"/>
      <c r="O1258" s="81"/>
      <c r="P1258" s="6"/>
      <c r="Q1258" s="6"/>
      <c r="R1258" s="81"/>
      <c r="S1258" s="6"/>
      <c r="T1258" s="6"/>
      <c r="U1258" s="81"/>
      <c r="V1258" s="6"/>
      <c r="W1258" s="6"/>
      <c r="X1258" s="81"/>
      <c r="Y1258" s="6"/>
      <c r="Z1258" s="6"/>
      <c r="AA1258" s="81"/>
      <c r="AB1258" s="6"/>
      <c r="AC1258" s="6"/>
      <c r="AD1258" s="81"/>
      <c r="AE1258" s="32"/>
      <c r="AF1258" s="6"/>
      <c r="AG1258" s="81"/>
      <c r="AH1258" s="32"/>
      <c r="AI1258" s="6"/>
      <c r="AJ1258" s="81"/>
      <c r="AK1258" s="32"/>
      <c r="AL1258" s="62"/>
      <c r="AM1258" s="28"/>
    </row>
    <row r="1259" spans="1:39" x14ac:dyDescent="0.2">
      <c r="A1259" s="5">
        <f t="shared" si="341"/>
        <v>1204</v>
      </c>
      <c r="B1259" s="5">
        <v>1182</v>
      </c>
      <c r="C1259" s="5">
        <v>1271</v>
      </c>
      <c r="D1259" s="5" t="s">
        <v>1120</v>
      </c>
      <c r="E1259" s="18"/>
      <c r="F1259" s="15" t="s">
        <v>1120</v>
      </c>
      <c r="G1259" s="30" t="s">
        <v>1121</v>
      </c>
      <c r="H1259" s="6">
        <v>220000</v>
      </c>
      <c r="I1259" s="6">
        <v>31658.219999999998</v>
      </c>
      <c r="J1259" s="6">
        <v>85500</v>
      </c>
      <c r="K1259" s="81">
        <f t="shared" si="339"/>
        <v>305500</v>
      </c>
      <c r="L1259" s="81">
        <f t="shared" si="340"/>
        <v>337200</v>
      </c>
      <c r="M1259" s="6"/>
      <c r="N1259" s="6"/>
      <c r="O1259" s="81"/>
      <c r="P1259" s="6"/>
      <c r="Q1259" s="6"/>
      <c r="R1259" s="81"/>
      <c r="S1259" s="6"/>
      <c r="T1259" s="6"/>
      <c r="U1259" s="81"/>
      <c r="V1259" s="6"/>
      <c r="W1259" s="6"/>
      <c r="X1259" s="81"/>
      <c r="Y1259" s="6"/>
      <c r="Z1259" s="6"/>
      <c r="AA1259" s="81"/>
      <c r="AB1259" s="6"/>
      <c r="AC1259" s="6"/>
      <c r="AD1259" s="81"/>
      <c r="AE1259" s="32"/>
      <c r="AF1259" s="6"/>
      <c r="AG1259" s="81"/>
      <c r="AH1259" s="32"/>
      <c r="AI1259" s="6"/>
      <c r="AJ1259" s="81"/>
      <c r="AK1259" s="32"/>
      <c r="AL1259" s="62"/>
      <c r="AM1259" s="28"/>
    </row>
    <row r="1260" spans="1:39" x14ac:dyDescent="0.2">
      <c r="A1260" s="5">
        <f t="shared" si="341"/>
        <v>1205</v>
      </c>
      <c r="B1260" s="5">
        <v>1183</v>
      </c>
      <c r="C1260" s="5">
        <v>1272</v>
      </c>
      <c r="D1260" s="5" t="s">
        <v>1122</v>
      </c>
      <c r="E1260" s="18"/>
      <c r="F1260" s="15" t="s">
        <v>1122</v>
      </c>
      <c r="G1260" s="30" t="s">
        <v>1123</v>
      </c>
      <c r="H1260" s="6">
        <v>250000</v>
      </c>
      <c r="I1260" s="6">
        <v>31658.219999999998</v>
      </c>
      <c r="J1260" s="6">
        <v>85500</v>
      </c>
      <c r="K1260" s="81">
        <f t="shared" si="339"/>
        <v>335500</v>
      </c>
      <c r="L1260" s="81">
        <f t="shared" si="340"/>
        <v>367200</v>
      </c>
      <c r="M1260" s="6"/>
      <c r="N1260" s="6"/>
      <c r="O1260" s="81"/>
      <c r="P1260" s="6"/>
      <c r="Q1260" s="6"/>
      <c r="R1260" s="81"/>
      <c r="S1260" s="6"/>
      <c r="T1260" s="6"/>
      <c r="U1260" s="81"/>
      <c r="V1260" s="6"/>
      <c r="W1260" s="6"/>
      <c r="X1260" s="81"/>
      <c r="Y1260" s="6"/>
      <c r="Z1260" s="6"/>
      <c r="AA1260" s="81"/>
      <c r="AB1260" s="6"/>
      <c r="AC1260" s="6"/>
      <c r="AD1260" s="81"/>
      <c r="AE1260" s="32"/>
      <c r="AF1260" s="6"/>
      <c r="AG1260" s="81"/>
      <c r="AH1260" s="32"/>
      <c r="AI1260" s="6"/>
      <c r="AJ1260" s="81"/>
      <c r="AK1260" s="32"/>
      <c r="AL1260" s="62"/>
      <c r="AM1260" s="28"/>
    </row>
    <row r="1261" spans="1:39" x14ac:dyDescent="0.2">
      <c r="A1261" s="5">
        <f t="shared" si="341"/>
        <v>1206</v>
      </c>
      <c r="B1261" s="5">
        <v>1184</v>
      </c>
      <c r="C1261" s="5">
        <v>1273</v>
      </c>
      <c r="D1261" s="5" t="s">
        <v>1124</v>
      </c>
      <c r="E1261" s="18"/>
      <c r="F1261" s="15" t="s">
        <v>1124</v>
      </c>
      <c r="G1261" s="30" t="s">
        <v>1125</v>
      </c>
      <c r="H1261" s="6">
        <v>220000</v>
      </c>
      <c r="I1261" s="6">
        <v>31658.219999999998</v>
      </c>
      <c r="J1261" s="6">
        <v>85500</v>
      </c>
      <c r="K1261" s="81">
        <f t="shared" si="339"/>
        <v>305500</v>
      </c>
      <c r="L1261" s="81">
        <f t="shared" si="340"/>
        <v>337200</v>
      </c>
      <c r="M1261" s="6"/>
      <c r="N1261" s="6"/>
      <c r="O1261" s="81"/>
      <c r="P1261" s="6"/>
      <c r="Q1261" s="6"/>
      <c r="R1261" s="81"/>
      <c r="S1261" s="6"/>
      <c r="T1261" s="6"/>
      <c r="U1261" s="81"/>
      <c r="V1261" s="6"/>
      <c r="W1261" s="6"/>
      <c r="X1261" s="81"/>
      <c r="Y1261" s="6"/>
      <c r="Z1261" s="6"/>
      <c r="AA1261" s="81"/>
      <c r="AB1261" s="6"/>
      <c r="AC1261" s="6"/>
      <c r="AD1261" s="81"/>
      <c r="AE1261" s="32"/>
      <c r="AF1261" s="6"/>
      <c r="AG1261" s="81"/>
      <c r="AH1261" s="32"/>
      <c r="AI1261" s="6"/>
      <c r="AJ1261" s="81"/>
      <c r="AK1261" s="32"/>
      <c r="AL1261" s="62"/>
      <c r="AM1261" s="28"/>
    </row>
    <row r="1262" spans="1:39" ht="31.5" x14ac:dyDescent="0.2">
      <c r="A1262" s="5">
        <f t="shared" si="341"/>
        <v>1207</v>
      </c>
      <c r="B1262" s="5">
        <v>1185</v>
      </c>
      <c r="C1262" s="5">
        <v>1274</v>
      </c>
      <c r="D1262" s="5" t="s">
        <v>1126</v>
      </c>
      <c r="E1262" s="18"/>
      <c r="F1262" s="15" t="s">
        <v>1126</v>
      </c>
      <c r="G1262" s="30" t="s">
        <v>1127</v>
      </c>
      <c r="H1262" s="6">
        <v>250000</v>
      </c>
      <c r="I1262" s="6">
        <v>31658.219999999998</v>
      </c>
      <c r="J1262" s="6">
        <v>85500</v>
      </c>
      <c r="K1262" s="81">
        <f t="shared" si="339"/>
        <v>335500</v>
      </c>
      <c r="L1262" s="81">
        <f t="shared" si="340"/>
        <v>367200</v>
      </c>
      <c r="M1262" s="6"/>
      <c r="N1262" s="6"/>
      <c r="O1262" s="81"/>
      <c r="P1262" s="6"/>
      <c r="Q1262" s="6"/>
      <c r="R1262" s="81"/>
      <c r="S1262" s="6"/>
      <c r="T1262" s="6"/>
      <c r="U1262" s="81"/>
      <c r="V1262" s="6"/>
      <c r="W1262" s="6"/>
      <c r="X1262" s="81"/>
      <c r="Y1262" s="6"/>
      <c r="Z1262" s="6"/>
      <c r="AA1262" s="81"/>
      <c r="AB1262" s="6"/>
      <c r="AC1262" s="6"/>
      <c r="AD1262" s="81"/>
      <c r="AE1262" s="32"/>
      <c r="AF1262" s="6"/>
      <c r="AG1262" s="81"/>
      <c r="AH1262" s="32"/>
      <c r="AI1262" s="6"/>
      <c r="AJ1262" s="81"/>
      <c r="AK1262" s="32"/>
      <c r="AL1262" s="62"/>
      <c r="AM1262" s="28"/>
    </row>
    <row r="1263" spans="1:39" ht="63" x14ac:dyDescent="0.2">
      <c r="A1263" s="5"/>
      <c r="B1263" s="5"/>
      <c r="C1263" s="5"/>
      <c r="D1263" s="5" t="s">
        <v>1299</v>
      </c>
      <c r="E1263" s="13"/>
      <c r="F1263" s="15"/>
      <c r="G1263" s="41" t="s">
        <v>1128</v>
      </c>
      <c r="H1263" s="6"/>
      <c r="I1263" s="6"/>
      <c r="J1263" s="6"/>
      <c r="K1263" s="81"/>
      <c r="L1263" s="81"/>
      <c r="M1263" s="6"/>
      <c r="N1263" s="6"/>
      <c r="O1263" s="81"/>
      <c r="P1263" s="6"/>
      <c r="Q1263" s="6"/>
      <c r="R1263" s="81"/>
      <c r="S1263" s="6"/>
      <c r="T1263" s="6"/>
      <c r="U1263" s="81"/>
      <c r="V1263" s="6"/>
      <c r="W1263" s="6"/>
      <c r="X1263" s="81"/>
      <c r="Y1263" s="6"/>
      <c r="Z1263" s="6"/>
      <c r="AA1263" s="81"/>
      <c r="AB1263" s="6"/>
      <c r="AC1263" s="6"/>
      <c r="AD1263" s="81"/>
      <c r="AE1263" s="32"/>
      <c r="AF1263" s="6"/>
      <c r="AG1263" s="81"/>
      <c r="AH1263" s="32"/>
      <c r="AI1263" s="6"/>
      <c r="AJ1263" s="81"/>
      <c r="AK1263" s="32"/>
      <c r="AL1263" s="35"/>
      <c r="AM1263" s="28"/>
    </row>
    <row r="1264" spans="1:39" ht="31.5" x14ac:dyDescent="0.2">
      <c r="A1264" s="5">
        <f>A1262+1</f>
        <v>1208</v>
      </c>
      <c r="B1264" s="5">
        <v>1186</v>
      </c>
      <c r="C1264" s="5">
        <v>1275</v>
      </c>
      <c r="D1264" s="5" t="s">
        <v>1129</v>
      </c>
      <c r="E1264" s="18"/>
      <c r="F1264" s="15" t="s">
        <v>1129</v>
      </c>
      <c r="G1264" s="30" t="s">
        <v>1130</v>
      </c>
      <c r="H1264" s="6">
        <v>100000</v>
      </c>
      <c r="I1264" s="6">
        <v>31658.219999999998</v>
      </c>
      <c r="J1264" s="6"/>
      <c r="K1264" s="81">
        <f t="shared" ref="K1264:K1280" si="346">H1264+J1264</f>
        <v>100000</v>
      </c>
      <c r="L1264" s="81">
        <f t="shared" ref="L1264:L1280" si="347">ROUND((SUM(H1264:J1264)),-2)</f>
        <v>131700</v>
      </c>
      <c r="M1264" s="6"/>
      <c r="N1264" s="6"/>
      <c r="O1264" s="81"/>
      <c r="P1264" s="6"/>
      <c r="Q1264" s="6"/>
      <c r="R1264" s="81"/>
      <c r="S1264" s="6"/>
      <c r="T1264" s="6"/>
      <c r="U1264" s="81"/>
      <c r="V1264" s="6"/>
      <c r="W1264" s="6"/>
      <c r="X1264" s="81"/>
      <c r="Y1264" s="6"/>
      <c r="Z1264" s="6"/>
      <c r="AA1264" s="81"/>
      <c r="AB1264" s="6"/>
      <c r="AC1264" s="6"/>
      <c r="AD1264" s="81"/>
      <c r="AE1264" s="32"/>
      <c r="AF1264" s="6"/>
      <c r="AG1264" s="81"/>
      <c r="AH1264" s="32"/>
      <c r="AI1264" s="6"/>
      <c r="AJ1264" s="81"/>
      <c r="AK1264" s="32"/>
      <c r="AL1264" s="62"/>
      <c r="AM1264" s="28"/>
    </row>
    <row r="1265" spans="1:39" ht="31.5" x14ac:dyDescent="0.2">
      <c r="A1265" s="5">
        <f t="shared" ref="A1265:A1280" si="348">A1264+1</f>
        <v>1209</v>
      </c>
      <c r="B1265" s="5">
        <v>1187</v>
      </c>
      <c r="C1265" s="5">
        <v>1276</v>
      </c>
      <c r="D1265" s="5" t="s">
        <v>1131</v>
      </c>
      <c r="E1265" s="18"/>
      <c r="F1265" s="15" t="s">
        <v>1131</v>
      </c>
      <c r="G1265" s="30" t="s">
        <v>1132</v>
      </c>
      <c r="H1265" s="6">
        <v>100000</v>
      </c>
      <c r="I1265" s="6">
        <v>31658.219999999998</v>
      </c>
      <c r="J1265" s="6"/>
      <c r="K1265" s="81">
        <f t="shared" si="346"/>
        <v>100000</v>
      </c>
      <c r="L1265" s="81">
        <f t="shared" si="347"/>
        <v>131700</v>
      </c>
      <c r="M1265" s="6"/>
      <c r="N1265" s="6"/>
      <c r="O1265" s="81"/>
      <c r="P1265" s="6"/>
      <c r="Q1265" s="6"/>
      <c r="R1265" s="81"/>
      <c r="S1265" s="6"/>
      <c r="T1265" s="6"/>
      <c r="U1265" s="81"/>
      <c r="V1265" s="6"/>
      <c r="W1265" s="6"/>
      <c r="X1265" s="81"/>
      <c r="Y1265" s="6"/>
      <c r="Z1265" s="6"/>
      <c r="AA1265" s="81"/>
      <c r="AB1265" s="6"/>
      <c r="AC1265" s="6"/>
      <c r="AD1265" s="81"/>
      <c r="AE1265" s="32"/>
      <c r="AF1265" s="6"/>
      <c r="AG1265" s="81"/>
      <c r="AH1265" s="32"/>
      <c r="AI1265" s="6"/>
      <c r="AJ1265" s="81"/>
      <c r="AK1265" s="32"/>
      <c r="AL1265" s="62"/>
      <c r="AM1265" s="28"/>
    </row>
    <row r="1266" spans="1:39" ht="31.5" x14ac:dyDescent="0.2">
      <c r="A1266" s="5">
        <f t="shared" si="348"/>
        <v>1210</v>
      </c>
      <c r="B1266" s="5">
        <v>1188</v>
      </c>
      <c r="C1266" s="5">
        <v>1277</v>
      </c>
      <c r="D1266" s="5" t="s">
        <v>1133</v>
      </c>
      <c r="E1266" s="18"/>
      <c r="F1266" s="15" t="s">
        <v>1133</v>
      </c>
      <c r="G1266" s="30" t="s">
        <v>1134</v>
      </c>
      <c r="H1266" s="6">
        <v>120000</v>
      </c>
      <c r="I1266" s="6">
        <v>31658.219999999998</v>
      </c>
      <c r="J1266" s="6"/>
      <c r="K1266" s="81">
        <f t="shared" si="346"/>
        <v>120000</v>
      </c>
      <c r="L1266" s="81">
        <f t="shared" si="347"/>
        <v>151700</v>
      </c>
      <c r="M1266" s="6"/>
      <c r="N1266" s="6"/>
      <c r="O1266" s="81"/>
      <c r="P1266" s="6"/>
      <c r="Q1266" s="6"/>
      <c r="R1266" s="81"/>
      <c r="S1266" s="6"/>
      <c r="T1266" s="6"/>
      <c r="U1266" s="81"/>
      <c r="V1266" s="6"/>
      <c r="W1266" s="6"/>
      <c r="X1266" s="81"/>
      <c r="Y1266" s="6"/>
      <c r="Z1266" s="6"/>
      <c r="AA1266" s="81"/>
      <c r="AB1266" s="6"/>
      <c r="AC1266" s="6"/>
      <c r="AD1266" s="81"/>
      <c r="AE1266" s="32"/>
      <c r="AF1266" s="6"/>
      <c r="AG1266" s="81"/>
      <c r="AH1266" s="32"/>
      <c r="AI1266" s="6"/>
      <c r="AJ1266" s="81"/>
      <c r="AK1266" s="32"/>
      <c r="AL1266" s="62"/>
      <c r="AM1266" s="28"/>
    </row>
    <row r="1267" spans="1:39" ht="31.5" x14ac:dyDescent="0.2">
      <c r="A1267" s="5">
        <f t="shared" si="348"/>
        <v>1211</v>
      </c>
      <c r="B1267" s="5">
        <v>1189</v>
      </c>
      <c r="C1267" s="5">
        <v>1278</v>
      </c>
      <c r="D1267" s="5" t="s">
        <v>1135</v>
      </c>
      <c r="E1267" s="18"/>
      <c r="F1267" s="15" t="s">
        <v>1135</v>
      </c>
      <c r="G1267" s="30" t="s">
        <v>1136</v>
      </c>
      <c r="H1267" s="6">
        <v>220000</v>
      </c>
      <c r="I1267" s="6">
        <v>31658.219999999998</v>
      </c>
      <c r="J1267" s="6">
        <v>85500</v>
      </c>
      <c r="K1267" s="81">
        <f t="shared" si="346"/>
        <v>305500</v>
      </c>
      <c r="L1267" s="81">
        <f t="shared" si="347"/>
        <v>337200</v>
      </c>
      <c r="M1267" s="6"/>
      <c r="N1267" s="6"/>
      <c r="O1267" s="81"/>
      <c r="P1267" s="6"/>
      <c r="Q1267" s="6"/>
      <c r="R1267" s="81"/>
      <c r="S1267" s="6"/>
      <c r="T1267" s="6"/>
      <c r="U1267" s="81"/>
      <c r="V1267" s="6"/>
      <c r="W1267" s="6"/>
      <c r="X1267" s="81"/>
      <c r="Y1267" s="6"/>
      <c r="Z1267" s="6"/>
      <c r="AA1267" s="81"/>
      <c r="AB1267" s="6"/>
      <c r="AC1267" s="6"/>
      <c r="AD1267" s="81"/>
      <c r="AE1267" s="32"/>
      <c r="AF1267" s="6"/>
      <c r="AG1267" s="81"/>
      <c r="AH1267" s="32"/>
      <c r="AI1267" s="6"/>
      <c r="AJ1267" s="81"/>
      <c r="AK1267" s="32"/>
      <c r="AL1267" s="62"/>
      <c r="AM1267" s="28"/>
    </row>
    <row r="1268" spans="1:39" ht="31.5" x14ac:dyDescent="0.2">
      <c r="A1268" s="5">
        <f t="shared" si="348"/>
        <v>1212</v>
      </c>
      <c r="B1268" s="5">
        <v>1190</v>
      </c>
      <c r="C1268" s="5">
        <v>1279</v>
      </c>
      <c r="D1268" s="5" t="s">
        <v>1137</v>
      </c>
      <c r="E1268" s="18"/>
      <c r="F1268" s="15" t="s">
        <v>1137</v>
      </c>
      <c r="G1268" s="30" t="s">
        <v>1138</v>
      </c>
      <c r="H1268" s="6">
        <v>70000</v>
      </c>
      <c r="I1268" s="6">
        <v>31658.219999999998</v>
      </c>
      <c r="J1268" s="6">
        <v>85500</v>
      </c>
      <c r="K1268" s="81">
        <f t="shared" si="346"/>
        <v>155500</v>
      </c>
      <c r="L1268" s="81">
        <f t="shared" si="347"/>
        <v>187200</v>
      </c>
      <c r="M1268" s="6"/>
      <c r="N1268" s="6"/>
      <c r="O1268" s="81"/>
      <c r="P1268" s="6"/>
      <c r="Q1268" s="6"/>
      <c r="R1268" s="81"/>
      <c r="S1268" s="6"/>
      <c r="T1268" s="6"/>
      <c r="U1268" s="81"/>
      <c r="V1268" s="6"/>
      <c r="W1268" s="6"/>
      <c r="X1268" s="81"/>
      <c r="Y1268" s="6"/>
      <c r="Z1268" s="6"/>
      <c r="AA1268" s="81"/>
      <c r="AB1268" s="6"/>
      <c r="AC1268" s="6"/>
      <c r="AD1268" s="81"/>
      <c r="AE1268" s="32"/>
      <c r="AF1268" s="6"/>
      <c r="AG1268" s="81"/>
      <c r="AH1268" s="32"/>
      <c r="AI1268" s="6"/>
      <c r="AJ1268" s="81"/>
      <c r="AK1268" s="32"/>
      <c r="AL1268" s="62"/>
      <c r="AM1268" s="28"/>
    </row>
    <row r="1269" spans="1:39" ht="31.5" x14ac:dyDescent="0.2">
      <c r="A1269" s="5">
        <f t="shared" si="348"/>
        <v>1213</v>
      </c>
      <c r="B1269" s="5">
        <v>1191</v>
      </c>
      <c r="C1269" s="5">
        <v>1280</v>
      </c>
      <c r="D1269" s="5" t="s">
        <v>1139</v>
      </c>
      <c r="E1269" s="18"/>
      <c r="F1269" s="15" t="s">
        <v>1139</v>
      </c>
      <c r="G1269" s="30" t="s">
        <v>1140</v>
      </c>
      <c r="H1269" s="6">
        <v>300000</v>
      </c>
      <c r="I1269" s="6">
        <v>31658.219999999998</v>
      </c>
      <c r="J1269" s="6"/>
      <c r="K1269" s="81">
        <f t="shared" si="346"/>
        <v>300000</v>
      </c>
      <c r="L1269" s="81">
        <f t="shared" si="347"/>
        <v>331700</v>
      </c>
      <c r="M1269" s="6"/>
      <c r="N1269" s="6"/>
      <c r="O1269" s="81"/>
      <c r="P1269" s="6"/>
      <c r="Q1269" s="6"/>
      <c r="R1269" s="81"/>
      <c r="S1269" s="6"/>
      <c r="T1269" s="6"/>
      <c r="U1269" s="81"/>
      <c r="V1269" s="6"/>
      <c r="W1269" s="6"/>
      <c r="X1269" s="81"/>
      <c r="Y1269" s="6"/>
      <c r="Z1269" s="6"/>
      <c r="AA1269" s="81"/>
      <c r="AB1269" s="6"/>
      <c r="AC1269" s="6"/>
      <c r="AD1269" s="81"/>
      <c r="AE1269" s="32"/>
      <c r="AF1269" s="6"/>
      <c r="AG1269" s="81"/>
      <c r="AH1269" s="32"/>
      <c r="AI1269" s="6"/>
      <c r="AJ1269" s="81"/>
      <c r="AK1269" s="32"/>
      <c r="AL1269" s="62"/>
      <c r="AM1269" s="28"/>
    </row>
    <row r="1270" spans="1:39" ht="31.5" x14ac:dyDescent="0.2">
      <c r="A1270" s="5">
        <f t="shared" si="348"/>
        <v>1214</v>
      </c>
      <c r="B1270" s="5">
        <v>1192</v>
      </c>
      <c r="C1270" s="5">
        <v>1281</v>
      </c>
      <c r="D1270" s="5" t="s">
        <v>1141</v>
      </c>
      <c r="E1270" s="18"/>
      <c r="F1270" s="15" t="s">
        <v>1141</v>
      </c>
      <c r="G1270" s="30" t="s">
        <v>1142</v>
      </c>
      <c r="H1270" s="6">
        <v>150000</v>
      </c>
      <c r="I1270" s="6">
        <v>31658.219999999998</v>
      </c>
      <c r="J1270" s="6"/>
      <c r="K1270" s="81">
        <f t="shared" si="346"/>
        <v>150000</v>
      </c>
      <c r="L1270" s="81">
        <f t="shared" si="347"/>
        <v>181700</v>
      </c>
      <c r="M1270" s="6"/>
      <c r="N1270" s="6"/>
      <c r="O1270" s="81"/>
      <c r="P1270" s="6"/>
      <c r="Q1270" s="6"/>
      <c r="R1270" s="81"/>
      <c r="S1270" s="6"/>
      <c r="T1270" s="6"/>
      <c r="U1270" s="81"/>
      <c r="V1270" s="6"/>
      <c r="W1270" s="6"/>
      <c r="X1270" s="81"/>
      <c r="Y1270" s="6"/>
      <c r="Z1270" s="6"/>
      <c r="AA1270" s="81"/>
      <c r="AB1270" s="6"/>
      <c r="AC1270" s="6"/>
      <c r="AD1270" s="81"/>
      <c r="AE1270" s="32"/>
      <c r="AF1270" s="6"/>
      <c r="AG1270" s="81"/>
      <c r="AH1270" s="32"/>
      <c r="AI1270" s="6"/>
      <c r="AJ1270" s="81"/>
      <c r="AK1270" s="32"/>
      <c r="AL1270" s="62"/>
      <c r="AM1270" s="28"/>
    </row>
    <row r="1271" spans="1:39" ht="31.5" x14ac:dyDescent="0.2">
      <c r="A1271" s="5">
        <f t="shared" si="348"/>
        <v>1215</v>
      </c>
      <c r="B1271" s="5">
        <v>1193</v>
      </c>
      <c r="C1271" s="5">
        <v>1282</v>
      </c>
      <c r="D1271" s="5" t="s">
        <v>1143</v>
      </c>
      <c r="E1271" s="18"/>
      <c r="F1271" s="15" t="s">
        <v>1143</v>
      </c>
      <c r="G1271" s="30" t="s">
        <v>1144</v>
      </c>
      <c r="H1271" s="6">
        <v>280000</v>
      </c>
      <c r="I1271" s="6">
        <v>31658.219999999998</v>
      </c>
      <c r="J1271" s="6"/>
      <c r="K1271" s="81">
        <f t="shared" si="346"/>
        <v>280000</v>
      </c>
      <c r="L1271" s="81">
        <f t="shared" si="347"/>
        <v>311700</v>
      </c>
      <c r="M1271" s="6"/>
      <c r="N1271" s="6"/>
      <c r="O1271" s="81"/>
      <c r="P1271" s="6"/>
      <c r="Q1271" s="6"/>
      <c r="R1271" s="81"/>
      <c r="S1271" s="6"/>
      <c r="T1271" s="6"/>
      <c r="U1271" s="81"/>
      <c r="V1271" s="6"/>
      <c r="W1271" s="6"/>
      <c r="X1271" s="81"/>
      <c r="Y1271" s="6"/>
      <c r="Z1271" s="6"/>
      <c r="AA1271" s="81"/>
      <c r="AB1271" s="6"/>
      <c r="AC1271" s="6"/>
      <c r="AD1271" s="81"/>
      <c r="AE1271" s="32"/>
      <c r="AF1271" s="6"/>
      <c r="AG1271" s="81"/>
      <c r="AH1271" s="32"/>
      <c r="AI1271" s="6"/>
      <c r="AJ1271" s="81"/>
      <c r="AK1271" s="32"/>
      <c r="AL1271" s="62"/>
      <c r="AM1271" s="28"/>
    </row>
    <row r="1272" spans="1:39" ht="31.5" x14ac:dyDescent="0.2">
      <c r="A1272" s="5">
        <f t="shared" si="348"/>
        <v>1216</v>
      </c>
      <c r="B1272" s="5">
        <v>1194</v>
      </c>
      <c r="C1272" s="5">
        <v>1283</v>
      </c>
      <c r="D1272" s="5" t="s">
        <v>1145</v>
      </c>
      <c r="E1272" s="18"/>
      <c r="F1272" s="15" t="s">
        <v>1145</v>
      </c>
      <c r="G1272" s="30" t="s">
        <v>1146</v>
      </c>
      <c r="H1272" s="6">
        <v>170000</v>
      </c>
      <c r="I1272" s="6">
        <v>31658.219999999998</v>
      </c>
      <c r="J1272" s="6">
        <v>85500</v>
      </c>
      <c r="K1272" s="81">
        <f t="shared" si="346"/>
        <v>255500</v>
      </c>
      <c r="L1272" s="81">
        <f t="shared" si="347"/>
        <v>287200</v>
      </c>
      <c r="M1272" s="6"/>
      <c r="N1272" s="6"/>
      <c r="O1272" s="81"/>
      <c r="P1272" s="6"/>
      <c r="Q1272" s="6"/>
      <c r="R1272" s="81"/>
      <c r="S1272" s="6"/>
      <c r="T1272" s="6"/>
      <c r="U1272" s="81"/>
      <c r="V1272" s="6"/>
      <c r="W1272" s="6"/>
      <c r="X1272" s="81"/>
      <c r="Y1272" s="6"/>
      <c r="Z1272" s="6"/>
      <c r="AA1272" s="81"/>
      <c r="AB1272" s="6"/>
      <c r="AC1272" s="6"/>
      <c r="AD1272" s="81"/>
      <c r="AE1272" s="32"/>
      <c r="AF1272" s="6"/>
      <c r="AG1272" s="81"/>
      <c r="AH1272" s="32"/>
      <c r="AI1272" s="6"/>
      <c r="AJ1272" s="81"/>
      <c r="AK1272" s="32"/>
      <c r="AL1272" s="62"/>
      <c r="AM1272" s="28"/>
    </row>
    <row r="1273" spans="1:39" ht="31.5" x14ac:dyDescent="0.2">
      <c r="A1273" s="5">
        <f t="shared" si="348"/>
        <v>1217</v>
      </c>
      <c r="B1273" s="5">
        <v>1195</v>
      </c>
      <c r="C1273" s="5">
        <v>1284</v>
      </c>
      <c r="D1273" s="5" t="s">
        <v>1147</v>
      </c>
      <c r="E1273" s="18"/>
      <c r="F1273" s="15" t="s">
        <v>1147</v>
      </c>
      <c r="G1273" s="30" t="s">
        <v>1192</v>
      </c>
      <c r="H1273" s="6">
        <v>300000</v>
      </c>
      <c r="I1273" s="6">
        <v>31658.219999999998</v>
      </c>
      <c r="J1273" s="6">
        <v>85500</v>
      </c>
      <c r="K1273" s="81">
        <f t="shared" si="346"/>
        <v>385500</v>
      </c>
      <c r="L1273" s="81">
        <f t="shared" si="347"/>
        <v>417200</v>
      </c>
      <c r="M1273" s="6"/>
      <c r="N1273" s="6"/>
      <c r="O1273" s="81"/>
      <c r="P1273" s="6"/>
      <c r="Q1273" s="6"/>
      <c r="R1273" s="81"/>
      <c r="S1273" s="6"/>
      <c r="T1273" s="6"/>
      <c r="U1273" s="81"/>
      <c r="V1273" s="6"/>
      <c r="W1273" s="6"/>
      <c r="X1273" s="81"/>
      <c r="Y1273" s="6"/>
      <c r="Z1273" s="6"/>
      <c r="AA1273" s="81"/>
      <c r="AB1273" s="6"/>
      <c r="AC1273" s="6"/>
      <c r="AD1273" s="81"/>
      <c r="AE1273" s="32"/>
      <c r="AF1273" s="6"/>
      <c r="AG1273" s="81"/>
      <c r="AH1273" s="32"/>
      <c r="AI1273" s="6"/>
      <c r="AJ1273" s="81"/>
      <c r="AK1273" s="32"/>
      <c r="AL1273" s="62"/>
      <c r="AM1273" s="28"/>
    </row>
    <row r="1274" spans="1:39" ht="31.5" x14ac:dyDescent="0.2">
      <c r="A1274" s="5">
        <f t="shared" si="348"/>
        <v>1218</v>
      </c>
      <c r="B1274" s="5">
        <v>1196</v>
      </c>
      <c r="C1274" s="5">
        <v>1285</v>
      </c>
      <c r="D1274" s="5" t="s">
        <v>1193</v>
      </c>
      <c r="E1274" s="18"/>
      <c r="F1274" s="15" t="s">
        <v>1193</v>
      </c>
      <c r="G1274" s="30" t="s">
        <v>1194</v>
      </c>
      <c r="H1274" s="6">
        <v>300000</v>
      </c>
      <c r="I1274" s="6">
        <v>31658.219999999998</v>
      </c>
      <c r="J1274" s="6"/>
      <c r="K1274" s="81">
        <f t="shared" si="346"/>
        <v>300000</v>
      </c>
      <c r="L1274" s="81">
        <f t="shared" si="347"/>
        <v>331700</v>
      </c>
      <c r="M1274" s="6"/>
      <c r="N1274" s="6"/>
      <c r="O1274" s="81"/>
      <c r="P1274" s="6"/>
      <c r="Q1274" s="6"/>
      <c r="R1274" s="81"/>
      <c r="S1274" s="6"/>
      <c r="T1274" s="6"/>
      <c r="U1274" s="81"/>
      <c r="V1274" s="6"/>
      <c r="W1274" s="6"/>
      <c r="X1274" s="81"/>
      <c r="Y1274" s="6"/>
      <c r="Z1274" s="6"/>
      <c r="AA1274" s="81"/>
      <c r="AB1274" s="6"/>
      <c r="AC1274" s="6"/>
      <c r="AD1274" s="81"/>
      <c r="AE1274" s="32"/>
      <c r="AF1274" s="6"/>
      <c r="AG1274" s="81"/>
      <c r="AH1274" s="32"/>
      <c r="AI1274" s="6"/>
      <c r="AJ1274" s="81"/>
      <c r="AK1274" s="32"/>
      <c r="AL1274" s="62"/>
      <c r="AM1274" s="28"/>
    </row>
    <row r="1275" spans="1:39" ht="31.5" x14ac:dyDescent="0.2">
      <c r="A1275" s="5">
        <f t="shared" si="348"/>
        <v>1219</v>
      </c>
      <c r="B1275" s="5">
        <v>1197</v>
      </c>
      <c r="C1275" s="5">
        <v>1286</v>
      </c>
      <c r="D1275" s="5" t="s">
        <v>1195</v>
      </c>
      <c r="E1275" s="18"/>
      <c r="F1275" s="15" t="s">
        <v>1195</v>
      </c>
      <c r="G1275" s="30" t="s">
        <v>1196</v>
      </c>
      <c r="H1275" s="6">
        <v>420000</v>
      </c>
      <c r="I1275" s="6">
        <v>31658.219999999998</v>
      </c>
      <c r="J1275" s="6">
        <v>85500</v>
      </c>
      <c r="K1275" s="81">
        <f t="shared" si="346"/>
        <v>505500</v>
      </c>
      <c r="L1275" s="81">
        <f t="shared" si="347"/>
        <v>537200</v>
      </c>
      <c r="M1275" s="6"/>
      <c r="N1275" s="6"/>
      <c r="O1275" s="81"/>
      <c r="P1275" s="6"/>
      <c r="Q1275" s="6"/>
      <c r="R1275" s="81"/>
      <c r="S1275" s="6"/>
      <c r="T1275" s="6"/>
      <c r="U1275" s="81"/>
      <c r="V1275" s="6"/>
      <c r="W1275" s="6"/>
      <c r="X1275" s="81"/>
      <c r="Y1275" s="6"/>
      <c r="Z1275" s="6"/>
      <c r="AA1275" s="81"/>
      <c r="AB1275" s="6"/>
      <c r="AC1275" s="6"/>
      <c r="AD1275" s="81"/>
      <c r="AE1275" s="32"/>
      <c r="AF1275" s="6"/>
      <c r="AG1275" s="81"/>
      <c r="AH1275" s="32"/>
      <c r="AI1275" s="6"/>
      <c r="AJ1275" s="81"/>
      <c r="AK1275" s="32"/>
      <c r="AL1275" s="62"/>
      <c r="AM1275" s="28"/>
    </row>
    <row r="1276" spans="1:39" ht="31.5" x14ac:dyDescent="0.2">
      <c r="A1276" s="5">
        <f t="shared" si="348"/>
        <v>1220</v>
      </c>
      <c r="B1276" s="5">
        <v>1198</v>
      </c>
      <c r="C1276" s="5">
        <v>1287</v>
      </c>
      <c r="D1276" s="5" t="s">
        <v>1197</v>
      </c>
      <c r="E1276" s="18"/>
      <c r="F1276" s="15" t="s">
        <v>1197</v>
      </c>
      <c r="G1276" s="30" t="s">
        <v>1198</v>
      </c>
      <c r="H1276" s="6">
        <v>270000</v>
      </c>
      <c r="I1276" s="6">
        <v>31658.219999999998</v>
      </c>
      <c r="J1276" s="6"/>
      <c r="K1276" s="81">
        <f t="shared" si="346"/>
        <v>270000</v>
      </c>
      <c r="L1276" s="81">
        <f t="shared" si="347"/>
        <v>301700</v>
      </c>
      <c r="M1276" s="6"/>
      <c r="N1276" s="6"/>
      <c r="O1276" s="81"/>
      <c r="P1276" s="6"/>
      <c r="Q1276" s="6"/>
      <c r="R1276" s="81"/>
      <c r="S1276" s="6"/>
      <c r="T1276" s="6"/>
      <c r="U1276" s="81"/>
      <c r="V1276" s="6"/>
      <c r="W1276" s="6"/>
      <c r="X1276" s="81"/>
      <c r="Y1276" s="6"/>
      <c r="Z1276" s="6"/>
      <c r="AA1276" s="81"/>
      <c r="AB1276" s="6"/>
      <c r="AC1276" s="6"/>
      <c r="AD1276" s="81"/>
      <c r="AE1276" s="32"/>
      <c r="AF1276" s="6"/>
      <c r="AG1276" s="81"/>
      <c r="AH1276" s="32"/>
      <c r="AI1276" s="6"/>
      <c r="AJ1276" s="81"/>
      <c r="AK1276" s="32"/>
      <c r="AL1276" s="62"/>
      <c r="AM1276" s="28"/>
    </row>
    <row r="1277" spans="1:39" ht="31.5" x14ac:dyDescent="0.2">
      <c r="A1277" s="5">
        <f t="shared" si="348"/>
        <v>1221</v>
      </c>
      <c r="B1277" s="5">
        <v>1199</v>
      </c>
      <c r="C1277" s="5">
        <v>1288</v>
      </c>
      <c r="D1277" s="5" t="s">
        <v>1199</v>
      </c>
      <c r="E1277" s="18"/>
      <c r="F1277" s="15" t="s">
        <v>1199</v>
      </c>
      <c r="G1277" s="30" t="s">
        <v>1200</v>
      </c>
      <c r="H1277" s="6">
        <v>420000</v>
      </c>
      <c r="I1277" s="6">
        <v>31658.219999999998</v>
      </c>
      <c r="J1277" s="6"/>
      <c r="K1277" s="81">
        <f t="shared" si="346"/>
        <v>420000</v>
      </c>
      <c r="L1277" s="81">
        <f t="shared" si="347"/>
        <v>451700</v>
      </c>
      <c r="M1277" s="6"/>
      <c r="N1277" s="6"/>
      <c r="O1277" s="81"/>
      <c r="P1277" s="6"/>
      <c r="Q1277" s="6"/>
      <c r="R1277" s="81"/>
      <c r="S1277" s="6"/>
      <c r="T1277" s="6"/>
      <c r="U1277" s="81"/>
      <c r="V1277" s="6"/>
      <c r="W1277" s="6"/>
      <c r="X1277" s="81"/>
      <c r="Y1277" s="6"/>
      <c r="Z1277" s="6"/>
      <c r="AA1277" s="81"/>
      <c r="AB1277" s="6"/>
      <c r="AC1277" s="6"/>
      <c r="AD1277" s="81"/>
      <c r="AE1277" s="32"/>
      <c r="AF1277" s="6"/>
      <c r="AG1277" s="81"/>
      <c r="AH1277" s="32"/>
      <c r="AI1277" s="6"/>
      <c r="AJ1277" s="81"/>
      <c r="AK1277" s="32"/>
      <c r="AL1277" s="62"/>
      <c r="AM1277" s="28"/>
    </row>
    <row r="1278" spans="1:39" ht="31.5" x14ac:dyDescent="0.2">
      <c r="A1278" s="5">
        <f t="shared" si="348"/>
        <v>1222</v>
      </c>
      <c r="B1278" s="5">
        <v>1200</v>
      </c>
      <c r="C1278" s="5">
        <v>1289</v>
      </c>
      <c r="D1278" s="5" t="s">
        <v>1201</v>
      </c>
      <c r="E1278" s="18"/>
      <c r="F1278" s="15" t="s">
        <v>1201</v>
      </c>
      <c r="G1278" s="30" t="s">
        <v>1202</v>
      </c>
      <c r="H1278" s="6">
        <v>420000</v>
      </c>
      <c r="I1278" s="6">
        <v>31658.219999999998</v>
      </c>
      <c r="J1278" s="6"/>
      <c r="K1278" s="81">
        <f t="shared" si="346"/>
        <v>420000</v>
      </c>
      <c r="L1278" s="81">
        <f t="shared" si="347"/>
        <v>451700</v>
      </c>
      <c r="M1278" s="6"/>
      <c r="N1278" s="6"/>
      <c r="O1278" s="81"/>
      <c r="P1278" s="6"/>
      <c r="Q1278" s="6"/>
      <c r="R1278" s="81"/>
      <c r="S1278" s="6"/>
      <c r="T1278" s="6"/>
      <c r="U1278" s="81"/>
      <c r="V1278" s="6"/>
      <c r="W1278" s="6"/>
      <c r="X1278" s="81"/>
      <c r="Y1278" s="6"/>
      <c r="Z1278" s="6"/>
      <c r="AA1278" s="81"/>
      <c r="AB1278" s="6"/>
      <c r="AC1278" s="6"/>
      <c r="AD1278" s="81"/>
      <c r="AE1278" s="32"/>
      <c r="AF1278" s="6"/>
      <c r="AG1278" s="81"/>
      <c r="AH1278" s="32"/>
      <c r="AI1278" s="6"/>
      <c r="AJ1278" s="81"/>
      <c r="AK1278" s="32"/>
      <c r="AL1278" s="62"/>
      <c r="AM1278" s="28"/>
    </row>
    <row r="1279" spans="1:39" ht="31.5" x14ac:dyDescent="0.2">
      <c r="A1279" s="5">
        <f t="shared" si="348"/>
        <v>1223</v>
      </c>
      <c r="B1279" s="5">
        <v>1201</v>
      </c>
      <c r="C1279" s="5">
        <v>1290</v>
      </c>
      <c r="D1279" s="5" t="s">
        <v>1203</v>
      </c>
      <c r="E1279" s="18"/>
      <c r="F1279" s="15" t="s">
        <v>1203</v>
      </c>
      <c r="G1279" s="30" t="s">
        <v>1204</v>
      </c>
      <c r="H1279" s="6">
        <v>420000</v>
      </c>
      <c r="I1279" s="6">
        <v>31658.219999999998</v>
      </c>
      <c r="J1279" s="6"/>
      <c r="K1279" s="81">
        <f t="shared" si="346"/>
        <v>420000</v>
      </c>
      <c r="L1279" s="81">
        <f t="shared" si="347"/>
        <v>451700</v>
      </c>
      <c r="M1279" s="6"/>
      <c r="N1279" s="6"/>
      <c r="O1279" s="81"/>
      <c r="P1279" s="6"/>
      <c r="Q1279" s="6"/>
      <c r="R1279" s="81"/>
      <c r="S1279" s="6"/>
      <c r="T1279" s="6"/>
      <c r="U1279" s="81"/>
      <c r="V1279" s="6"/>
      <c r="W1279" s="6"/>
      <c r="X1279" s="81"/>
      <c r="Y1279" s="6"/>
      <c r="Z1279" s="6"/>
      <c r="AA1279" s="81"/>
      <c r="AB1279" s="6"/>
      <c r="AC1279" s="6"/>
      <c r="AD1279" s="81"/>
      <c r="AE1279" s="32"/>
      <c r="AF1279" s="6"/>
      <c r="AG1279" s="81"/>
      <c r="AH1279" s="32"/>
      <c r="AI1279" s="6"/>
      <c r="AJ1279" s="81"/>
      <c r="AK1279" s="32"/>
      <c r="AL1279" s="62"/>
      <c r="AM1279" s="28"/>
    </row>
    <row r="1280" spans="1:39" ht="31.5" x14ac:dyDescent="0.2">
      <c r="A1280" s="20">
        <f t="shared" si="348"/>
        <v>1224</v>
      </c>
      <c r="B1280" s="20">
        <v>1202</v>
      </c>
      <c r="C1280" s="20">
        <v>1291</v>
      </c>
      <c r="D1280" s="20" t="s">
        <v>1205</v>
      </c>
      <c r="E1280" s="21"/>
      <c r="F1280" s="185" t="s">
        <v>1205</v>
      </c>
      <c r="G1280" s="22" t="s">
        <v>1206</v>
      </c>
      <c r="H1280" s="23">
        <v>420000</v>
      </c>
      <c r="I1280" s="23">
        <v>31658.219999999998</v>
      </c>
      <c r="J1280" s="23">
        <v>85500</v>
      </c>
      <c r="K1280" s="84">
        <f t="shared" si="346"/>
        <v>505500</v>
      </c>
      <c r="L1280" s="84">
        <f t="shared" si="347"/>
        <v>537200</v>
      </c>
      <c r="M1280" s="23"/>
      <c r="N1280" s="23"/>
      <c r="O1280" s="84"/>
      <c r="P1280" s="23"/>
      <c r="Q1280" s="23"/>
      <c r="R1280" s="84"/>
      <c r="S1280" s="23"/>
      <c r="T1280" s="23"/>
      <c r="U1280" s="84"/>
      <c r="V1280" s="23"/>
      <c r="W1280" s="23"/>
      <c r="X1280" s="84"/>
      <c r="Y1280" s="23"/>
      <c r="Z1280" s="23"/>
      <c r="AA1280" s="84"/>
      <c r="AB1280" s="23"/>
      <c r="AC1280" s="23"/>
      <c r="AD1280" s="84"/>
      <c r="AE1280" s="24"/>
      <c r="AF1280" s="23"/>
      <c r="AG1280" s="84"/>
      <c r="AH1280" s="24"/>
      <c r="AI1280" s="23"/>
      <c r="AJ1280" s="84"/>
      <c r="AK1280" s="24"/>
      <c r="AL1280" s="25"/>
      <c r="AM1280" s="28"/>
    </row>
    <row r="1281" spans="12:12" x14ac:dyDescent="0.2">
      <c r="L1281" s="83"/>
    </row>
    <row r="1282" spans="12:12" x14ac:dyDescent="0.2">
      <c r="L1282" s="83"/>
    </row>
    <row r="1283" spans="12:12" x14ac:dyDescent="0.2">
      <c r="L1283" s="83"/>
    </row>
    <row r="1284" spans="12:12" x14ac:dyDescent="0.2">
      <c r="L1284" s="83"/>
    </row>
    <row r="1285" spans="12:12" x14ac:dyDescent="0.2">
      <c r="L1285" s="83"/>
    </row>
    <row r="1286" spans="12:12" x14ac:dyDescent="0.2">
      <c r="L1286" s="83"/>
    </row>
    <row r="1287" spans="12:12" x14ac:dyDescent="0.2">
      <c r="L1287" s="83"/>
    </row>
    <row r="1288" spans="12:12" x14ac:dyDescent="0.2">
      <c r="L1288" s="83"/>
    </row>
    <row r="1289" spans="12:12" x14ac:dyDescent="0.2">
      <c r="L1289" s="83"/>
    </row>
    <row r="1290" spans="12:12" x14ac:dyDescent="0.2">
      <c r="L1290" s="83"/>
    </row>
    <row r="1291" spans="12:12" x14ac:dyDescent="0.2">
      <c r="L1291" s="83"/>
    </row>
    <row r="1292" spans="12:12" x14ac:dyDescent="0.2">
      <c r="L1292" s="83"/>
    </row>
    <row r="1293" spans="12:12" x14ac:dyDescent="0.2">
      <c r="L1293" s="83"/>
    </row>
    <row r="1294" spans="12:12" x14ac:dyDescent="0.2">
      <c r="L1294" s="83"/>
    </row>
    <row r="1295" spans="12:12" x14ac:dyDescent="0.2">
      <c r="L1295" s="83"/>
    </row>
    <row r="1296" spans="12:12" x14ac:dyDescent="0.2">
      <c r="L1296" s="83"/>
    </row>
    <row r="1297" spans="12:12" x14ac:dyDescent="0.2">
      <c r="L1297" s="83"/>
    </row>
    <row r="1298" spans="12:12" x14ac:dyDescent="0.2">
      <c r="L1298" s="83"/>
    </row>
    <row r="1299" spans="12:12" x14ac:dyDescent="0.2">
      <c r="L1299" s="83"/>
    </row>
    <row r="1300" spans="12:12" x14ac:dyDescent="0.2">
      <c r="L1300" s="83"/>
    </row>
    <row r="1301" spans="12:12" x14ac:dyDescent="0.2">
      <c r="L1301" s="83"/>
    </row>
    <row r="1302" spans="12:12" x14ac:dyDescent="0.2">
      <c r="L1302" s="83"/>
    </row>
    <row r="1303" spans="12:12" x14ac:dyDescent="0.2">
      <c r="L1303" s="83"/>
    </row>
    <row r="1304" spans="12:12" x14ac:dyDescent="0.2">
      <c r="L1304" s="83"/>
    </row>
    <row r="1305" spans="12:12" x14ac:dyDescent="0.2">
      <c r="L1305" s="83"/>
    </row>
    <row r="1306" spans="12:12" x14ac:dyDescent="0.2">
      <c r="L1306" s="83"/>
    </row>
    <row r="1307" spans="12:12" x14ac:dyDescent="0.2">
      <c r="L1307" s="83"/>
    </row>
    <row r="1308" spans="12:12" x14ac:dyDescent="0.2">
      <c r="L1308" s="83"/>
    </row>
    <row r="1309" spans="12:12" x14ac:dyDescent="0.2">
      <c r="L1309" s="83"/>
    </row>
    <row r="1310" spans="12:12" x14ac:dyDescent="0.2">
      <c r="L1310" s="83"/>
    </row>
    <row r="1311" spans="12:12" x14ac:dyDescent="0.2">
      <c r="L1311" s="83"/>
    </row>
    <row r="1312" spans="12:12" x14ac:dyDescent="0.2">
      <c r="L1312" s="83"/>
    </row>
    <row r="1313" spans="12:12" x14ac:dyDescent="0.2">
      <c r="L1313" s="83"/>
    </row>
    <row r="1314" spans="12:12" x14ac:dyDescent="0.2">
      <c r="L1314" s="83"/>
    </row>
    <row r="1315" spans="12:12" x14ac:dyDescent="0.2">
      <c r="L1315" s="83"/>
    </row>
    <row r="1316" spans="12:12" x14ac:dyDescent="0.2">
      <c r="L1316" s="83"/>
    </row>
    <row r="1317" spans="12:12" x14ac:dyDescent="0.2">
      <c r="L1317" s="83"/>
    </row>
    <row r="1318" spans="12:12" x14ac:dyDescent="0.2">
      <c r="L1318" s="83"/>
    </row>
    <row r="1319" spans="12:12" x14ac:dyDescent="0.2">
      <c r="L1319" s="83"/>
    </row>
    <row r="1320" spans="12:12" x14ac:dyDescent="0.2">
      <c r="L1320" s="83"/>
    </row>
    <row r="1321" spans="12:12" x14ac:dyDescent="0.2">
      <c r="L1321" s="83"/>
    </row>
    <row r="1322" spans="12:12" x14ac:dyDescent="0.2">
      <c r="L1322" s="83"/>
    </row>
    <row r="1323" spans="12:12" x14ac:dyDescent="0.2">
      <c r="L1323" s="83"/>
    </row>
    <row r="1324" spans="12:12" x14ac:dyDescent="0.2">
      <c r="L1324" s="83"/>
    </row>
    <row r="1325" spans="12:12" x14ac:dyDescent="0.2">
      <c r="L1325" s="83"/>
    </row>
    <row r="1326" spans="12:12" x14ac:dyDescent="0.2">
      <c r="L1326" s="83"/>
    </row>
    <row r="1327" spans="12:12" x14ac:dyDescent="0.2">
      <c r="L1327" s="83"/>
    </row>
    <row r="1328" spans="12:12" x14ac:dyDescent="0.2">
      <c r="L1328" s="83"/>
    </row>
    <row r="1329" spans="12:12" x14ac:dyDescent="0.2">
      <c r="L1329" s="83"/>
    </row>
    <row r="1330" spans="12:12" x14ac:dyDescent="0.2">
      <c r="L1330" s="83"/>
    </row>
    <row r="1331" spans="12:12" x14ac:dyDescent="0.2">
      <c r="L1331" s="83"/>
    </row>
    <row r="1332" spans="12:12" x14ac:dyDescent="0.2">
      <c r="L1332" s="83"/>
    </row>
    <row r="1333" spans="12:12" x14ac:dyDescent="0.2">
      <c r="L1333" s="83"/>
    </row>
    <row r="1334" spans="12:12" x14ac:dyDescent="0.2">
      <c r="L1334" s="83"/>
    </row>
    <row r="1335" spans="12:12" x14ac:dyDescent="0.2">
      <c r="L1335" s="83"/>
    </row>
    <row r="1336" spans="12:12" x14ac:dyDescent="0.2">
      <c r="L1336" s="83"/>
    </row>
    <row r="1337" spans="12:12" x14ac:dyDescent="0.2">
      <c r="L1337" s="83"/>
    </row>
    <row r="1338" spans="12:12" x14ac:dyDescent="0.2">
      <c r="L1338" s="83"/>
    </row>
  </sheetData>
  <mergeCells count="37">
    <mergeCell ref="P5:P6"/>
    <mergeCell ref="A2:O2"/>
    <mergeCell ref="A3:O3"/>
    <mergeCell ref="G5:G6"/>
    <mergeCell ref="K5:K6"/>
    <mergeCell ref="A5:A6"/>
    <mergeCell ref="D5:D6"/>
    <mergeCell ref="H5:H6"/>
    <mergeCell ref="I5:I6"/>
    <mergeCell ref="J5:J6"/>
    <mergeCell ref="L5:L6"/>
    <mergeCell ref="M5:M6"/>
    <mergeCell ref="N5:N6"/>
    <mergeCell ref="O5:O6"/>
    <mergeCell ref="AB5:AB6"/>
    <mergeCell ref="Q5:Q6"/>
    <mergeCell ref="R5:R6"/>
    <mergeCell ref="S5:S6"/>
    <mergeCell ref="T5:T6"/>
    <mergeCell ref="U5:U6"/>
    <mergeCell ref="W5:W6"/>
    <mergeCell ref="X5:X6"/>
    <mergeCell ref="Y5:Y6"/>
    <mergeCell ref="Z5:Z6"/>
    <mergeCell ref="AA5:AA6"/>
    <mergeCell ref="V5:V6"/>
    <mergeCell ref="AI5:AI6"/>
    <mergeCell ref="AJ5:AJ6"/>
    <mergeCell ref="AM5:AM6"/>
    <mergeCell ref="AC5:AC6"/>
    <mergeCell ref="AD5:AD6"/>
    <mergeCell ref="AE5:AE6"/>
    <mergeCell ref="AF5:AF6"/>
    <mergeCell ref="AG5:AG6"/>
    <mergeCell ref="AH5:AH6"/>
    <mergeCell ref="AK5:AK6"/>
    <mergeCell ref="AL5:AL6"/>
  </mergeCells>
  <phoneticPr fontId="29" type="noConversion"/>
  <pageMargins left="0.44" right="0.27" top="0.53" bottom="0.33" header="0.3" footer="0.2"/>
  <pageSetup paperSize="9" scale="72" orientation="portrait" r:id="rId1"/>
  <headerFooter>
    <oddFooter>&amp;C&amp;P</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3"/>
  <sheetViews>
    <sheetView tabSelected="1" workbookViewId="0">
      <selection activeCell="N13" sqref="N13"/>
    </sheetView>
  </sheetViews>
  <sheetFormatPr defaultRowHeight="15.75" x14ac:dyDescent="0.2"/>
  <cols>
    <col min="1" max="1" width="7.28515625" style="3" customWidth="1"/>
    <col min="2" max="2" width="39" style="246" customWidth="1"/>
    <col min="3" max="6" width="9" style="247" hidden="1" customWidth="1"/>
    <col min="7" max="7" width="14" style="248" hidden="1" customWidth="1"/>
    <col min="8" max="8" width="13.28515625" style="3" hidden="1" customWidth="1"/>
    <col min="9" max="9" width="13.140625" style="3" hidden="1" customWidth="1"/>
    <col min="10" max="10" width="12.7109375" style="3" hidden="1" customWidth="1"/>
    <col min="11" max="11" width="12" style="3" hidden="1" customWidth="1"/>
    <col min="12" max="12" width="11.28515625" style="322" customWidth="1"/>
    <col min="13" max="13" width="10.7109375" style="322" customWidth="1"/>
    <col min="14" max="14" width="10" style="322" customWidth="1"/>
    <col min="15" max="15" width="11.5703125" style="325" customWidth="1"/>
    <col min="16" max="16" width="16.140625" style="322" hidden="1" customWidth="1"/>
    <col min="17" max="17" width="12.140625" style="322" customWidth="1"/>
    <col min="18" max="18" width="25.85546875" style="272" customWidth="1"/>
    <col min="19" max="242" width="9.140625" style="3"/>
    <col min="243" max="243" width="7.28515625" style="3" customWidth="1"/>
    <col min="244" max="244" width="47" style="3" customWidth="1"/>
    <col min="245" max="253" width="0" style="3" hidden="1" customWidth="1"/>
    <col min="254" max="254" width="13" style="3" customWidth="1"/>
    <col min="255" max="256" width="12" style="3" customWidth="1"/>
    <col min="257" max="257" width="15.85546875" style="3" customWidth="1"/>
    <col min="258" max="258" width="16.140625" style="3" customWidth="1"/>
    <col min="259" max="259" width="15.42578125" style="3" customWidth="1"/>
    <col min="260" max="260" width="37.42578125" style="3" customWidth="1"/>
    <col min="261" max="261" width="11.5703125" style="3" bestFit="1" customWidth="1"/>
    <col min="262" max="263" width="9.28515625" style="3" bestFit="1" customWidth="1"/>
    <col min="264" max="264" width="10.140625" style="3" bestFit="1" customWidth="1"/>
    <col min="265" max="265" width="9.28515625" style="3" bestFit="1" customWidth="1"/>
    <col min="266" max="266" width="9.140625" style="3"/>
    <col min="267" max="268" width="9.28515625" style="3" bestFit="1" customWidth="1"/>
    <col min="269" max="498" width="9.140625" style="3"/>
    <col min="499" max="499" width="7.28515625" style="3" customWidth="1"/>
    <col min="500" max="500" width="47" style="3" customWidth="1"/>
    <col min="501" max="509" width="0" style="3" hidden="1" customWidth="1"/>
    <col min="510" max="510" width="13" style="3" customWidth="1"/>
    <col min="511" max="512" width="12" style="3" customWidth="1"/>
    <col min="513" max="513" width="15.85546875" style="3" customWidth="1"/>
    <col min="514" max="514" width="16.140625" style="3" customWidth="1"/>
    <col min="515" max="515" width="15.42578125" style="3" customWidth="1"/>
    <col min="516" max="516" width="37.42578125" style="3" customWidth="1"/>
    <col min="517" max="517" width="11.5703125" style="3" bestFit="1" customWidth="1"/>
    <col min="518" max="519" width="9.28515625" style="3" bestFit="1" customWidth="1"/>
    <col min="520" max="520" width="10.140625" style="3" bestFit="1" customWidth="1"/>
    <col min="521" max="521" width="9.28515625" style="3" bestFit="1" customWidth="1"/>
    <col min="522" max="522" width="9.140625" style="3"/>
    <col min="523" max="524" width="9.28515625" style="3" bestFit="1" customWidth="1"/>
    <col min="525" max="754" width="9.140625" style="3"/>
    <col min="755" max="755" width="7.28515625" style="3" customWidth="1"/>
    <col min="756" max="756" width="47" style="3" customWidth="1"/>
    <col min="757" max="765" width="0" style="3" hidden="1" customWidth="1"/>
    <col min="766" max="766" width="13" style="3" customWidth="1"/>
    <col min="767" max="768" width="12" style="3" customWidth="1"/>
    <col min="769" max="769" width="15.85546875" style="3" customWidth="1"/>
    <col min="770" max="770" width="16.140625" style="3" customWidth="1"/>
    <col min="771" max="771" width="15.42578125" style="3" customWidth="1"/>
    <col min="772" max="772" width="37.42578125" style="3" customWidth="1"/>
    <col min="773" max="773" width="11.5703125" style="3" bestFit="1" customWidth="1"/>
    <col min="774" max="775" width="9.28515625" style="3" bestFit="1" customWidth="1"/>
    <col min="776" max="776" width="10.140625" style="3" bestFit="1" customWidth="1"/>
    <col min="777" max="777" width="9.28515625" style="3" bestFit="1" customWidth="1"/>
    <col min="778" max="778" width="9.140625" style="3"/>
    <col min="779" max="780" width="9.28515625" style="3" bestFit="1" customWidth="1"/>
    <col min="781" max="1010" width="9.140625" style="3"/>
    <col min="1011" max="1011" width="7.28515625" style="3" customWidth="1"/>
    <col min="1012" max="1012" width="47" style="3" customWidth="1"/>
    <col min="1013" max="1021" width="0" style="3" hidden="1" customWidth="1"/>
    <col min="1022" max="1022" width="13" style="3" customWidth="1"/>
    <col min="1023" max="1024" width="12" style="3" customWidth="1"/>
    <col min="1025" max="1025" width="15.85546875" style="3" customWidth="1"/>
    <col min="1026" max="1026" width="16.140625" style="3" customWidth="1"/>
    <col min="1027" max="1027" width="15.42578125" style="3" customWidth="1"/>
    <col min="1028" max="1028" width="37.42578125" style="3" customWidth="1"/>
    <col min="1029" max="1029" width="11.5703125" style="3" bestFit="1" customWidth="1"/>
    <col min="1030" max="1031" width="9.28515625" style="3" bestFit="1" customWidth="1"/>
    <col min="1032" max="1032" width="10.140625" style="3" bestFit="1" customWidth="1"/>
    <col min="1033" max="1033" width="9.28515625" style="3" bestFit="1" customWidth="1"/>
    <col min="1034" max="1034" width="9.140625" style="3"/>
    <col min="1035" max="1036" width="9.28515625" style="3" bestFit="1" customWidth="1"/>
    <col min="1037" max="1266" width="9.140625" style="3"/>
    <col min="1267" max="1267" width="7.28515625" style="3" customWidth="1"/>
    <col min="1268" max="1268" width="47" style="3" customWidth="1"/>
    <col min="1269" max="1277" width="0" style="3" hidden="1" customWidth="1"/>
    <col min="1278" max="1278" width="13" style="3" customWidth="1"/>
    <col min="1279" max="1280" width="12" style="3" customWidth="1"/>
    <col min="1281" max="1281" width="15.85546875" style="3" customWidth="1"/>
    <col min="1282" max="1282" width="16.140625" style="3" customWidth="1"/>
    <col min="1283" max="1283" width="15.42578125" style="3" customWidth="1"/>
    <col min="1284" max="1284" width="37.42578125" style="3" customWidth="1"/>
    <col min="1285" max="1285" width="11.5703125" style="3" bestFit="1" customWidth="1"/>
    <col min="1286" max="1287" width="9.28515625" style="3" bestFit="1" customWidth="1"/>
    <col min="1288" max="1288" width="10.140625" style="3" bestFit="1" customWidth="1"/>
    <col min="1289" max="1289" width="9.28515625" style="3" bestFit="1" customWidth="1"/>
    <col min="1290" max="1290" width="9.140625" style="3"/>
    <col min="1291" max="1292" width="9.28515625" style="3" bestFit="1" customWidth="1"/>
    <col min="1293" max="1522" width="9.140625" style="3"/>
    <col min="1523" max="1523" width="7.28515625" style="3" customWidth="1"/>
    <col min="1524" max="1524" width="47" style="3" customWidth="1"/>
    <col min="1525" max="1533" width="0" style="3" hidden="1" customWidth="1"/>
    <col min="1534" max="1534" width="13" style="3" customWidth="1"/>
    <col min="1535" max="1536" width="12" style="3" customWidth="1"/>
    <col min="1537" max="1537" width="15.85546875" style="3" customWidth="1"/>
    <col min="1538" max="1538" width="16.140625" style="3" customWidth="1"/>
    <col min="1539" max="1539" width="15.42578125" style="3" customWidth="1"/>
    <col min="1540" max="1540" width="37.42578125" style="3" customWidth="1"/>
    <col min="1541" max="1541" width="11.5703125" style="3" bestFit="1" customWidth="1"/>
    <col min="1542" max="1543" width="9.28515625" style="3" bestFit="1" customWidth="1"/>
    <col min="1544" max="1544" width="10.140625" style="3" bestFit="1" customWidth="1"/>
    <col min="1545" max="1545" width="9.28515625" style="3" bestFit="1" customWidth="1"/>
    <col min="1546" max="1546" width="9.140625" style="3"/>
    <col min="1547" max="1548" width="9.28515625" style="3" bestFit="1" customWidth="1"/>
    <col min="1549" max="1778" width="9.140625" style="3"/>
    <col min="1779" max="1779" width="7.28515625" style="3" customWidth="1"/>
    <col min="1780" max="1780" width="47" style="3" customWidth="1"/>
    <col min="1781" max="1789" width="0" style="3" hidden="1" customWidth="1"/>
    <col min="1790" max="1790" width="13" style="3" customWidth="1"/>
    <col min="1791" max="1792" width="12" style="3" customWidth="1"/>
    <col min="1793" max="1793" width="15.85546875" style="3" customWidth="1"/>
    <col min="1794" max="1794" width="16.140625" style="3" customWidth="1"/>
    <col min="1795" max="1795" width="15.42578125" style="3" customWidth="1"/>
    <col min="1796" max="1796" width="37.42578125" style="3" customWidth="1"/>
    <col min="1797" max="1797" width="11.5703125" style="3" bestFit="1" customWidth="1"/>
    <col min="1798" max="1799" width="9.28515625" style="3" bestFit="1" customWidth="1"/>
    <col min="1800" max="1800" width="10.140625" style="3" bestFit="1" customWidth="1"/>
    <col min="1801" max="1801" width="9.28515625" style="3" bestFit="1" customWidth="1"/>
    <col min="1802" max="1802" width="9.140625" style="3"/>
    <col min="1803" max="1804" width="9.28515625" style="3" bestFit="1" customWidth="1"/>
    <col min="1805" max="2034" width="9.140625" style="3"/>
    <col min="2035" max="2035" width="7.28515625" style="3" customWidth="1"/>
    <col min="2036" max="2036" width="47" style="3" customWidth="1"/>
    <col min="2037" max="2045" width="0" style="3" hidden="1" customWidth="1"/>
    <col min="2046" max="2046" width="13" style="3" customWidth="1"/>
    <col min="2047" max="2048" width="12" style="3" customWidth="1"/>
    <col min="2049" max="2049" width="15.85546875" style="3" customWidth="1"/>
    <col min="2050" max="2050" width="16.140625" style="3" customWidth="1"/>
    <col min="2051" max="2051" width="15.42578125" style="3" customWidth="1"/>
    <col min="2052" max="2052" width="37.42578125" style="3" customWidth="1"/>
    <col min="2053" max="2053" width="11.5703125" style="3" bestFit="1" customWidth="1"/>
    <col min="2054" max="2055" width="9.28515625" style="3" bestFit="1" customWidth="1"/>
    <col min="2056" max="2056" width="10.140625" style="3" bestFit="1" customWidth="1"/>
    <col min="2057" max="2057" width="9.28515625" style="3" bestFit="1" customWidth="1"/>
    <col min="2058" max="2058" width="9.140625" style="3"/>
    <col min="2059" max="2060" width="9.28515625" style="3" bestFit="1" customWidth="1"/>
    <col min="2061" max="2290" width="9.140625" style="3"/>
    <col min="2291" max="2291" width="7.28515625" style="3" customWidth="1"/>
    <col min="2292" max="2292" width="47" style="3" customWidth="1"/>
    <col min="2293" max="2301" width="0" style="3" hidden="1" customWidth="1"/>
    <col min="2302" max="2302" width="13" style="3" customWidth="1"/>
    <col min="2303" max="2304" width="12" style="3" customWidth="1"/>
    <col min="2305" max="2305" width="15.85546875" style="3" customWidth="1"/>
    <col min="2306" max="2306" width="16.140625" style="3" customWidth="1"/>
    <col min="2307" max="2307" width="15.42578125" style="3" customWidth="1"/>
    <col min="2308" max="2308" width="37.42578125" style="3" customWidth="1"/>
    <col min="2309" max="2309" width="11.5703125" style="3" bestFit="1" customWidth="1"/>
    <col min="2310" max="2311" width="9.28515625" style="3" bestFit="1" customWidth="1"/>
    <col min="2312" max="2312" width="10.140625" style="3" bestFit="1" customWidth="1"/>
    <col min="2313" max="2313" width="9.28515625" style="3" bestFit="1" customWidth="1"/>
    <col min="2314" max="2314" width="9.140625" style="3"/>
    <col min="2315" max="2316" width="9.28515625" style="3" bestFit="1" customWidth="1"/>
    <col min="2317" max="2546" width="9.140625" style="3"/>
    <col min="2547" max="2547" width="7.28515625" style="3" customWidth="1"/>
    <col min="2548" max="2548" width="47" style="3" customWidth="1"/>
    <col min="2549" max="2557" width="0" style="3" hidden="1" customWidth="1"/>
    <col min="2558" max="2558" width="13" style="3" customWidth="1"/>
    <col min="2559" max="2560" width="12" style="3" customWidth="1"/>
    <col min="2561" max="2561" width="15.85546875" style="3" customWidth="1"/>
    <col min="2562" max="2562" width="16.140625" style="3" customWidth="1"/>
    <col min="2563" max="2563" width="15.42578125" style="3" customWidth="1"/>
    <col min="2564" max="2564" width="37.42578125" style="3" customWidth="1"/>
    <col min="2565" max="2565" width="11.5703125" style="3" bestFit="1" customWidth="1"/>
    <col min="2566" max="2567" width="9.28515625" style="3" bestFit="1" customWidth="1"/>
    <col min="2568" max="2568" width="10.140625" style="3" bestFit="1" customWidth="1"/>
    <col min="2569" max="2569" width="9.28515625" style="3" bestFit="1" customWidth="1"/>
    <col min="2570" max="2570" width="9.140625" style="3"/>
    <col min="2571" max="2572" width="9.28515625" style="3" bestFit="1" customWidth="1"/>
    <col min="2573" max="2802" width="9.140625" style="3"/>
    <col min="2803" max="2803" width="7.28515625" style="3" customWidth="1"/>
    <col min="2804" max="2804" width="47" style="3" customWidth="1"/>
    <col min="2805" max="2813" width="0" style="3" hidden="1" customWidth="1"/>
    <col min="2814" max="2814" width="13" style="3" customWidth="1"/>
    <col min="2815" max="2816" width="12" style="3" customWidth="1"/>
    <col min="2817" max="2817" width="15.85546875" style="3" customWidth="1"/>
    <col min="2818" max="2818" width="16.140625" style="3" customWidth="1"/>
    <col min="2819" max="2819" width="15.42578125" style="3" customWidth="1"/>
    <col min="2820" max="2820" width="37.42578125" style="3" customWidth="1"/>
    <col min="2821" max="2821" width="11.5703125" style="3" bestFit="1" customWidth="1"/>
    <col min="2822" max="2823" width="9.28515625" style="3" bestFit="1" customWidth="1"/>
    <col min="2824" max="2824" width="10.140625" style="3" bestFit="1" customWidth="1"/>
    <col min="2825" max="2825" width="9.28515625" style="3" bestFit="1" customWidth="1"/>
    <col min="2826" max="2826" width="9.140625" style="3"/>
    <col min="2827" max="2828" width="9.28515625" style="3" bestFit="1" customWidth="1"/>
    <col min="2829" max="3058" width="9.140625" style="3"/>
    <col min="3059" max="3059" width="7.28515625" style="3" customWidth="1"/>
    <col min="3060" max="3060" width="47" style="3" customWidth="1"/>
    <col min="3061" max="3069" width="0" style="3" hidden="1" customWidth="1"/>
    <col min="3070" max="3070" width="13" style="3" customWidth="1"/>
    <col min="3071" max="3072" width="12" style="3" customWidth="1"/>
    <col min="3073" max="3073" width="15.85546875" style="3" customWidth="1"/>
    <col min="3074" max="3074" width="16.140625" style="3" customWidth="1"/>
    <col min="3075" max="3075" width="15.42578125" style="3" customWidth="1"/>
    <col min="3076" max="3076" width="37.42578125" style="3" customWidth="1"/>
    <col min="3077" max="3077" width="11.5703125" style="3" bestFit="1" customWidth="1"/>
    <col min="3078" max="3079" width="9.28515625" style="3" bestFit="1" customWidth="1"/>
    <col min="3080" max="3080" width="10.140625" style="3" bestFit="1" customWidth="1"/>
    <col min="3081" max="3081" width="9.28515625" style="3" bestFit="1" customWidth="1"/>
    <col min="3082" max="3082" width="9.140625" style="3"/>
    <col min="3083" max="3084" width="9.28515625" style="3" bestFit="1" customWidth="1"/>
    <col min="3085" max="3314" width="9.140625" style="3"/>
    <col min="3315" max="3315" width="7.28515625" style="3" customWidth="1"/>
    <col min="3316" max="3316" width="47" style="3" customWidth="1"/>
    <col min="3317" max="3325" width="0" style="3" hidden="1" customWidth="1"/>
    <col min="3326" max="3326" width="13" style="3" customWidth="1"/>
    <col min="3327" max="3328" width="12" style="3" customWidth="1"/>
    <col min="3329" max="3329" width="15.85546875" style="3" customWidth="1"/>
    <col min="3330" max="3330" width="16.140625" style="3" customWidth="1"/>
    <col min="3331" max="3331" width="15.42578125" style="3" customWidth="1"/>
    <col min="3332" max="3332" width="37.42578125" style="3" customWidth="1"/>
    <col min="3333" max="3333" width="11.5703125" style="3" bestFit="1" customWidth="1"/>
    <col min="3334" max="3335" width="9.28515625" style="3" bestFit="1" customWidth="1"/>
    <col min="3336" max="3336" width="10.140625" style="3" bestFit="1" customWidth="1"/>
    <col min="3337" max="3337" width="9.28515625" style="3" bestFit="1" customWidth="1"/>
    <col min="3338" max="3338" width="9.140625" style="3"/>
    <col min="3339" max="3340" width="9.28515625" style="3" bestFit="1" customWidth="1"/>
    <col min="3341" max="3570" width="9.140625" style="3"/>
    <col min="3571" max="3571" width="7.28515625" style="3" customWidth="1"/>
    <col min="3572" max="3572" width="47" style="3" customWidth="1"/>
    <col min="3573" max="3581" width="0" style="3" hidden="1" customWidth="1"/>
    <col min="3582" max="3582" width="13" style="3" customWidth="1"/>
    <col min="3583" max="3584" width="12" style="3" customWidth="1"/>
    <col min="3585" max="3585" width="15.85546875" style="3" customWidth="1"/>
    <col min="3586" max="3586" width="16.140625" style="3" customWidth="1"/>
    <col min="3587" max="3587" width="15.42578125" style="3" customWidth="1"/>
    <col min="3588" max="3588" width="37.42578125" style="3" customWidth="1"/>
    <col min="3589" max="3589" width="11.5703125" style="3" bestFit="1" customWidth="1"/>
    <col min="3590" max="3591" width="9.28515625" style="3" bestFit="1" customWidth="1"/>
    <col min="3592" max="3592" width="10.140625" style="3" bestFit="1" customWidth="1"/>
    <col min="3593" max="3593" width="9.28515625" style="3" bestFit="1" customWidth="1"/>
    <col min="3594" max="3594" width="9.140625" style="3"/>
    <col min="3595" max="3596" width="9.28515625" style="3" bestFit="1" customWidth="1"/>
    <col min="3597" max="3826" width="9.140625" style="3"/>
    <col min="3827" max="3827" width="7.28515625" style="3" customWidth="1"/>
    <col min="3828" max="3828" width="47" style="3" customWidth="1"/>
    <col min="3829" max="3837" width="0" style="3" hidden="1" customWidth="1"/>
    <col min="3838" max="3838" width="13" style="3" customWidth="1"/>
    <col min="3839" max="3840" width="12" style="3" customWidth="1"/>
    <col min="3841" max="3841" width="15.85546875" style="3" customWidth="1"/>
    <col min="3842" max="3842" width="16.140625" style="3" customWidth="1"/>
    <col min="3843" max="3843" width="15.42578125" style="3" customWidth="1"/>
    <col min="3844" max="3844" width="37.42578125" style="3" customWidth="1"/>
    <col min="3845" max="3845" width="11.5703125" style="3" bestFit="1" customWidth="1"/>
    <col min="3846" max="3847" width="9.28515625" style="3" bestFit="1" customWidth="1"/>
    <col min="3848" max="3848" width="10.140625" style="3" bestFit="1" customWidth="1"/>
    <col min="3849" max="3849" width="9.28515625" style="3" bestFit="1" customWidth="1"/>
    <col min="3850" max="3850" width="9.140625" style="3"/>
    <col min="3851" max="3852" width="9.28515625" style="3" bestFit="1" customWidth="1"/>
    <col min="3853" max="4082" width="9.140625" style="3"/>
    <col min="4083" max="4083" width="7.28515625" style="3" customWidth="1"/>
    <col min="4084" max="4084" width="47" style="3" customWidth="1"/>
    <col min="4085" max="4093" width="0" style="3" hidden="1" customWidth="1"/>
    <col min="4094" max="4094" width="13" style="3" customWidth="1"/>
    <col min="4095" max="4096" width="12" style="3" customWidth="1"/>
    <col min="4097" max="4097" width="15.85546875" style="3" customWidth="1"/>
    <col min="4098" max="4098" width="16.140625" style="3" customWidth="1"/>
    <col min="4099" max="4099" width="15.42578125" style="3" customWidth="1"/>
    <col min="4100" max="4100" width="37.42578125" style="3" customWidth="1"/>
    <col min="4101" max="4101" width="11.5703125" style="3" bestFit="1" customWidth="1"/>
    <col min="4102" max="4103" width="9.28515625" style="3" bestFit="1" customWidth="1"/>
    <col min="4104" max="4104" width="10.140625" style="3" bestFit="1" customWidth="1"/>
    <col min="4105" max="4105" width="9.28515625" style="3" bestFit="1" customWidth="1"/>
    <col min="4106" max="4106" width="9.140625" style="3"/>
    <col min="4107" max="4108" width="9.28515625" style="3" bestFit="1" customWidth="1"/>
    <col min="4109" max="4338" width="9.140625" style="3"/>
    <col min="4339" max="4339" width="7.28515625" style="3" customWidth="1"/>
    <col min="4340" max="4340" width="47" style="3" customWidth="1"/>
    <col min="4341" max="4349" width="0" style="3" hidden="1" customWidth="1"/>
    <col min="4350" max="4350" width="13" style="3" customWidth="1"/>
    <col min="4351" max="4352" width="12" style="3" customWidth="1"/>
    <col min="4353" max="4353" width="15.85546875" style="3" customWidth="1"/>
    <col min="4354" max="4354" width="16.140625" style="3" customWidth="1"/>
    <col min="4355" max="4355" width="15.42578125" style="3" customWidth="1"/>
    <col min="4356" max="4356" width="37.42578125" style="3" customWidth="1"/>
    <col min="4357" max="4357" width="11.5703125" style="3" bestFit="1" customWidth="1"/>
    <col min="4358" max="4359" width="9.28515625" style="3" bestFit="1" customWidth="1"/>
    <col min="4360" max="4360" width="10.140625" style="3" bestFit="1" customWidth="1"/>
    <col min="4361" max="4361" width="9.28515625" style="3" bestFit="1" customWidth="1"/>
    <col min="4362" max="4362" width="9.140625" style="3"/>
    <col min="4363" max="4364" width="9.28515625" style="3" bestFit="1" customWidth="1"/>
    <col min="4365" max="4594" width="9.140625" style="3"/>
    <col min="4595" max="4595" width="7.28515625" style="3" customWidth="1"/>
    <col min="4596" max="4596" width="47" style="3" customWidth="1"/>
    <col min="4597" max="4605" width="0" style="3" hidden="1" customWidth="1"/>
    <col min="4606" max="4606" width="13" style="3" customWidth="1"/>
    <col min="4607" max="4608" width="12" style="3" customWidth="1"/>
    <col min="4609" max="4609" width="15.85546875" style="3" customWidth="1"/>
    <col min="4610" max="4610" width="16.140625" style="3" customWidth="1"/>
    <col min="4611" max="4611" width="15.42578125" style="3" customWidth="1"/>
    <col min="4612" max="4612" width="37.42578125" style="3" customWidth="1"/>
    <col min="4613" max="4613" width="11.5703125" style="3" bestFit="1" customWidth="1"/>
    <col min="4614" max="4615" width="9.28515625" style="3" bestFit="1" customWidth="1"/>
    <col min="4616" max="4616" width="10.140625" style="3" bestFit="1" customWidth="1"/>
    <col min="4617" max="4617" width="9.28515625" style="3" bestFit="1" customWidth="1"/>
    <col min="4618" max="4618" width="9.140625" style="3"/>
    <col min="4619" max="4620" width="9.28515625" style="3" bestFit="1" customWidth="1"/>
    <col min="4621" max="4850" width="9.140625" style="3"/>
    <col min="4851" max="4851" width="7.28515625" style="3" customWidth="1"/>
    <col min="4852" max="4852" width="47" style="3" customWidth="1"/>
    <col min="4853" max="4861" width="0" style="3" hidden="1" customWidth="1"/>
    <col min="4862" max="4862" width="13" style="3" customWidth="1"/>
    <col min="4863" max="4864" width="12" style="3" customWidth="1"/>
    <col min="4865" max="4865" width="15.85546875" style="3" customWidth="1"/>
    <col min="4866" max="4866" width="16.140625" style="3" customWidth="1"/>
    <col min="4867" max="4867" width="15.42578125" style="3" customWidth="1"/>
    <col min="4868" max="4868" width="37.42578125" style="3" customWidth="1"/>
    <col min="4869" max="4869" width="11.5703125" style="3" bestFit="1" customWidth="1"/>
    <col min="4870" max="4871" width="9.28515625" style="3" bestFit="1" customWidth="1"/>
    <col min="4872" max="4872" width="10.140625" style="3" bestFit="1" customWidth="1"/>
    <col min="4873" max="4873" width="9.28515625" style="3" bestFit="1" customWidth="1"/>
    <col min="4874" max="4874" width="9.140625" style="3"/>
    <col min="4875" max="4876" width="9.28515625" style="3" bestFit="1" customWidth="1"/>
    <col min="4877" max="5106" width="9.140625" style="3"/>
    <col min="5107" max="5107" width="7.28515625" style="3" customWidth="1"/>
    <col min="5108" max="5108" width="47" style="3" customWidth="1"/>
    <col min="5109" max="5117" width="0" style="3" hidden="1" customWidth="1"/>
    <col min="5118" max="5118" width="13" style="3" customWidth="1"/>
    <col min="5119" max="5120" width="12" style="3" customWidth="1"/>
    <col min="5121" max="5121" width="15.85546875" style="3" customWidth="1"/>
    <col min="5122" max="5122" width="16.140625" style="3" customWidth="1"/>
    <col min="5123" max="5123" width="15.42578125" style="3" customWidth="1"/>
    <col min="5124" max="5124" width="37.42578125" style="3" customWidth="1"/>
    <col min="5125" max="5125" width="11.5703125" style="3" bestFit="1" customWidth="1"/>
    <col min="5126" max="5127" width="9.28515625" style="3" bestFit="1" customWidth="1"/>
    <col min="5128" max="5128" width="10.140625" style="3" bestFit="1" customWidth="1"/>
    <col min="5129" max="5129" width="9.28515625" style="3" bestFit="1" customWidth="1"/>
    <col min="5130" max="5130" width="9.140625" style="3"/>
    <col min="5131" max="5132" width="9.28515625" style="3" bestFit="1" customWidth="1"/>
    <col min="5133" max="5362" width="9.140625" style="3"/>
    <col min="5363" max="5363" width="7.28515625" style="3" customWidth="1"/>
    <col min="5364" max="5364" width="47" style="3" customWidth="1"/>
    <col min="5365" max="5373" width="0" style="3" hidden="1" customWidth="1"/>
    <col min="5374" max="5374" width="13" style="3" customWidth="1"/>
    <col min="5375" max="5376" width="12" style="3" customWidth="1"/>
    <col min="5377" max="5377" width="15.85546875" style="3" customWidth="1"/>
    <col min="5378" max="5378" width="16.140625" style="3" customWidth="1"/>
    <col min="5379" max="5379" width="15.42578125" style="3" customWidth="1"/>
    <col min="5380" max="5380" width="37.42578125" style="3" customWidth="1"/>
    <col min="5381" max="5381" width="11.5703125" style="3" bestFit="1" customWidth="1"/>
    <col min="5382" max="5383" width="9.28515625" style="3" bestFit="1" customWidth="1"/>
    <col min="5384" max="5384" width="10.140625" style="3" bestFit="1" customWidth="1"/>
    <col min="5385" max="5385" width="9.28515625" style="3" bestFit="1" customWidth="1"/>
    <col min="5386" max="5386" width="9.140625" style="3"/>
    <col min="5387" max="5388" width="9.28515625" style="3" bestFit="1" customWidth="1"/>
    <col min="5389" max="5618" width="9.140625" style="3"/>
    <col min="5619" max="5619" width="7.28515625" style="3" customWidth="1"/>
    <col min="5620" max="5620" width="47" style="3" customWidth="1"/>
    <col min="5621" max="5629" width="0" style="3" hidden="1" customWidth="1"/>
    <col min="5630" max="5630" width="13" style="3" customWidth="1"/>
    <col min="5631" max="5632" width="12" style="3" customWidth="1"/>
    <col min="5633" max="5633" width="15.85546875" style="3" customWidth="1"/>
    <col min="5634" max="5634" width="16.140625" style="3" customWidth="1"/>
    <col min="5635" max="5635" width="15.42578125" style="3" customWidth="1"/>
    <col min="5636" max="5636" width="37.42578125" style="3" customWidth="1"/>
    <col min="5637" max="5637" width="11.5703125" style="3" bestFit="1" customWidth="1"/>
    <col min="5638" max="5639" width="9.28515625" style="3" bestFit="1" customWidth="1"/>
    <col min="5640" max="5640" width="10.140625" style="3" bestFit="1" customWidth="1"/>
    <col min="5641" max="5641" width="9.28515625" style="3" bestFit="1" customWidth="1"/>
    <col min="5642" max="5642" width="9.140625" style="3"/>
    <col min="5643" max="5644" width="9.28515625" style="3" bestFit="1" customWidth="1"/>
    <col min="5645" max="5874" width="9.140625" style="3"/>
    <col min="5875" max="5875" width="7.28515625" style="3" customWidth="1"/>
    <col min="5876" max="5876" width="47" style="3" customWidth="1"/>
    <col min="5877" max="5885" width="0" style="3" hidden="1" customWidth="1"/>
    <col min="5886" max="5886" width="13" style="3" customWidth="1"/>
    <col min="5887" max="5888" width="12" style="3" customWidth="1"/>
    <col min="5889" max="5889" width="15.85546875" style="3" customWidth="1"/>
    <col min="5890" max="5890" width="16.140625" style="3" customWidth="1"/>
    <col min="5891" max="5891" width="15.42578125" style="3" customWidth="1"/>
    <col min="5892" max="5892" width="37.42578125" style="3" customWidth="1"/>
    <col min="5893" max="5893" width="11.5703125" style="3" bestFit="1" customWidth="1"/>
    <col min="5894" max="5895" width="9.28515625" style="3" bestFit="1" customWidth="1"/>
    <col min="5896" max="5896" width="10.140625" style="3" bestFit="1" customWidth="1"/>
    <col min="5897" max="5897" width="9.28515625" style="3" bestFit="1" customWidth="1"/>
    <col min="5898" max="5898" width="9.140625" style="3"/>
    <col min="5899" max="5900" width="9.28515625" style="3" bestFit="1" customWidth="1"/>
    <col min="5901" max="6130" width="9.140625" style="3"/>
    <col min="6131" max="6131" width="7.28515625" style="3" customWidth="1"/>
    <col min="6132" max="6132" width="47" style="3" customWidth="1"/>
    <col min="6133" max="6141" width="0" style="3" hidden="1" customWidth="1"/>
    <col min="6142" max="6142" width="13" style="3" customWidth="1"/>
    <col min="6143" max="6144" width="12" style="3" customWidth="1"/>
    <col min="6145" max="6145" width="15.85546875" style="3" customWidth="1"/>
    <col min="6146" max="6146" width="16.140625" style="3" customWidth="1"/>
    <col min="6147" max="6147" width="15.42578125" style="3" customWidth="1"/>
    <col min="6148" max="6148" width="37.42578125" style="3" customWidth="1"/>
    <col min="6149" max="6149" width="11.5703125" style="3" bestFit="1" customWidth="1"/>
    <col min="6150" max="6151" width="9.28515625" style="3" bestFit="1" customWidth="1"/>
    <col min="6152" max="6152" width="10.140625" style="3" bestFit="1" customWidth="1"/>
    <col min="6153" max="6153" width="9.28515625" style="3" bestFit="1" customWidth="1"/>
    <col min="6154" max="6154" width="9.140625" style="3"/>
    <col min="6155" max="6156" width="9.28515625" style="3" bestFit="1" customWidth="1"/>
    <col min="6157" max="6386" width="9.140625" style="3"/>
    <col min="6387" max="6387" width="7.28515625" style="3" customWidth="1"/>
    <col min="6388" max="6388" width="47" style="3" customWidth="1"/>
    <col min="6389" max="6397" width="0" style="3" hidden="1" customWidth="1"/>
    <col min="6398" max="6398" width="13" style="3" customWidth="1"/>
    <col min="6399" max="6400" width="12" style="3" customWidth="1"/>
    <col min="6401" max="6401" width="15.85546875" style="3" customWidth="1"/>
    <col min="6402" max="6402" width="16.140625" style="3" customWidth="1"/>
    <col min="6403" max="6403" width="15.42578125" style="3" customWidth="1"/>
    <col min="6404" max="6404" width="37.42578125" style="3" customWidth="1"/>
    <col min="6405" max="6405" width="11.5703125" style="3" bestFit="1" customWidth="1"/>
    <col min="6406" max="6407" width="9.28515625" style="3" bestFit="1" customWidth="1"/>
    <col min="6408" max="6408" width="10.140625" style="3" bestFit="1" customWidth="1"/>
    <col min="6409" max="6409" width="9.28515625" style="3" bestFit="1" customWidth="1"/>
    <col min="6410" max="6410" width="9.140625" style="3"/>
    <col min="6411" max="6412" width="9.28515625" style="3" bestFit="1" customWidth="1"/>
    <col min="6413" max="6642" width="9.140625" style="3"/>
    <col min="6643" max="6643" width="7.28515625" style="3" customWidth="1"/>
    <col min="6644" max="6644" width="47" style="3" customWidth="1"/>
    <col min="6645" max="6653" width="0" style="3" hidden="1" customWidth="1"/>
    <col min="6654" max="6654" width="13" style="3" customWidth="1"/>
    <col min="6655" max="6656" width="12" style="3" customWidth="1"/>
    <col min="6657" max="6657" width="15.85546875" style="3" customWidth="1"/>
    <col min="6658" max="6658" width="16.140625" style="3" customWidth="1"/>
    <col min="6659" max="6659" width="15.42578125" style="3" customWidth="1"/>
    <col min="6660" max="6660" width="37.42578125" style="3" customWidth="1"/>
    <col min="6661" max="6661" width="11.5703125" style="3" bestFit="1" customWidth="1"/>
    <col min="6662" max="6663" width="9.28515625" style="3" bestFit="1" customWidth="1"/>
    <col min="6664" max="6664" width="10.140625" style="3" bestFit="1" customWidth="1"/>
    <col min="6665" max="6665" width="9.28515625" style="3" bestFit="1" customWidth="1"/>
    <col min="6666" max="6666" width="9.140625" style="3"/>
    <col min="6667" max="6668" width="9.28515625" style="3" bestFit="1" customWidth="1"/>
    <col min="6669" max="6898" width="9.140625" style="3"/>
    <col min="6899" max="6899" width="7.28515625" style="3" customWidth="1"/>
    <col min="6900" max="6900" width="47" style="3" customWidth="1"/>
    <col min="6901" max="6909" width="0" style="3" hidden="1" customWidth="1"/>
    <col min="6910" max="6910" width="13" style="3" customWidth="1"/>
    <col min="6911" max="6912" width="12" style="3" customWidth="1"/>
    <col min="6913" max="6913" width="15.85546875" style="3" customWidth="1"/>
    <col min="6914" max="6914" width="16.140625" style="3" customWidth="1"/>
    <col min="6915" max="6915" width="15.42578125" style="3" customWidth="1"/>
    <col min="6916" max="6916" width="37.42578125" style="3" customWidth="1"/>
    <col min="6917" max="6917" width="11.5703125" style="3" bestFit="1" customWidth="1"/>
    <col min="6918" max="6919" width="9.28515625" style="3" bestFit="1" customWidth="1"/>
    <col min="6920" max="6920" width="10.140625" style="3" bestFit="1" customWidth="1"/>
    <col min="6921" max="6921" width="9.28515625" style="3" bestFit="1" customWidth="1"/>
    <col min="6922" max="6922" width="9.140625" style="3"/>
    <col min="6923" max="6924" width="9.28515625" style="3" bestFit="1" customWidth="1"/>
    <col min="6925" max="7154" width="9.140625" style="3"/>
    <col min="7155" max="7155" width="7.28515625" style="3" customWidth="1"/>
    <col min="7156" max="7156" width="47" style="3" customWidth="1"/>
    <col min="7157" max="7165" width="0" style="3" hidden="1" customWidth="1"/>
    <col min="7166" max="7166" width="13" style="3" customWidth="1"/>
    <col min="7167" max="7168" width="12" style="3" customWidth="1"/>
    <col min="7169" max="7169" width="15.85546875" style="3" customWidth="1"/>
    <col min="7170" max="7170" width="16.140625" style="3" customWidth="1"/>
    <col min="7171" max="7171" width="15.42578125" style="3" customWidth="1"/>
    <col min="7172" max="7172" width="37.42578125" style="3" customWidth="1"/>
    <col min="7173" max="7173" width="11.5703125" style="3" bestFit="1" customWidth="1"/>
    <col min="7174" max="7175" width="9.28515625" style="3" bestFit="1" customWidth="1"/>
    <col min="7176" max="7176" width="10.140625" style="3" bestFit="1" customWidth="1"/>
    <col min="7177" max="7177" width="9.28515625" style="3" bestFit="1" customWidth="1"/>
    <col min="7178" max="7178" width="9.140625" style="3"/>
    <col min="7179" max="7180" width="9.28515625" style="3" bestFit="1" customWidth="1"/>
    <col min="7181" max="7410" width="9.140625" style="3"/>
    <col min="7411" max="7411" width="7.28515625" style="3" customWidth="1"/>
    <col min="7412" max="7412" width="47" style="3" customWidth="1"/>
    <col min="7413" max="7421" width="0" style="3" hidden="1" customWidth="1"/>
    <col min="7422" max="7422" width="13" style="3" customWidth="1"/>
    <col min="7423" max="7424" width="12" style="3" customWidth="1"/>
    <col min="7425" max="7425" width="15.85546875" style="3" customWidth="1"/>
    <col min="7426" max="7426" width="16.140625" style="3" customWidth="1"/>
    <col min="7427" max="7427" width="15.42578125" style="3" customWidth="1"/>
    <col min="7428" max="7428" width="37.42578125" style="3" customWidth="1"/>
    <col min="7429" max="7429" width="11.5703125" style="3" bestFit="1" customWidth="1"/>
    <col min="7430" max="7431" width="9.28515625" style="3" bestFit="1" customWidth="1"/>
    <col min="7432" max="7432" width="10.140625" style="3" bestFit="1" customWidth="1"/>
    <col min="7433" max="7433" width="9.28515625" style="3" bestFit="1" customWidth="1"/>
    <col min="7434" max="7434" width="9.140625" style="3"/>
    <col min="7435" max="7436" width="9.28515625" style="3" bestFit="1" customWidth="1"/>
    <col min="7437" max="7666" width="9.140625" style="3"/>
    <col min="7667" max="7667" width="7.28515625" style="3" customWidth="1"/>
    <col min="7668" max="7668" width="47" style="3" customWidth="1"/>
    <col min="7669" max="7677" width="0" style="3" hidden="1" customWidth="1"/>
    <col min="7678" max="7678" width="13" style="3" customWidth="1"/>
    <col min="7679" max="7680" width="12" style="3" customWidth="1"/>
    <col min="7681" max="7681" width="15.85546875" style="3" customWidth="1"/>
    <col min="7682" max="7682" width="16.140625" style="3" customWidth="1"/>
    <col min="7683" max="7683" width="15.42578125" style="3" customWidth="1"/>
    <col min="7684" max="7684" width="37.42578125" style="3" customWidth="1"/>
    <col min="7685" max="7685" width="11.5703125" style="3" bestFit="1" customWidth="1"/>
    <col min="7686" max="7687" width="9.28515625" style="3" bestFit="1" customWidth="1"/>
    <col min="7688" max="7688" width="10.140625" style="3" bestFit="1" customWidth="1"/>
    <col min="7689" max="7689" width="9.28515625" style="3" bestFit="1" customWidth="1"/>
    <col min="7690" max="7690" width="9.140625" style="3"/>
    <col min="7691" max="7692" width="9.28515625" style="3" bestFit="1" customWidth="1"/>
    <col min="7693" max="7922" width="9.140625" style="3"/>
    <col min="7923" max="7923" width="7.28515625" style="3" customWidth="1"/>
    <col min="7924" max="7924" width="47" style="3" customWidth="1"/>
    <col min="7925" max="7933" width="0" style="3" hidden="1" customWidth="1"/>
    <col min="7934" max="7934" width="13" style="3" customWidth="1"/>
    <col min="7935" max="7936" width="12" style="3" customWidth="1"/>
    <col min="7937" max="7937" width="15.85546875" style="3" customWidth="1"/>
    <col min="7938" max="7938" width="16.140625" style="3" customWidth="1"/>
    <col min="7939" max="7939" width="15.42578125" style="3" customWidth="1"/>
    <col min="7940" max="7940" width="37.42578125" style="3" customWidth="1"/>
    <col min="7941" max="7941" width="11.5703125" style="3" bestFit="1" customWidth="1"/>
    <col min="7942" max="7943" width="9.28515625" style="3" bestFit="1" customWidth="1"/>
    <col min="7944" max="7944" width="10.140625" style="3" bestFit="1" customWidth="1"/>
    <col min="7945" max="7945" width="9.28515625" style="3" bestFit="1" customWidth="1"/>
    <col min="7946" max="7946" width="9.140625" style="3"/>
    <col min="7947" max="7948" width="9.28515625" style="3" bestFit="1" customWidth="1"/>
    <col min="7949" max="8178" width="9.140625" style="3"/>
    <col min="8179" max="8179" width="7.28515625" style="3" customWidth="1"/>
    <col min="8180" max="8180" width="47" style="3" customWidth="1"/>
    <col min="8181" max="8189" width="0" style="3" hidden="1" customWidth="1"/>
    <col min="8190" max="8190" width="13" style="3" customWidth="1"/>
    <col min="8191" max="8192" width="12" style="3" customWidth="1"/>
    <col min="8193" max="8193" width="15.85546875" style="3" customWidth="1"/>
    <col min="8194" max="8194" width="16.140625" style="3" customWidth="1"/>
    <col min="8195" max="8195" width="15.42578125" style="3" customWidth="1"/>
    <col min="8196" max="8196" width="37.42578125" style="3" customWidth="1"/>
    <col min="8197" max="8197" width="11.5703125" style="3" bestFit="1" customWidth="1"/>
    <col min="8198" max="8199" width="9.28515625" style="3" bestFit="1" customWidth="1"/>
    <col min="8200" max="8200" width="10.140625" style="3" bestFit="1" customWidth="1"/>
    <col min="8201" max="8201" width="9.28515625" style="3" bestFit="1" customWidth="1"/>
    <col min="8202" max="8202" width="9.140625" style="3"/>
    <col min="8203" max="8204" width="9.28515625" style="3" bestFit="1" customWidth="1"/>
    <col min="8205" max="8434" width="9.140625" style="3"/>
    <col min="8435" max="8435" width="7.28515625" style="3" customWidth="1"/>
    <col min="8436" max="8436" width="47" style="3" customWidth="1"/>
    <col min="8437" max="8445" width="0" style="3" hidden="1" customWidth="1"/>
    <col min="8446" max="8446" width="13" style="3" customWidth="1"/>
    <col min="8447" max="8448" width="12" style="3" customWidth="1"/>
    <col min="8449" max="8449" width="15.85546875" style="3" customWidth="1"/>
    <col min="8450" max="8450" width="16.140625" style="3" customWidth="1"/>
    <col min="8451" max="8451" width="15.42578125" style="3" customWidth="1"/>
    <col min="8452" max="8452" width="37.42578125" style="3" customWidth="1"/>
    <col min="8453" max="8453" width="11.5703125" style="3" bestFit="1" customWidth="1"/>
    <col min="8454" max="8455" width="9.28515625" style="3" bestFit="1" customWidth="1"/>
    <col min="8456" max="8456" width="10.140625" style="3" bestFit="1" customWidth="1"/>
    <col min="8457" max="8457" width="9.28515625" style="3" bestFit="1" customWidth="1"/>
    <col min="8458" max="8458" width="9.140625" style="3"/>
    <col min="8459" max="8460" width="9.28515625" style="3" bestFit="1" customWidth="1"/>
    <col min="8461" max="8690" width="9.140625" style="3"/>
    <col min="8691" max="8691" width="7.28515625" style="3" customWidth="1"/>
    <col min="8692" max="8692" width="47" style="3" customWidth="1"/>
    <col min="8693" max="8701" width="0" style="3" hidden="1" customWidth="1"/>
    <col min="8702" max="8702" width="13" style="3" customWidth="1"/>
    <col min="8703" max="8704" width="12" style="3" customWidth="1"/>
    <col min="8705" max="8705" width="15.85546875" style="3" customWidth="1"/>
    <col min="8706" max="8706" width="16.140625" style="3" customWidth="1"/>
    <col min="8707" max="8707" width="15.42578125" style="3" customWidth="1"/>
    <col min="8708" max="8708" width="37.42578125" style="3" customWidth="1"/>
    <col min="8709" max="8709" width="11.5703125" style="3" bestFit="1" customWidth="1"/>
    <col min="8710" max="8711" width="9.28515625" style="3" bestFit="1" customWidth="1"/>
    <col min="8712" max="8712" width="10.140625" style="3" bestFit="1" customWidth="1"/>
    <col min="8713" max="8713" width="9.28515625" style="3" bestFit="1" customWidth="1"/>
    <col min="8714" max="8714" width="9.140625" style="3"/>
    <col min="8715" max="8716" width="9.28515625" style="3" bestFit="1" customWidth="1"/>
    <col min="8717" max="8946" width="9.140625" style="3"/>
    <col min="8947" max="8947" width="7.28515625" style="3" customWidth="1"/>
    <col min="8948" max="8948" width="47" style="3" customWidth="1"/>
    <col min="8949" max="8957" width="0" style="3" hidden="1" customWidth="1"/>
    <col min="8958" max="8958" width="13" style="3" customWidth="1"/>
    <col min="8959" max="8960" width="12" style="3" customWidth="1"/>
    <col min="8961" max="8961" width="15.85546875" style="3" customWidth="1"/>
    <col min="8962" max="8962" width="16.140625" style="3" customWidth="1"/>
    <col min="8963" max="8963" width="15.42578125" style="3" customWidth="1"/>
    <col min="8964" max="8964" width="37.42578125" style="3" customWidth="1"/>
    <col min="8965" max="8965" width="11.5703125" style="3" bestFit="1" customWidth="1"/>
    <col min="8966" max="8967" width="9.28515625" style="3" bestFit="1" customWidth="1"/>
    <col min="8968" max="8968" width="10.140625" style="3" bestFit="1" customWidth="1"/>
    <col min="8969" max="8969" width="9.28515625" style="3" bestFit="1" customWidth="1"/>
    <col min="8970" max="8970" width="9.140625" style="3"/>
    <col min="8971" max="8972" width="9.28515625" style="3" bestFit="1" customWidth="1"/>
    <col min="8973" max="9202" width="9.140625" style="3"/>
    <col min="9203" max="9203" width="7.28515625" style="3" customWidth="1"/>
    <col min="9204" max="9204" width="47" style="3" customWidth="1"/>
    <col min="9205" max="9213" width="0" style="3" hidden="1" customWidth="1"/>
    <col min="9214" max="9214" width="13" style="3" customWidth="1"/>
    <col min="9215" max="9216" width="12" style="3" customWidth="1"/>
    <col min="9217" max="9217" width="15.85546875" style="3" customWidth="1"/>
    <col min="9218" max="9218" width="16.140625" style="3" customWidth="1"/>
    <col min="9219" max="9219" width="15.42578125" style="3" customWidth="1"/>
    <col min="9220" max="9220" width="37.42578125" style="3" customWidth="1"/>
    <col min="9221" max="9221" width="11.5703125" style="3" bestFit="1" customWidth="1"/>
    <col min="9222" max="9223" width="9.28515625" style="3" bestFit="1" customWidth="1"/>
    <col min="9224" max="9224" width="10.140625" style="3" bestFit="1" customWidth="1"/>
    <col min="9225" max="9225" width="9.28515625" style="3" bestFit="1" customWidth="1"/>
    <col min="9226" max="9226" width="9.140625" style="3"/>
    <col min="9227" max="9228" width="9.28515625" style="3" bestFit="1" customWidth="1"/>
    <col min="9229" max="9458" width="9.140625" style="3"/>
    <col min="9459" max="9459" width="7.28515625" style="3" customWidth="1"/>
    <col min="9460" max="9460" width="47" style="3" customWidth="1"/>
    <col min="9461" max="9469" width="0" style="3" hidden="1" customWidth="1"/>
    <col min="9470" max="9470" width="13" style="3" customWidth="1"/>
    <col min="9471" max="9472" width="12" style="3" customWidth="1"/>
    <col min="9473" max="9473" width="15.85546875" style="3" customWidth="1"/>
    <col min="9474" max="9474" width="16.140625" style="3" customWidth="1"/>
    <col min="9475" max="9475" width="15.42578125" style="3" customWidth="1"/>
    <col min="9476" max="9476" width="37.42578125" style="3" customWidth="1"/>
    <col min="9477" max="9477" width="11.5703125" style="3" bestFit="1" customWidth="1"/>
    <col min="9478" max="9479" width="9.28515625" style="3" bestFit="1" customWidth="1"/>
    <col min="9480" max="9480" width="10.140625" style="3" bestFit="1" customWidth="1"/>
    <col min="9481" max="9481" width="9.28515625" style="3" bestFit="1" customWidth="1"/>
    <col min="9482" max="9482" width="9.140625" style="3"/>
    <col min="9483" max="9484" width="9.28515625" style="3" bestFit="1" customWidth="1"/>
    <col min="9485" max="9714" width="9.140625" style="3"/>
    <col min="9715" max="9715" width="7.28515625" style="3" customWidth="1"/>
    <col min="9716" max="9716" width="47" style="3" customWidth="1"/>
    <col min="9717" max="9725" width="0" style="3" hidden="1" customWidth="1"/>
    <col min="9726" max="9726" width="13" style="3" customWidth="1"/>
    <col min="9727" max="9728" width="12" style="3" customWidth="1"/>
    <col min="9729" max="9729" width="15.85546875" style="3" customWidth="1"/>
    <col min="9730" max="9730" width="16.140625" style="3" customWidth="1"/>
    <col min="9731" max="9731" width="15.42578125" style="3" customWidth="1"/>
    <col min="9732" max="9732" width="37.42578125" style="3" customWidth="1"/>
    <col min="9733" max="9733" width="11.5703125" style="3" bestFit="1" customWidth="1"/>
    <col min="9734" max="9735" width="9.28515625" style="3" bestFit="1" customWidth="1"/>
    <col min="9736" max="9736" width="10.140625" style="3" bestFit="1" customWidth="1"/>
    <col min="9737" max="9737" width="9.28515625" style="3" bestFit="1" customWidth="1"/>
    <col min="9738" max="9738" width="9.140625" style="3"/>
    <col min="9739" max="9740" width="9.28515625" style="3" bestFit="1" customWidth="1"/>
    <col min="9741" max="9970" width="9.140625" style="3"/>
    <col min="9971" max="9971" width="7.28515625" style="3" customWidth="1"/>
    <col min="9972" max="9972" width="47" style="3" customWidth="1"/>
    <col min="9973" max="9981" width="0" style="3" hidden="1" customWidth="1"/>
    <col min="9982" max="9982" width="13" style="3" customWidth="1"/>
    <col min="9983" max="9984" width="12" style="3" customWidth="1"/>
    <col min="9985" max="9985" width="15.85546875" style="3" customWidth="1"/>
    <col min="9986" max="9986" width="16.140625" style="3" customWidth="1"/>
    <col min="9987" max="9987" width="15.42578125" style="3" customWidth="1"/>
    <col min="9988" max="9988" width="37.42578125" style="3" customWidth="1"/>
    <col min="9989" max="9989" width="11.5703125" style="3" bestFit="1" customWidth="1"/>
    <col min="9990" max="9991" width="9.28515625" style="3" bestFit="1" customWidth="1"/>
    <col min="9992" max="9992" width="10.140625" style="3" bestFit="1" customWidth="1"/>
    <col min="9993" max="9993" width="9.28515625" style="3" bestFit="1" customWidth="1"/>
    <col min="9994" max="9994" width="9.140625" style="3"/>
    <col min="9995" max="9996" width="9.28515625" style="3" bestFit="1" customWidth="1"/>
    <col min="9997" max="10226" width="9.140625" style="3"/>
    <col min="10227" max="10227" width="7.28515625" style="3" customWidth="1"/>
    <col min="10228" max="10228" width="47" style="3" customWidth="1"/>
    <col min="10229" max="10237" width="0" style="3" hidden="1" customWidth="1"/>
    <col min="10238" max="10238" width="13" style="3" customWidth="1"/>
    <col min="10239" max="10240" width="12" style="3" customWidth="1"/>
    <col min="10241" max="10241" width="15.85546875" style="3" customWidth="1"/>
    <col min="10242" max="10242" width="16.140625" style="3" customWidth="1"/>
    <col min="10243" max="10243" width="15.42578125" style="3" customWidth="1"/>
    <col min="10244" max="10244" width="37.42578125" style="3" customWidth="1"/>
    <col min="10245" max="10245" width="11.5703125" style="3" bestFit="1" customWidth="1"/>
    <col min="10246" max="10247" width="9.28515625" style="3" bestFit="1" customWidth="1"/>
    <col min="10248" max="10248" width="10.140625" style="3" bestFit="1" customWidth="1"/>
    <col min="10249" max="10249" width="9.28515625" style="3" bestFit="1" customWidth="1"/>
    <col min="10250" max="10250" width="9.140625" style="3"/>
    <col min="10251" max="10252" width="9.28515625" style="3" bestFit="1" customWidth="1"/>
    <col min="10253" max="10482" width="9.140625" style="3"/>
    <col min="10483" max="10483" width="7.28515625" style="3" customWidth="1"/>
    <col min="10484" max="10484" width="47" style="3" customWidth="1"/>
    <col min="10485" max="10493" width="0" style="3" hidden="1" customWidth="1"/>
    <col min="10494" max="10494" width="13" style="3" customWidth="1"/>
    <col min="10495" max="10496" width="12" style="3" customWidth="1"/>
    <col min="10497" max="10497" width="15.85546875" style="3" customWidth="1"/>
    <col min="10498" max="10498" width="16.140625" style="3" customWidth="1"/>
    <col min="10499" max="10499" width="15.42578125" style="3" customWidth="1"/>
    <col min="10500" max="10500" width="37.42578125" style="3" customWidth="1"/>
    <col min="10501" max="10501" width="11.5703125" style="3" bestFit="1" customWidth="1"/>
    <col min="10502" max="10503" width="9.28515625" style="3" bestFit="1" customWidth="1"/>
    <col min="10504" max="10504" width="10.140625" style="3" bestFit="1" customWidth="1"/>
    <col min="10505" max="10505" width="9.28515625" style="3" bestFit="1" customWidth="1"/>
    <col min="10506" max="10506" width="9.140625" style="3"/>
    <col min="10507" max="10508" width="9.28515625" style="3" bestFit="1" customWidth="1"/>
    <col min="10509" max="10738" width="9.140625" style="3"/>
    <col min="10739" max="10739" width="7.28515625" style="3" customWidth="1"/>
    <col min="10740" max="10740" width="47" style="3" customWidth="1"/>
    <col min="10741" max="10749" width="0" style="3" hidden="1" customWidth="1"/>
    <col min="10750" max="10750" width="13" style="3" customWidth="1"/>
    <col min="10751" max="10752" width="12" style="3" customWidth="1"/>
    <col min="10753" max="10753" width="15.85546875" style="3" customWidth="1"/>
    <col min="10754" max="10754" width="16.140625" style="3" customWidth="1"/>
    <col min="10755" max="10755" width="15.42578125" style="3" customWidth="1"/>
    <col min="10756" max="10756" width="37.42578125" style="3" customWidth="1"/>
    <col min="10757" max="10757" width="11.5703125" style="3" bestFit="1" customWidth="1"/>
    <col min="10758" max="10759" width="9.28515625" style="3" bestFit="1" customWidth="1"/>
    <col min="10760" max="10760" width="10.140625" style="3" bestFit="1" customWidth="1"/>
    <col min="10761" max="10761" width="9.28515625" style="3" bestFit="1" customWidth="1"/>
    <col min="10762" max="10762" width="9.140625" style="3"/>
    <col min="10763" max="10764" width="9.28515625" style="3" bestFit="1" customWidth="1"/>
    <col min="10765" max="10994" width="9.140625" style="3"/>
    <col min="10995" max="10995" width="7.28515625" style="3" customWidth="1"/>
    <col min="10996" max="10996" width="47" style="3" customWidth="1"/>
    <col min="10997" max="11005" width="0" style="3" hidden="1" customWidth="1"/>
    <col min="11006" max="11006" width="13" style="3" customWidth="1"/>
    <col min="11007" max="11008" width="12" style="3" customWidth="1"/>
    <col min="11009" max="11009" width="15.85546875" style="3" customWidth="1"/>
    <col min="11010" max="11010" width="16.140625" style="3" customWidth="1"/>
    <col min="11011" max="11011" width="15.42578125" style="3" customWidth="1"/>
    <col min="11012" max="11012" width="37.42578125" style="3" customWidth="1"/>
    <col min="11013" max="11013" width="11.5703125" style="3" bestFit="1" customWidth="1"/>
    <col min="11014" max="11015" width="9.28515625" style="3" bestFit="1" customWidth="1"/>
    <col min="11016" max="11016" width="10.140625" style="3" bestFit="1" customWidth="1"/>
    <col min="11017" max="11017" width="9.28515625" style="3" bestFit="1" customWidth="1"/>
    <col min="11018" max="11018" width="9.140625" style="3"/>
    <col min="11019" max="11020" width="9.28515625" style="3" bestFit="1" customWidth="1"/>
    <col min="11021" max="11250" width="9.140625" style="3"/>
    <col min="11251" max="11251" width="7.28515625" style="3" customWidth="1"/>
    <col min="11252" max="11252" width="47" style="3" customWidth="1"/>
    <col min="11253" max="11261" width="0" style="3" hidden="1" customWidth="1"/>
    <col min="11262" max="11262" width="13" style="3" customWidth="1"/>
    <col min="11263" max="11264" width="12" style="3" customWidth="1"/>
    <col min="11265" max="11265" width="15.85546875" style="3" customWidth="1"/>
    <col min="11266" max="11266" width="16.140625" style="3" customWidth="1"/>
    <col min="11267" max="11267" width="15.42578125" style="3" customWidth="1"/>
    <col min="11268" max="11268" width="37.42578125" style="3" customWidth="1"/>
    <col min="11269" max="11269" width="11.5703125" style="3" bestFit="1" customWidth="1"/>
    <col min="11270" max="11271" width="9.28515625" style="3" bestFit="1" customWidth="1"/>
    <col min="11272" max="11272" width="10.140625" style="3" bestFit="1" customWidth="1"/>
    <col min="11273" max="11273" width="9.28515625" style="3" bestFit="1" customWidth="1"/>
    <col min="11274" max="11274" width="9.140625" style="3"/>
    <col min="11275" max="11276" width="9.28515625" style="3" bestFit="1" customWidth="1"/>
    <col min="11277" max="11506" width="9.140625" style="3"/>
    <col min="11507" max="11507" width="7.28515625" style="3" customWidth="1"/>
    <col min="11508" max="11508" width="47" style="3" customWidth="1"/>
    <col min="11509" max="11517" width="0" style="3" hidden="1" customWidth="1"/>
    <col min="11518" max="11518" width="13" style="3" customWidth="1"/>
    <col min="11519" max="11520" width="12" style="3" customWidth="1"/>
    <col min="11521" max="11521" width="15.85546875" style="3" customWidth="1"/>
    <col min="11522" max="11522" width="16.140625" style="3" customWidth="1"/>
    <col min="11523" max="11523" width="15.42578125" style="3" customWidth="1"/>
    <col min="11524" max="11524" width="37.42578125" style="3" customWidth="1"/>
    <col min="11525" max="11525" width="11.5703125" style="3" bestFit="1" customWidth="1"/>
    <col min="11526" max="11527" width="9.28515625" style="3" bestFit="1" customWidth="1"/>
    <col min="11528" max="11528" width="10.140625" style="3" bestFit="1" customWidth="1"/>
    <col min="11529" max="11529" width="9.28515625" style="3" bestFit="1" customWidth="1"/>
    <col min="11530" max="11530" width="9.140625" style="3"/>
    <col min="11531" max="11532" width="9.28515625" style="3" bestFit="1" customWidth="1"/>
    <col min="11533" max="11762" width="9.140625" style="3"/>
    <col min="11763" max="11763" width="7.28515625" style="3" customWidth="1"/>
    <col min="11764" max="11764" width="47" style="3" customWidth="1"/>
    <col min="11765" max="11773" width="0" style="3" hidden="1" customWidth="1"/>
    <col min="11774" max="11774" width="13" style="3" customWidth="1"/>
    <col min="11775" max="11776" width="12" style="3" customWidth="1"/>
    <col min="11777" max="11777" width="15.85546875" style="3" customWidth="1"/>
    <col min="11778" max="11778" width="16.140625" style="3" customWidth="1"/>
    <col min="11779" max="11779" width="15.42578125" style="3" customWidth="1"/>
    <col min="11780" max="11780" width="37.42578125" style="3" customWidth="1"/>
    <col min="11781" max="11781" width="11.5703125" style="3" bestFit="1" customWidth="1"/>
    <col min="11782" max="11783" width="9.28515625" style="3" bestFit="1" customWidth="1"/>
    <col min="11784" max="11784" width="10.140625" style="3" bestFit="1" customWidth="1"/>
    <col min="11785" max="11785" width="9.28515625" style="3" bestFit="1" customWidth="1"/>
    <col min="11786" max="11786" width="9.140625" style="3"/>
    <col min="11787" max="11788" width="9.28515625" style="3" bestFit="1" customWidth="1"/>
    <col min="11789" max="12018" width="9.140625" style="3"/>
    <col min="12019" max="12019" width="7.28515625" style="3" customWidth="1"/>
    <col min="12020" max="12020" width="47" style="3" customWidth="1"/>
    <col min="12021" max="12029" width="0" style="3" hidden="1" customWidth="1"/>
    <col min="12030" max="12030" width="13" style="3" customWidth="1"/>
    <col min="12031" max="12032" width="12" style="3" customWidth="1"/>
    <col min="12033" max="12033" width="15.85546875" style="3" customWidth="1"/>
    <col min="12034" max="12034" width="16.140625" style="3" customWidth="1"/>
    <col min="12035" max="12035" width="15.42578125" style="3" customWidth="1"/>
    <col min="12036" max="12036" width="37.42578125" style="3" customWidth="1"/>
    <col min="12037" max="12037" width="11.5703125" style="3" bestFit="1" customWidth="1"/>
    <col min="12038" max="12039" width="9.28515625" style="3" bestFit="1" customWidth="1"/>
    <col min="12040" max="12040" width="10.140625" style="3" bestFit="1" customWidth="1"/>
    <col min="12041" max="12041" width="9.28515625" style="3" bestFit="1" customWidth="1"/>
    <col min="12042" max="12042" width="9.140625" style="3"/>
    <col min="12043" max="12044" width="9.28515625" style="3" bestFit="1" customWidth="1"/>
    <col min="12045" max="12274" width="9.140625" style="3"/>
    <col min="12275" max="12275" width="7.28515625" style="3" customWidth="1"/>
    <col min="12276" max="12276" width="47" style="3" customWidth="1"/>
    <col min="12277" max="12285" width="0" style="3" hidden="1" customWidth="1"/>
    <col min="12286" max="12286" width="13" style="3" customWidth="1"/>
    <col min="12287" max="12288" width="12" style="3" customWidth="1"/>
    <col min="12289" max="12289" width="15.85546875" style="3" customWidth="1"/>
    <col min="12290" max="12290" width="16.140625" style="3" customWidth="1"/>
    <col min="12291" max="12291" width="15.42578125" style="3" customWidth="1"/>
    <col min="12292" max="12292" width="37.42578125" style="3" customWidth="1"/>
    <col min="12293" max="12293" width="11.5703125" style="3" bestFit="1" customWidth="1"/>
    <col min="12294" max="12295" width="9.28515625" style="3" bestFit="1" customWidth="1"/>
    <col min="12296" max="12296" width="10.140625" style="3" bestFit="1" customWidth="1"/>
    <col min="12297" max="12297" width="9.28515625" style="3" bestFit="1" customWidth="1"/>
    <col min="12298" max="12298" width="9.140625" style="3"/>
    <col min="12299" max="12300" width="9.28515625" style="3" bestFit="1" customWidth="1"/>
    <col min="12301" max="12530" width="9.140625" style="3"/>
    <col min="12531" max="12531" width="7.28515625" style="3" customWidth="1"/>
    <col min="12532" max="12532" width="47" style="3" customWidth="1"/>
    <col min="12533" max="12541" width="0" style="3" hidden="1" customWidth="1"/>
    <col min="12542" max="12542" width="13" style="3" customWidth="1"/>
    <col min="12543" max="12544" width="12" style="3" customWidth="1"/>
    <col min="12545" max="12545" width="15.85546875" style="3" customWidth="1"/>
    <col min="12546" max="12546" width="16.140625" style="3" customWidth="1"/>
    <col min="12547" max="12547" width="15.42578125" style="3" customWidth="1"/>
    <col min="12548" max="12548" width="37.42578125" style="3" customWidth="1"/>
    <col min="12549" max="12549" width="11.5703125" style="3" bestFit="1" customWidth="1"/>
    <col min="12550" max="12551" width="9.28515625" style="3" bestFit="1" customWidth="1"/>
    <col min="12552" max="12552" width="10.140625" style="3" bestFit="1" customWidth="1"/>
    <col min="12553" max="12553" width="9.28515625" style="3" bestFit="1" customWidth="1"/>
    <col min="12554" max="12554" width="9.140625" style="3"/>
    <col min="12555" max="12556" width="9.28515625" style="3" bestFit="1" customWidth="1"/>
    <col min="12557" max="12786" width="9.140625" style="3"/>
    <col min="12787" max="12787" width="7.28515625" style="3" customWidth="1"/>
    <col min="12788" max="12788" width="47" style="3" customWidth="1"/>
    <col min="12789" max="12797" width="0" style="3" hidden="1" customWidth="1"/>
    <col min="12798" max="12798" width="13" style="3" customWidth="1"/>
    <col min="12799" max="12800" width="12" style="3" customWidth="1"/>
    <col min="12801" max="12801" width="15.85546875" style="3" customWidth="1"/>
    <col min="12802" max="12802" width="16.140625" style="3" customWidth="1"/>
    <col min="12803" max="12803" width="15.42578125" style="3" customWidth="1"/>
    <col min="12804" max="12804" width="37.42578125" style="3" customWidth="1"/>
    <col min="12805" max="12805" width="11.5703125" style="3" bestFit="1" customWidth="1"/>
    <col min="12806" max="12807" width="9.28515625" style="3" bestFit="1" customWidth="1"/>
    <col min="12808" max="12808" width="10.140625" style="3" bestFit="1" customWidth="1"/>
    <col min="12809" max="12809" width="9.28515625" style="3" bestFit="1" customWidth="1"/>
    <col min="12810" max="12810" width="9.140625" style="3"/>
    <col min="12811" max="12812" width="9.28515625" style="3" bestFit="1" customWidth="1"/>
    <col min="12813" max="13042" width="9.140625" style="3"/>
    <col min="13043" max="13043" width="7.28515625" style="3" customWidth="1"/>
    <col min="13044" max="13044" width="47" style="3" customWidth="1"/>
    <col min="13045" max="13053" width="0" style="3" hidden="1" customWidth="1"/>
    <col min="13054" max="13054" width="13" style="3" customWidth="1"/>
    <col min="13055" max="13056" width="12" style="3" customWidth="1"/>
    <col min="13057" max="13057" width="15.85546875" style="3" customWidth="1"/>
    <col min="13058" max="13058" width="16.140625" style="3" customWidth="1"/>
    <col min="13059" max="13059" width="15.42578125" style="3" customWidth="1"/>
    <col min="13060" max="13060" width="37.42578125" style="3" customWidth="1"/>
    <col min="13061" max="13061" width="11.5703125" style="3" bestFit="1" customWidth="1"/>
    <col min="13062" max="13063" width="9.28515625" style="3" bestFit="1" customWidth="1"/>
    <col min="13064" max="13064" width="10.140625" style="3" bestFit="1" customWidth="1"/>
    <col min="13065" max="13065" width="9.28515625" style="3" bestFit="1" customWidth="1"/>
    <col min="13066" max="13066" width="9.140625" style="3"/>
    <col min="13067" max="13068" width="9.28515625" style="3" bestFit="1" customWidth="1"/>
    <col min="13069" max="13298" width="9.140625" style="3"/>
    <col min="13299" max="13299" width="7.28515625" style="3" customWidth="1"/>
    <col min="13300" max="13300" width="47" style="3" customWidth="1"/>
    <col min="13301" max="13309" width="0" style="3" hidden="1" customWidth="1"/>
    <col min="13310" max="13310" width="13" style="3" customWidth="1"/>
    <col min="13311" max="13312" width="12" style="3" customWidth="1"/>
    <col min="13313" max="13313" width="15.85546875" style="3" customWidth="1"/>
    <col min="13314" max="13314" width="16.140625" style="3" customWidth="1"/>
    <col min="13315" max="13315" width="15.42578125" style="3" customWidth="1"/>
    <col min="13316" max="13316" width="37.42578125" style="3" customWidth="1"/>
    <col min="13317" max="13317" width="11.5703125" style="3" bestFit="1" customWidth="1"/>
    <col min="13318" max="13319" width="9.28515625" style="3" bestFit="1" customWidth="1"/>
    <col min="13320" max="13320" width="10.140625" style="3" bestFit="1" customWidth="1"/>
    <col min="13321" max="13321" width="9.28515625" style="3" bestFit="1" customWidth="1"/>
    <col min="13322" max="13322" width="9.140625" style="3"/>
    <col min="13323" max="13324" width="9.28515625" style="3" bestFit="1" customWidth="1"/>
    <col min="13325" max="13554" width="9.140625" style="3"/>
    <col min="13555" max="13555" width="7.28515625" style="3" customWidth="1"/>
    <col min="13556" max="13556" width="47" style="3" customWidth="1"/>
    <col min="13557" max="13565" width="0" style="3" hidden="1" customWidth="1"/>
    <col min="13566" max="13566" width="13" style="3" customWidth="1"/>
    <col min="13567" max="13568" width="12" style="3" customWidth="1"/>
    <col min="13569" max="13569" width="15.85546875" style="3" customWidth="1"/>
    <col min="13570" max="13570" width="16.140625" style="3" customWidth="1"/>
    <col min="13571" max="13571" width="15.42578125" style="3" customWidth="1"/>
    <col min="13572" max="13572" width="37.42578125" style="3" customWidth="1"/>
    <col min="13573" max="13573" width="11.5703125" style="3" bestFit="1" customWidth="1"/>
    <col min="13574" max="13575" width="9.28515625" style="3" bestFit="1" customWidth="1"/>
    <col min="13576" max="13576" width="10.140625" style="3" bestFit="1" customWidth="1"/>
    <col min="13577" max="13577" width="9.28515625" style="3" bestFit="1" customWidth="1"/>
    <col min="13578" max="13578" width="9.140625" style="3"/>
    <col min="13579" max="13580" width="9.28515625" style="3" bestFit="1" customWidth="1"/>
    <col min="13581" max="13810" width="9.140625" style="3"/>
    <col min="13811" max="13811" width="7.28515625" style="3" customWidth="1"/>
    <col min="13812" max="13812" width="47" style="3" customWidth="1"/>
    <col min="13813" max="13821" width="0" style="3" hidden="1" customWidth="1"/>
    <col min="13822" max="13822" width="13" style="3" customWidth="1"/>
    <col min="13823" max="13824" width="12" style="3" customWidth="1"/>
    <col min="13825" max="13825" width="15.85546875" style="3" customWidth="1"/>
    <col min="13826" max="13826" width="16.140625" style="3" customWidth="1"/>
    <col min="13827" max="13827" width="15.42578125" style="3" customWidth="1"/>
    <col min="13828" max="13828" width="37.42578125" style="3" customWidth="1"/>
    <col min="13829" max="13829" width="11.5703125" style="3" bestFit="1" customWidth="1"/>
    <col min="13830" max="13831" width="9.28515625" style="3" bestFit="1" customWidth="1"/>
    <col min="13832" max="13832" width="10.140625" style="3" bestFit="1" customWidth="1"/>
    <col min="13833" max="13833" width="9.28515625" style="3" bestFit="1" customWidth="1"/>
    <col min="13834" max="13834" width="9.140625" style="3"/>
    <col min="13835" max="13836" width="9.28515625" style="3" bestFit="1" customWidth="1"/>
    <col min="13837" max="14066" width="9.140625" style="3"/>
    <col min="14067" max="14067" width="7.28515625" style="3" customWidth="1"/>
    <col min="14068" max="14068" width="47" style="3" customWidth="1"/>
    <col min="14069" max="14077" width="0" style="3" hidden="1" customWidth="1"/>
    <col min="14078" max="14078" width="13" style="3" customWidth="1"/>
    <col min="14079" max="14080" width="12" style="3" customWidth="1"/>
    <col min="14081" max="14081" width="15.85546875" style="3" customWidth="1"/>
    <col min="14082" max="14082" width="16.140625" style="3" customWidth="1"/>
    <col min="14083" max="14083" width="15.42578125" style="3" customWidth="1"/>
    <col min="14084" max="14084" width="37.42578125" style="3" customWidth="1"/>
    <col min="14085" max="14085" width="11.5703125" style="3" bestFit="1" customWidth="1"/>
    <col min="14086" max="14087" width="9.28515625" style="3" bestFit="1" customWidth="1"/>
    <col min="14088" max="14088" width="10.140625" style="3" bestFit="1" customWidth="1"/>
    <col min="14089" max="14089" width="9.28515625" style="3" bestFit="1" customWidth="1"/>
    <col min="14090" max="14090" width="9.140625" style="3"/>
    <col min="14091" max="14092" width="9.28515625" style="3" bestFit="1" customWidth="1"/>
    <col min="14093" max="14322" width="9.140625" style="3"/>
    <col min="14323" max="14323" width="7.28515625" style="3" customWidth="1"/>
    <col min="14324" max="14324" width="47" style="3" customWidth="1"/>
    <col min="14325" max="14333" width="0" style="3" hidden="1" customWidth="1"/>
    <col min="14334" max="14334" width="13" style="3" customWidth="1"/>
    <col min="14335" max="14336" width="12" style="3" customWidth="1"/>
    <col min="14337" max="14337" width="15.85546875" style="3" customWidth="1"/>
    <col min="14338" max="14338" width="16.140625" style="3" customWidth="1"/>
    <col min="14339" max="14339" width="15.42578125" style="3" customWidth="1"/>
    <col min="14340" max="14340" width="37.42578125" style="3" customWidth="1"/>
    <col min="14341" max="14341" width="11.5703125" style="3" bestFit="1" customWidth="1"/>
    <col min="14342" max="14343" width="9.28515625" style="3" bestFit="1" customWidth="1"/>
    <col min="14344" max="14344" width="10.140625" style="3" bestFit="1" customWidth="1"/>
    <col min="14345" max="14345" width="9.28515625" style="3" bestFit="1" customWidth="1"/>
    <col min="14346" max="14346" width="9.140625" style="3"/>
    <col min="14347" max="14348" width="9.28515625" style="3" bestFit="1" customWidth="1"/>
    <col min="14349" max="14578" width="9.140625" style="3"/>
    <col min="14579" max="14579" width="7.28515625" style="3" customWidth="1"/>
    <col min="14580" max="14580" width="47" style="3" customWidth="1"/>
    <col min="14581" max="14589" width="0" style="3" hidden="1" customWidth="1"/>
    <col min="14590" max="14590" width="13" style="3" customWidth="1"/>
    <col min="14591" max="14592" width="12" style="3" customWidth="1"/>
    <col min="14593" max="14593" width="15.85546875" style="3" customWidth="1"/>
    <col min="14594" max="14594" width="16.140625" style="3" customWidth="1"/>
    <col min="14595" max="14595" width="15.42578125" style="3" customWidth="1"/>
    <col min="14596" max="14596" width="37.42578125" style="3" customWidth="1"/>
    <col min="14597" max="14597" width="11.5703125" style="3" bestFit="1" customWidth="1"/>
    <col min="14598" max="14599" width="9.28515625" style="3" bestFit="1" customWidth="1"/>
    <col min="14600" max="14600" width="10.140625" style="3" bestFit="1" customWidth="1"/>
    <col min="14601" max="14601" width="9.28515625" style="3" bestFit="1" customWidth="1"/>
    <col min="14602" max="14602" width="9.140625" style="3"/>
    <col min="14603" max="14604" width="9.28515625" style="3" bestFit="1" customWidth="1"/>
    <col min="14605" max="14834" width="9.140625" style="3"/>
    <col min="14835" max="14835" width="7.28515625" style="3" customWidth="1"/>
    <col min="14836" max="14836" width="47" style="3" customWidth="1"/>
    <col min="14837" max="14845" width="0" style="3" hidden="1" customWidth="1"/>
    <col min="14846" max="14846" width="13" style="3" customWidth="1"/>
    <col min="14847" max="14848" width="12" style="3" customWidth="1"/>
    <col min="14849" max="14849" width="15.85546875" style="3" customWidth="1"/>
    <col min="14850" max="14850" width="16.140625" style="3" customWidth="1"/>
    <col min="14851" max="14851" width="15.42578125" style="3" customWidth="1"/>
    <col min="14852" max="14852" width="37.42578125" style="3" customWidth="1"/>
    <col min="14853" max="14853" width="11.5703125" style="3" bestFit="1" customWidth="1"/>
    <col min="14854" max="14855" width="9.28515625" style="3" bestFit="1" customWidth="1"/>
    <col min="14856" max="14856" width="10.140625" style="3" bestFit="1" customWidth="1"/>
    <col min="14857" max="14857" width="9.28515625" style="3" bestFit="1" customWidth="1"/>
    <col min="14858" max="14858" width="9.140625" style="3"/>
    <col min="14859" max="14860" width="9.28515625" style="3" bestFit="1" customWidth="1"/>
    <col min="14861" max="15090" width="9.140625" style="3"/>
    <col min="15091" max="15091" width="7.28515625" style="3" customWidth="1"/>
    <col min="15092" max="15092" width="47" style="3" customWidth="1"/>
    <col min="15093" max="15101" width="0" style="3" hidden="1" customWidth="1"/>
    <col min="15102" max="15102" width="13" style="3" customWidth="1"/>
    <col min="15103" max="15104" width="12" style="3" customWidth="1"/>
    <col min="15105" max="15105" width="15.85546875" style="3" customWidth="1"/>
    <col min="15106" max="15106" width="16.140625" style="3" customWidth="1"/>
    <col min="15107" max="15107" width="15.42578125" style="3" customWidth="1"/>
    <col min="15108" max="15108" width="37.42578125" style="3" customWidth="1"/>
    <col min="15109" max="15109" width="11.5703125" style="3" bestFit="1" customWidth="1"/>
    <col min="15110" max="15111" width="9.28515625" style="3" bestFit="1" customWidth="1"/>
    <col min="15112" max="15112" width="10.140625" style="3" bestFit="1" customWidth="1"/>
    <col min="15113" max="15113" width="9.28515625" style="3" bestFit="1" customWidth="1"/>
    <col min="15114" max="15114" width="9.140625" style="3"/>
    <col min="15115" max="15116" width="9.28515625" style="3" bestFit="1" customWidth="1"/>
    <col min="15117" max="15346" width="9.140625" style="3"/>
    <col min="15347" max="15347" width="7.28515625" style="3" customWidth="1"/>
    <col min="15348" max="15348" width="47" style="3" customWidth="1"/>
    <col min="15349" max="15357" width="0" style="3" hidden="1" customWidth="1"/>
    <col min="15358" max="15358" width="13" style="3" customWidth="1"/>
    <col min="15359" max="15360" width="12" style="3" customWidth="1"/>
    <col min="15361" max="15361" width="15.85546875" style="3" customWidth="1"/>
    <col min="15362" max="15362" width="16.140625" style="3" customWidth="1"/>
    <col min="15363" max="15363" width="15.42578125" style="3" customWidth="1"/>
    <col min="15364" max="15364" width="37.42578125" style="3" customWidth="1"/>
    <col min="15365" max="15365" width="11.5703125" style="3" bestFit="1" customWidth="1"/>
    <col min="15366" max="15367" width="9.28515625" style="3" bestFit="1" customWidth="1"/>
    <col min="15368" max="15368" width="10.140625" style="3" bestFit="1" customWidth="1"/>
    <col min="15369" max="15369" width="9.28515625" style="3" bestFit="1" customWidth="1"/>
    <col min="15370" max="15370" width="9.140625" style="3"/>
    <col min="15371" max="15372" width="9.28515625" style="3" bestFit="1" customWidth="1"/>
    <col min="15373" max="15602" width="9.140625" style="3"/>
    <col min="15603" max="15603" width="7.28515625" style="3" customWidth="1"/>
    <col min="15604" max="15604" width="47" style="3" customWidth="1"/>
    <col min="15605" max="15613" width="0" style="3" hidden="1" customWidth="1"/>
    <col min="15614" max="15614" width="13" style="3" customWidth="1"/>
    <col min="15615" max="15616" width="12" style="3" customWidth="1"/>
    <col min="15617" max="15617" width="15.85546875" style="3" customWidth="1"/>
    <col min="15618" max="15618" width="16.140625" style="3" customWidth="1"/>
    <col min="15619" max="15619" width="15.42578125" style="3" customWidth="1"/>
    <col min="15620" max="15620" width="37.42578125" style="3" customWidth="1"/>
    <col min="15621" max="15621" width="11.5703125" style="3" bestFit="1" customWidth="1"/>
    <col min="15622" max="15623" width="9.28515625" style="3" bestFit="1" customWidth="1"/>
    <col min="15624" max="15624" width="10.140625" style="3" bestFit="1" customWidth="1"/>
    <col min="15625" max="15625" width="9.28515625" style="3" bestFit="1" customWidth="1"/>
    <col min="15626" max="15626" width="9.140625" style="3"/>
    <col min="15627" max="15628" width="9.28515625" style="3" bestFit="1" customWidth="1"/>
    <col min="15629" max="15858" width="9.140625" style="3"/>
    <col min="15859" max="15859" width="7.28515625" style="3" customWidth="1"/>
    <col min="15860" max="15860" width="47" style="3" customWidth="1"/>
    <col min="15861" max="15869" width="0" style="3" hidden="1" customWidth="1"/>
    <col min="15870" max="15870" width="13" style="3" customWidth="1"/>
    <col min="15871" max="15872" width="12" style="3" customWidth="1"/>
    <col min="15873" max="15873" width="15.85546875" style="3" customWidth="1"/>
    <col min="15874" max="15874" width="16.140625" style="3" customWidth="1"/>
    <col min="15875" max="15875" width="15.42578125" style="3" customWidth="1"/>
    <col min="15876" max="15876" width="37.42578125" style="3" customWidth="1"/>
    <col min="15877" max="15877" width="11.5703125" style="3" bestFit="1" customWidth="1"/>
    <col min="15878" max="15879" width="9.28515625" style="3" bestFit="1" customWidth="1"/>
    <col min="15880" max="15880" width="10.140625" style="3" bestFit="1" customWidth="1"/>
    <col min="15881" max="15881" width="9.28515625" style="3" bestFit="1" customWidth="1"/>
    <col min="15882" max="15882" width="9.140625" style="3"/>
    <col min="15883" max="15884" width="9.28515625" style="3" bestFit="1" customWidth="1"/>
    <col min="15885" max="16114" width="9.140625" style="3"/>
    <col min="16115" max="16115" width="7.28515625" style="3" customWidth="1"/>
    <col min="16116" max="16116" width="47" style="3" customWidth="1"/>
    <col min="16117" max="16125" width="0" style="3" hidden="1" customWidth="1"/>
    <col min="16126" max="16126" width="13" style="3" customWidth="1"/>
    <col min="16127" max="16128" width="12" style="3" customWidth="1"/>
    <col min="16129" max="16129" width="15.85546875" style="3" customWidth="1"/>
    <col min="16130" max="16130" width="16.140625" style="3" customWidth="1"/>
    <col min="16131" max="16131" width="15.42578125" style="3" customWidth="1"/>
    <col min="16132" max="16132" width="37.42578125" style="3" customWidth="1"/>
    <col min="16133" max="16133" width="11.5703125" style="3" bestFit="1" customWidth="1"/>
    <col min="16134" max="16135" width="9.28515625" style="3" bestFit="1" customWidth="1"/>
    <col min="16136" max="16136" width="10.140625" style="3" bestFit="1" customWidth="1"/>
    <col min="16137" max="16137" width="9.28515625" style="3" bestFit="1" customWidth="1"/>
    <col min="16138" max="16138" width="9.140625" style="3"/>
    <col min="16139" max="16140" width="9.28515625" style="3" bestFit="1" customWidth="1"/>
    <col min="16141" max="16384" width="9.140625" style="3"/>
  </cols>
  <sheetData>
    <row r="1" spans="1:20" s="1" customFormat="1" x14ac:dyDescent="0.2">
      <c r="A1" s="279" t="s">
        <v>451</v>
      </c>
      <c r="B1" s="280"/>
      <c r="C1" s="280"/>
      <c r="D1" s="280"/>
      <c r="E1" s="280"/>
      <c r="G1" s="280"/>
      <c r="H1" s="280"/>
      <c r="I1" s="281"/>
      <c r="J1" s="281"/>
      <c r="K1" s="281"/>
      <c r="L1" s="281"/>
      <c r="M1" s="281"/>
      <c r="N1" s="281"/>
      <c r="O1" s="280"/>
      <c r="P1" s="280"/>
      <c r="S1" s="282"/>
      <c r="T1" s="282"/>
    </row>
    <row r="2" spans="1:20" s="1" customFormat="1" ht="24.75" customHeight="1" x14ac:dyDescent="0.2">
      <c r="A2" s="357" t="s">
        <v>2826</v>
      </c>
      <c r="B2" s="357"/>
      <c r="C2" s="357"/>
      <c r="D2" s="357"/>
      <c r="E2" s="357"/>
      <c r="F2" s="357"/>
      <c r="G2" s="357"/>
      <c r="H2" s="357"/>
      <c r="I2" s="357"/>
      <c r="J2" s="357"/>
      <c r="K2" s="357"/>
      <c r="L2" s="357"/>
      <c r="M2" s="357"/>
      <c r="N2" s="357"/>
      <c r="O2" s="357"/>
      <c r="P2" s="357"/>
      <c r="Q2" s="357"/>
      <c r="R2" s="357"/>
      <c r="S2" s="111"/>
      <c r="T2" s="99"/>
    </row>
    <row r="3" spans="1:20" s="1" customFormat="1" x14ac:dyDescent="0.2">
      <c r="A3" s="353" t="s">
        <v>1245</v>
      </c>
      <c r="B3" s="353"/>
      <c r="C3" s="353"/>
      <c r="D3" s="353"/>
      <c r="E3" s="353"/>
      <c r="F3" s="353"/>
      <c r="G3" s="353"/>
      <c r="H3" s="353"/>
      <c r="I3" s="353"/>
      <c r="J3" s="353"/>
      <c r="K3" s="353"/>
      <c r="L3" s="353"/>
      <c r="M3" s="353"/>
      <c r="N3" s="353"/>
      <c r="O3" s="353"/>
      <c r="P3" s="353"/>
      <c r="Q3" s="353"/>
      <c r="R3" s="353"/>
      <c r="S3" s="111"/>
      <c r="T3" s="111"/>
    </row>
    <row r="4" spans="1:20" x14ac:dyDescent="0.2">
      <c r="B4" s="187"/>
      <c r="C4" s="188"/>
      <c r="D4" s="188"/>
      <c r="E4" s="188"/>
      <c r="F4" s="188"/>
      <c r="G4" s="189"/>
      <c r="H4" s="1"/>
      <c r="I4" s="1"/>
      <c r="J4" s="1"/>
      <c r="K4" s="1"/>
      <c r="L4" s="186"/>
      <c r="M4" s="186"/>
      <c r="N4" s="186"/>
      <c r="O4" s="323"/>
      <c r="P4" s="186"/>
      <c r="Q4" s="186"/>
      <c r="R4" s="263"/>
    </row>
    <row r="5" spans="1:20" x14ac:dyDescent="0.2">
      <c r="B5" s="190"/>
      <c r="C5" s="191"/>
      <c r="D5" s="191"/>
      <c r="E5" s="191"/>
      <c r="F5" s="191"/>
      <c r="G5" s="192"/>
      <c r="H5" s="193"/>
      <c r="I5" s="193"/>
      <c r="J5" s="193"/>
      <c r="K5" s="193"/>
      <c r="L5" s="283"/>
      <c r="M5" s="283"/>
      <c r="N5" s="283"/>
      <c r="O5" s="283"/>
      <c r="P5" s="283"/>
      <c r="Q5" s="283"/>
      <c r="R5" s="273" t="s">
        <v>453</v>
      </c>
    </row>
    <row r="6" spans="1:20" ht="126" x14ac:dyDescent="0.2">
      <c r="A6" s="249" t="s">
        <v>459</v>
      </c>
      <c r="B6" s="250" t="s">
        <v>2777</v>
      </c>
      <c r="C6" s="250"/>
      <c r="D6" s="250" t="s">
        <v>2827</v>
      </c>
      <c r="E6" s="250" t="s">
        <v>2828</v>
      </c>
      <c r="F6" s="250" t="s">
        <v>2829</v>
      </c>
      <c r="G6" s="251"/>
      <c r="H6" s="112" t="s">
        <v>2830</v>
      </c>
      <c r="I6" s="112" t="s">
        <v>2831</v>
      </c>
      <c r="J6" s="194" t="s">
        <v>2832</v>
      </c>
      <c r="K6" s="112" t="s">
        <v>2767</v>
      </c>
      <c r="L6" s="112" t="s">
        <v>2035</v>
      </c>
      <c r="M6" s="112" t="s">
        <v>1368</v>
      </c>
      <c r="N6" s="112" t="s">
        <v>2768</v>
      </c>
      <c r="O6" s="112" t="s">
        <v>2833</v>
      </c>
      <c r="P6" s="112" t="s">
        <v>2834</v>
      </c>
      <c r="Q6" s="112" t="s">
        <v>2795</v>
      </c>
      <c r="R6" s="112" t="s">
        <v>458</v>
      </c>
    </row>
    <row r="7" spans="1:20" s="274" customFormat="1" ht="11.25" x14ac:dyDescent="0.2">
      <c r="A7" s="274" t="s">
        <v>1366</v>
      </c>
      <c r="B7" s="275" t="s">
        <v>1367</v>
      </c>
      <c r="C7" s="275">
        <v>3</v>
      </c>
      <c r="D7" s="275"/>
      <c r="E7" s="275"/>
      <c r="F7" s="275"/>
      <c r="G7" s="276">
        <v>4</v>
      </c>
      <c r="H7" s="277">
        <v>5</v>
      </c>
      <c r="I7" s="277" t="s">
        <v>2716</v>
      </c>
      <c r="J7" s="277" t="s">
        <v>2718</v>
      </c>
      <c r="K7" s="277" t="s">
        <v>2720</v>
      </c>
      <c r="L7" s="277">
        <v>1</v>
      </c>
      <c r="M7" s="277">
        <v>2</v>
      </c>
      <c r="N7" s="277">
        <v>3</v>
      </c>
      <c r="O7" s="195" t="s">
        <v>2778</v>
      </c>
      <c r="P7" s="277"/>
      <c r="Q7" s="195" t="s">
        <v>2779</v>
      </c>
      <c r="R7" s="278" t="s">
        <v>3349</v>
      </c>
    </row>
    <row r="8" spans="1:20" x14ac:dyDescent="0.2">
      <c r="A8" s="196" t="s">
        <v>2714</v>
      </c>
      <c r="B8" s="197" t="s">
        <v>463</v>
      </c>
      <c r="C8" s="198"/>
      <c r="D8" s="198"/>
      <c r="E8" s="198"/>
      <c r="F8" s="198"/>
      <c r="G8" s="199"/>
      <c r="H8" s="196"/>
      <c r="I8" s="196"/>
      <c r="J8" s="196"/>
      <c r="K8" s="196"/>
      <c r="L8" s="284"/>
      <c r="M8" s="284"/>
      <c r="N8" s="284"/>
      <c r="O8" s="284"/>
      <c r="P8" s="284"/>
      <c r="Q8" s="284"/>
      <c r="R8" s="264"/>
    </row>
    <row r="9" spans="1:20" ht="63" x14ac:dyDescent="0.2">
      <c r="A9" s="5">
        <v>1</v>
      </c>
      <c r="B9" s="8" t="s">
        <v>2835</v>
      </c>
      <c r="C9" s="19" t="s">
        <v>2836</v>
      </c>
      <c r="D9" s="19"/>
      <c r="E9" s="19"/>
      <c r="F9" s="19"/>
      <c r="G9" s="200">
        <f>SUM(H9:J9)</f>
        <v>1606561.8181818184</v>
      </c>
      <c r="H9" s="6">
        <f>'[2]CHI TIET XD'!$G$93</f>
        <v>1511778.2525252528</v>
      </c>
      <c r="I9" s="6">
        <f>'[2]CHI TIET XD'!$G$133</f>
        <v>58081.545454545456</v>
      </c>
      <c r="J9" s="6">
        <f>'[2]CHI TIET XD'!$G$137</f>
        <v>36702.020202020205</v>
      </c>
      <c r="K9" s="6">
        <f>'[2]CHI TIET XD'!$G$141</f>
        <v>305985.99431818177</v>
      </c>
      <c r="L9" s="285">
        <v>1500000</v>
      </c>
      <c r="M9" s="285">
        <v>87663</v>
      </c>
      <c r="N9" s="285">
        <v>75000</v>
      </c>
      <c r="O9" s="286">
        <f>N9+L9</f>
        <v>1575000</v>
      </c>
      <c r="P9" s="285">
        <f>L9+M9+N9</f>
        <v>1662663</v>
      </c>
      <c r="Q9" s="286">
        <f>ROUND((P9),-2)</f>
        <v>1662700</v>
      </c>
      <c r="R9" s="265" t="s">
        <v>2837</v>
      </c>
    </row>
    <row r="10" spans="1:20" ht="31.5" x14ac:dyDescent="0.2">
      <c r="A10" s="5">
        <f>A9+1</f>
        <v>2</v>
      </c>
      <c r="B10" s="8" t="s">
        <v>2838</v>
      </c>
      <c r="C10" s="19" t="s">
        <v>2839</v>
      </c>
      <c r="D10" s="19"/>
      <c r="E10" s="19"/>
      <c r="F10" s="19"/>
      <c r="G10" s="200">
        <f t="shared" ref="G10:G18" si="0">SUM(H10:J10)</f>
        <v>329085.54747474747</v>
      </c>
      <c r="H10" s="6">
        <f>'[2]CHI TIET XD'!$G$256</f>
        <v>318625.76717171719</v>
      </c>
      <c r="I10" s="6">
        <f>'[2]CHI TIET XD'!$G$275</f>
        <v>6838.568181818182</v>
      </c>
      <c r="J10" s="6">
        <f>'[2]CHI TIET XD'!$G$279</f>
        <v>3621.2121212121206</v>
      </c>
      <c r="K10" s="6">
        <f>'[2]CHI TIET XD'!$G$283</f>
        <v>17515.512784090908</v>
      </c>
      <c r="L10" s="285">
        <v>300000</v>
      </c>
      <c r="M10" s="285">
        <v>66194</v>
      </c>
      <c r="N10" s="285">
        <v>37000</v>
      </c>
      <c r="O10" s="286">
        <f t="shared" ref="O10:O73" si="1">N10+L10</f>
        <v>337000</v>
      </c>
      <c r="P10" s="285">
        <f t="shared" ref="P10:P73" si="2">L10+M10+N10</f>
        <v>403194</v>
      </c>
      <c r="Q10" s="286">
        <f t="shared" ref="Q10:Q73" si="3">ROUND((P10),-2)</f>
        <v>403200</v>
      </c>
      <c r="R10" s="265" t="s">
        <v>2840</v>
      </c>
    </row>
    <row r="11" spans="1:20" ht="31.5" x14ac:dyDescent="0.2">
      <c r="A11" s="5">
        <f t="shared" ref="A11:A18" si="4">A10+1</f>
        <v>3</v>
      </c>
      <c r="B11" s="8" t="s">
        <v>2841</v>
      </c>
      <c r="C11" s="19" t="s">
        <v>2839</v>
      </c>
      <c r="D11" s="19"/>
      <c r="E11" s="19"/>
      <c r="F11" s="19"/>
      <c r="G11" s="200">
        <f>SUM(H11:J11)</f>
        <v>4956920.7680134689</v>
      </c>
      <c r="H11" s="6">
        <f>'[2]CHI TIET XD'!G316</f>
        <v>4532836.101346802</v>
      </c>
      <c r="I11" s="6">
        <f>'[2]CHI TIET XD'!G348</f>
        <v>40721.030303030304</v>
      </c>
      <c r="J11" s="6">
        <f>'[2]CHI TIET XD'!G352</f>
        <v>383363.63636363629</v>
      </c>
      <c r="K11" s="6">
        <f>'[2]CHI TIET XD'!G356</f>
        <v>121385.04261363635</v>
      </c>
      <c r="L11" s="285">
        <v>4000000</v>
      </c>
      <c r="M11" s="285">
        <v>128512</v>
      </c>
      <c r="N11" s="285">
        <v>37000</v>
      </c>
      <c r="O11" s="286">
        <f t="shared" si="1"/>
        <v>4037000</v>
      </c>
      <c r="P11" s="285">
        <f t="shared" si="2"/>
        <v>4165512</v>
      </c>
      <c r="Q11" s="286">
        <f t="shared" si="3"/>
        <v>4165500</v>
      </c>
      <c r="R11" s="265"/>
    </row>
    <row r="12" spans="1:20" ht="31.5" x14ac:dyDescent="0.2">
      <c r="A12" s="5">
        <f t="shared" si="4"/>
        <v>4</v>
      </c>
      <c r="B12" s="8" t="s">
        <v>2842</v>
      </c>
      <c r="C12" s="19"/>
      <c r="D12" s="19"/>
      <c r="E12" s="19"/>
      <c r="F12" s="19"/>
      <c r="G12" s="200">
        <f t="shared" si="0"/>
        <v>3914000.768013468</v>
      </c>
      <c r="H12" s="6">
        <f>'[2]CHI TIET XD'!G391</f>
        <v>3489916.1013468015</v>
      </c>
      <c r="I12" s="6">
        <f>'[2]CHI TIET XD'!G415</f>
        <v>40721.030303030304</v>
      </c>
      <c r="J12" s="6">
        <f>'[2]CHI TIET XD'!G419</f>
        <v>383363.63636363629</v>
      </c>
      <c r="K12" s="6">
        <f>'[2]CHI TIET XD'!G423</f>
        <v>121385.04261363635</v>
      </c>
      <c r="L12" s="285">
        <v>3000000</v>
      </c>
      <c r="M12" s="285">
        <v>128512</v>
      </c>
      <c r="N12" s="285"/>
      <c r="O12" s="286">
        <f t="shared" si="1"/>
        <v>3000000</v>
      </c>
      <c r="P12" s="285">
        <f t="shared" si="2"/>
        <v>3128512</v>
      </c>
      <c r="Q12" s="286">
        <f t="shared" si="3"/>
        <v>3128500</v>
      </c>
      <c r="R12" s="265"/>
    </row>
    <row r="13" spans="1:20" ht="31.5" x14ac:dyDescent="0.2">
      <c r="A13" s="5">
        <f t="shared" si="4"/>
        <v>5</v>
      </c>
      <c r="B13" s="8" t="s">
        <v>2843</v>
      </c>
      <c r="C13" s="19" t="s">
        <v>2839</v>
      </c>
      <c r="D13" s="19"/>
      <c r="E13" s="19"/>
      <c r="F13" s="19"/>
      <c r="G13" s="200">
        <f t="shared" si="0"/>
        <v>8724765.8740740754</v>
      </c>
      <c r="H13" s="6">
        <f>'[2]CHI TIET XD'!G457</f>
        <v>8010150.9043771047</v>
      </c>
      <c r="I13" s="6">
        <f>'[2]CHI TIET XD'!G489</f>
        <v>55872.545454545449</v>
      </c>
      <c r="J13" s="6">
        <f>'[2]CHI TIET XD'!G493</f>
        <v>658742.42424242408</v>
      </c>
      <c r="K13" s="6">
        <f>'[2]CHI TIET XD'!G497</f>
        <v>226478.11931818179</v>
      </c>
      <c r="L13" s="285">
        <v>7000000</v>
      </c>
      <c r="M13" s="285">
        <v>142791</v>
      </c>
      <c r="N13" s="285">
        <v>37000</v>
      </c>
      <c r="O13" s="286">
        <f t="shared" si="1"/>
        <v>7037000</v>
      </c>
      <c r="P13" s="285">
        <f t="shared" si="2"/>
        <v>7179791</v>
      </c>
      <c r="Q13" s="286">
        <f t="shared" si="3"/>
        <v>7179800</v>
      </c>
      <c r="R13" s="265"/>
    </row>
    <row r="14" spans="1:20" ht="31.5" x14ac:dyDescent="0.2">
      <c r="A14" s="5">
        <f t="shared" si="4"/>
        <v>6</v>
      </c>
      <c r="B14" s="8" t="s">
        <v>2844</v>
      </c>
      <c r="C14" s="19"/>
      <c r="D14" s="19"/>
      <c r="E14" s="19"/>
      <c r="F14" s="19"/>
      <c r="G14" s="200">
        <f t="shared" si="0"/>
        <v>7534845.8740740744</v>
      </c>
      <c r="H14" s="6">
        <f>'[2]CHI TIET XD'!G530</f>
        <v>6820230.9043771047</v>
      </c>
      <c r="I14" s="6">
        <f>'[2]CHI TIET XD'!G557</f>
        <v>55872.545454545449</v>
      </c>
      <c r="J14" s="6">
        <f>'[2]CHI TIET XD'!G561</f>
        <v>658742.42424242408</v>
      </c>
      <c r="K14" s="6">
        <f>'[2]CHI TIET XD'!G565</f>
        <v>226478.11931818179</v>
      </c>
      <c r="L14" s="285">
        <v>6000000</v>
      </c>
      <c r="M14" s="285">
        <v>142791</v>
      </c>
      <c r="N14" s="285"/>
      <c r="O14" s="286">
        <f t="shared" si="1"/>
        <v>6000000</v>
      </c>
      <c r="P14" s="285">
        <f t="shared" si="2"/>
        <v>6142791</v>
      </c>
      <c r="Q14" s="286">
        <f t="shared" si="3"/>
        <v>6142800</v>
      </c>
      <c r="R14" s="265"/>
    </row>
    <row r="15" spans="1:20" ht="31.5" x14ac:dyDescent="0.2">
      <c r="A15" s="5">
        <f t="shared" si="4"/>
        <v>7</v>
      </c>
      <c r="B15" s="8" t="s">
        <v>2845</v>
      </c>
      <c r="C15" s="19" t="s">
        <v>2839</v>
      </c>
      <c r="D15" s="19"/>
      <c r="E15" s="19"/>
      <c r="F15" s="19"/>
      <c r="G15" s="200">
        <f t="shared" si="0"/>
        <v>9848477.3101010099</v>
      </c>
      <c r="H15" s="6">
        <f>'[2]CHI TIET XD'!G1152</f>
        <v>9639532.1282828283</v>
      </c>
      <c r="I15" s="6">
        <f>'[2]CHI TIET XD'!G1180</f>
        <v>56081.545454545456</v>
      </c>
      <c r="J15" s="6">
        <f>'[2]CHI TIET XD'!G1184</f>
        <v>152863.63636363635</v>
      </c>
      <c r="K15" s="6">
        <f>'[2]CHI TIET XD'!G1188</f>
        <v>121385.04261363635</v>
      </c>
      <c r="L15" s="285">
        <v>7500000</v>
      </c>
      <c r="M15" s="285">
        <v>128512</v>
      </c>
      <c r="N15" s="285">
        <v>37000</v>
      </c>
      <c r="O15" s="286">
        <f t="shared" si="1"/>
        <v>7537000</v>
      </c>
      <c r="P15" s="285">
        <f t="shared" si="2"/>
        <v>7665512</v>
      </c>
      <c r="Q15" s="286">
        <f t="shared" si="3"/>
        <v>7665500</v>
      </c>
      <c r="R15" s="265"/>
    </row>
    <row r="16" spans="1:20" ht="31.5" x14ac:dyDescent="0.2">
      <c r="A16" s="5">
        <f t="shared" si="4"/>
        <v>8</v>
      </c>
      <c r="B16" s="8" t="s">
        <v>2846</v>
      </c>
      <c r="C16" s="19" t="s">
        <v>2839</v>
      </c>
      <c r="D16" s="19"/>
      <c r="E16" s="19"/>
      <c r="F16" s="19"/>
      <c r="G16" s="200">
        <f t="shared" si="0"/>
        <v>3534000.0373737374</v>
      </c>
      <c r="H16" s="6">
        <f>'[2]CHI TIET XD'!$G$1221</f>
        <v>3248623.0373737374</v>
      </c>
      <c r="I16" s="6">
        <f>'[2]CHI TIET XD'!$G$1249</f>
        <v>56081.545454545456</v>
      </c>
      <c r="J16" s="6">
        <f>'[2]CHI TIET XD'!$G$1253</f>
        <v>229295.4545454545</v>
      </c>
      <c r="K16" s="6">
        <f>'[2]CHI TIET XD'!$G$1257</f>
        <v>179770.08522727271</v>
      </c>
      <c r="L16" s="285">
        <v>3000000</v>
      </c>
      <c r="M16" s="285">
        <v>128512</v>
      </c>
      <c r="N16" s="285">
        <v>37000</v>
      </c>
      <c r="O16" s="286">
        <f t="shared" si="1"/>
        <v>3037000</v>
      </c>
      <c r="P16" s="285">
        <f t="shared" si="2"/>
        <v>3165512</v>
      </c>
      <c r="Q16" s="286">
        <f t="shared" si="3"/>
        <v>3165500</v>
      </c>
      <c r="R16" s="30"/>
    </row>
    <row r="17" spans="1:18" ht="31.5" x14ac:dyDescent="0.2">
      <c r="A17" s="5">
        <f t="shared" si="4"/>
        <v>9</v>
      </c>
      <c r="B17" s="8" t="s">
        <v>2847</v>
      </c>
      <c r="C17" s="19" t="s">
        <v>2836</v>
      </c>
      <c r="D17" s="19"/>
      <c r="E17" s="19"/>
      <c r="F17" s="19"/>
      <c r="G17" s="200">
        <f t="shared" si="0"/>
        <v>905059.53232323215</v>
      </c>
      <c r="H17" s="6">
        <f>'[2]CHI TIET XD'!G1439</f>
        <v>871000.44141414133</v>
      </c>
      <c r="I17" s="6">
        <f>'[2]CHI TIET XD'!G1455</f>
        <v>18204.545454545456</v>
      </c>
      <c r="J17" s="6">
        <f>'[2]CHI TIET XD'!G1460</f>
        <v>15854.545454545454</v>
      </c>
      <c r="K17" s="6">
        <f>'[2]CHI TIET XD'!G1464</f>
        <v>29192.52130681818</v>
      </c>
      <c r="L17" s="285">
        <v>850000</v>
      </c>
      <c r="M17" s="285">
        <v>66194</v>
      </c>
      <c r="N17" s="285">
        <v>75000</v>
      </c>
      <c r="O17" s="286">
        <f t="shared" si="1"/>
        <v>925000</v>
      </c>
      <c r="P17" s="285">
        <f t="shared" si="2"/>
        <v>991194</v>
      </c>
      <c r="Q17" s="286">
        <f t="shared" si="3"/>
        <v>991200</v>
      </c>
      <c r="R17" s="265"/>
    </row>
    <row r="18" spans="1:18" ht="31.5" x14ac:dyDescent="0.2">
      <c r="A18" s="5">
        <f t="shared" si="4"/>
        <v>10</v>
      </c>
      <c r="B18" s="8" t="s">
        <v>2848</v>
      </c>
      <c r="C18" s="19" t="s">
        <v>2836</v>
      </c>
      <c r="D18" s="19"/>
      <c r="E18" s="19"/>
      <c r="F18" s="19"/>
      <c r="G18" s="200">
        <f t="shared" si="0"/>
        <v>1613620.4343434344</v>
      </c>
      <c r="H18" s="6">
        <f>'[2]CHI TIET XD'!G1495</f>
        <v>1539441.9191919193</v>
      </c>
      <c r="I18" s="6">
        <f>'[2]CHI TIET XD'!G1532</f>
        <v>58081.545454545456</v>
      </c>
      <c r="J18" s="6">
        <f>'[2]CHI TIET XD'!G1536</f>
        <v>16096.969696969696</v>
      </c>
      <c r="K18" s="6">
        <f>'[2]CHI TIET XD'!G1540</f>
        <v>260770.08522727271</v>
      </c>
      <c r="L18" s="285">
        <v>1400000</v>
      </c>
      <c r="M18" s="285">
        <v>66194</v>
      </c>
      <c r="N18" s="285">
        <v>75000</v>
      </c>
      <c r="O18" s="286">
        <f t="shared" si="1"/>
        <v>1475000</v>
      </c>
      <c r="P18" s="285">
        <f t="shared" si="2"/>
        <v>1541194</v>
      </c>
      <c r="Q18" s="286">
        <f t="shared" si="3"/>
        <v>1541200</v>
      </c>
      <c r="R18" s="265"/>
    </row>
    <row r="19" spans="1:18" x14ac:dyDescent="0.2">
      <c r="A19" s="5"/>
      <c r="B19" s="8"/>
      <c r="C19" s="19"/>
      <c r="D19" s="19"/>
      <c r="E19" s="19"/>
      <c r="F19" s="19"/>
      <c r="G19" s="200"/>
      <c r="H19" s="6"/>
      <c r="I19" s="6"/>
      <c r="J19" s="6"/>
      <c r="K19" s="6"/>
      <c r="L19" s="285"/>
      <c r="M19" s="285"/>
      <c r="N19" s="285"/>
      <c r="O19" s="286"/>
      <c r="P19" s="285"/>
      <c r="Q19" s="286"/>
      <c r="R19" s="265"/>
    </row>
    <row r="20" spans="1:18" s="83" customFormat="1" ht="31.5" x14ac:dyDescent="0.2">
      <c r="A20" s="16" t="s">
        <v>2716</v>
      </c>
      <c r="B20" s="29" t="s">
        <v>2715</v>
      </c>
      <c r="C20" s="201"/>
      <c r="D20" s="201"/>
      <c r="E20" s="201"/>
      <c r="F20" s="201"/>
      <c r="G20" s="200"/>
      <c r="H20" s="81"/>
      <c r="I20" s="81"/>
      <c r="J20" s="81"/>
      <c r="K20" s="81"/>
      <c r="L20" s="285"/>
      <c r="M20" s="285"/>
      <c r="N20" s="285"/>
      <c r="O20" s="286"/>
      <c r="P20" s="285"/>
      <c r="Q20" s="286"/>
      <c r="R20" s="265"/>
    </row>
    <row r="21" spans="1:18" ht="47.25" x14ac:dyDescent="0.2">
      <c r="A21" s="5">
        <v>1</v>
      </c>
      <c r="B21" s="8" t="s">
        <v>2849</v>
      </c>
      <c r="C21" s="19" t="s">
        <v>2850</v>
      </c>
      <c r="D21" s="19"/>
      <c r="E21" s="19"/>
      <c r="F21" s="19"/>
      <c r="G21" s="200">
        <v>9947591</v>
      </c>
      <c r="H21" s="6">
        <v>9947591</v>
      </c>
      <c r="I21" s="6">
        <v>238008</v>
      </c>
      <c r="J21" s="6">
        <v>875000</v>
      </c>
      <c r="K21" s="6"/>
      <c r="L21" s="285">
        <v>9000000</v>
      </c>
      <c r="M21" s="285">
        <v>337412.46008522727</v>
      </c>
      <c r="N21" s="285">
        <v>500000</v>
      </c>
      <c r="O21" s="286">
        <f t="shared" ref="O21" si="5">N21+L21</f>
        <v>9500000</v>
      </c>
      <c r="P21" s="285">
        <f t="shared" ref="P21" si="6">L21+M21+N21</f>
        <v>9837412.4600852281</v>
      </c>
      <c r="Q21" s="286">
        <f t="shared" ref="Q21" si="7">ROUND((P21),-2)</f>
        <v>9837400</v>
      </c>
      <c r="R21" s="265" t="s">
        <v>2851</v>
      </c>
    </row>
    <row r="22" spans="1:18" x14ac:dyDescent="0.2">
      <c r="A22" s="5"/>
      <c r="B22" s="29" t="s">
        <v>2852</v>
      </c>
      <c r="C22" s="19"/>
      <c r="D22" s="19"/>
      <c r="E22" s="19"/>
      <c r="F22" s="19"/>
      <c r="G22" s="200"/>
      <c r="H22" s="6"/>
      <c r="I22" s="6"/>
      <c r="J22" s="6"/>
      <c r="K22" s="6"/>
      <c r="L22" s="285"/>
      <c r="M22" s="285"/>
      <c r="N22" s="285"/>
      <c r="O22" s="286"/>
      <c r="P22" s="285"/>
      <c r="Q22" s="286"/>
      <c r="R22" s="265"/>
    </row>
    <row r="23" spans="1:18" x14ac:dyDescent="0.2">
      <c r="A23" s="5">
        <v>2</v>
      </c>
      <c r="B23" s="8" t="s">
        <v>1590</v>
      </c>
      <c r="C23" s="19"/>
      <c r="D23" s="19"/>
      <c r="E23" s="19"/>
      <c r="F23" s="19"/>
      <c r="G23" s="200"/>
      <c r="H23" s="6"/>
      <c r="I23" s="6"/>
      <c r="J23" s="6"/>
      <c r="K23" s="6"/>
      <c r="L23" s="285">
        <f>'[3]Chi phi truc tiep C4 (2)'!D6</f>
        <v>3500000</v>
      </c>
      <c r="M23" s="285">
        <v>449883.2801136364</v>
      </c>
      <c r="N23" s="285">
        <v>1080000</v>
      </c>
      <c r="O23" s="286">
        <f t="shared" si="1"/>
        <v>4580000</v>
      </c>
      <c r="P23" s="285">
        <f t="shared" si="2"/>
        <v>5029883.2801136365</v>
      </c>
      <c r="Q23" s="286">
        <f t="shared" si="3"/>
        <v>5029900</v>
      </c>
      <c r="R23" s="265"/>
    </row>
    <row r="24" spans="1:18" x14ac:dyDescent="0.2">
      <c r="A24" s="5">
        <f>A23+1</f>
        <v>3</v>
      </c>
      <c r="B24" s="8" t="s">
        <v>1589</v>
      </c>
      <c r="C24" s="19"/>
      <c r="D24" s="19"/>
      <c r="E24" s="19"/>
      <c r="F24" s="19"/>
      <c r="G24" s="200"/>
      <c r="H24" s="6"/>
      <c r="I24" s="6"/>
      <c r="J24" s="6"/>
      <c r="K24" s="6"/>
      <c r="L24" s="285">
        <f>'[3]Chi phi truc tiep C4 (2)'!D7</f>
        <v>2520000</v>
      </c>
      <c r="M24" s="285">
        <v>337412.46008522727</v>
      </c>
      <c r="N24" s="285">
        <v>500000</v>
      </c>
      <c r="O24" s="286">
        <f t="shared" si="1"/>
        <v>3020000</v>
      </c>
      <c r="P24" s="285">
        <f t="shared" si="2"/>
        <v>3357412.4600852272</v>
      </c>
      <c r="Q24" s="286">
        <f t="shared" si="3"/>
        <v>3357400</v>
      </c>
      <c r="R24" s="265"/>
    </row>
    <row r="25" spans="1:18" x14ac:dyDescent="0.2">
      <c r="A25" s="5">
        <f t="shared" ref="A25:A29" si="8">A24+1</f>
        <v>4</v>
      </c>
      <c r="B25" s="8" t="s">
        <v>1591</v>
      </c>
      <c r="C25" s="19"/>
      <c r="D25" s="19"/>
      <c r="E25" s="19"/>
      <c r="F25" s="19"/>
      <c r="G25" s="200"/>
      <c r="H25" s="6"/>
      <c r="I25" s="6"/>
      <c r="J25" s="6"/>
      <c r="K25" s="6"/>
      <c r="L25" s="285">
        <f>'[3]Chi phi truc tiep C4 (2)'!D8</f>
        <v>1400000</v>
      </c>
      <c r="M25" s="285">
        <v>214515.79363636361</v>
      </c>
      <c r="N25" s="285">
        <v>195000</v>
      </c>
      <c r="O25" s="286">
        <f t="shared" si="1"/>
        <v>1595000</v>
      </c>
      <c r="P25" s="285">
        <f t="shared" si="2"/>
        <v>1809515.7936363637</v>
      </c>
      <c r="Q25" s="286">
        <f t="shared" si="3"/>
        <v>1809500</v>
      </c>
      <c r="R25" s="265"/>
    </row>
    <row r="26" spans="1:18" x14ac:dyDescent="0.2">
      <c r="A26" s="5">
        <f t="shared" si="8"/>
        <v>5</v>
      </c>
      <c r="B26" s="8" t="s">
        <v>1592</v>
      </c>
      <c r="C26" s="19"/>
      <c r="D26" s="19"/>
      <c r="E26" s="19"/>
      <c r="F26" s="19"/>
      <c r="G26" s="200"/>
      <c r="H26" s="6"/>
      <c r="I26" s="6"/>
      <c r="J26" s="6"/>
      <c r="K26" s="6"/>
      <c r="L26" s="285">
        <f>'[3]Chi phi truc tiep C4 (2)'!D9</f>
        <v>1120000</v>
      </c>
      <c r="M26" s="285">
        <v>268144.74204545456</v>
      </c>
      <c r="N26" s="285">
        <v>264000</v>
      </c>
      <c r="O26" s="286">
        <f t="shared" si="1"/>
        <v>1384000</v>
      </c>
      <c r="P26" s="285">
        <f t="shared" si="2"/>
        <v>1652144.7420454547</v>
      </c>
      <c r="Q26" s="286">
        <f t="shared" si="3"/>
        <v>1652100</v>
      </c>
      <c r="R26" s="265"/>
    </row>
    <row r="27" spans="1:18" x14ac:dyDescent="0.2">
      <c r="A27" s="5">
        <f t="shared" si="8"/>
        <v>6</v>
      </c>
      <c r="B27" s="8" t="s">
        <v>1593</v>
      </c>
      <c r="C27" s="19"/>
      <c r="D27" s="19"/>
      <c r="E27" s="19"/>
      <c r="F27" s="19"/>
      <c r="G27" s="200"/>
      <c r="H27" s="6"/>
      <c r="I27" s="6"/>
      <c r="J27" s="6"/>
      <c r="K27" s="6"/>
      <c r="L27" s="285">
        <f>'[3]Chi phi truc tiep C4 (2)'!D10</f>
        <v>1680000</v>
      </c>
      <c r="M27" s="285">
        <v>159101.61920454545</v>
      </c>
      <c r="N27" s="285">
        <v>96000</v>
      </c>
      <c r="O27" s="286">
        <f t="shared" si="1"/>
        <v>1776000</v>
      </c>
      <c r="P27" s="285">
        <f t="shared" si="2"/>
        <v>1935101.6192045454</v>
      </c>
      <c r="Q27" s="286">
        <f t="shared" si="3"/>
        <v>1935100</v>
      </c>
      <c r="R27" s="265"/>
    </row>
    <row r="28" spans="1:18" x14ac:dyDescent="0.2">
      <c r="A28" s="5">
        <f t="shared" si="8"/>
        <v>7</v>
      </c>
      <c r="B28" s="8" t="s">
        <v>1594</v>
      </c>
      <c r="C28" s="19"/>
      <c r="D28" s="19"/>
      <c r="E28" s="19"/>
      <c r="F28" s="19"/>
      <c r="G28" s="200"/>
      <c r="H28" s="6"/>
      <c r="I28" s="6"/>
      <c r="J28" s="6"/>
      <c r="K28" s="6"/>
      <c r="L28" s="285">
        <f>'[3]Chi phi truc tiep C4 (2)'!D11</f>
        <v>979999.99999999988</v>
      </c>
      <c r="M28" s="285">
        <v>95641.899715909109</v>
      </c>
      <c r="N28" s="285">
        <v>31500</v>
      </c>
      <c r="O28" s="286">
        <f t="shared" si="1"/>
        <v>1011499.9999999999</v>
      </c>
      <c r="P28" s="285">
        <f t="shared" si="2"/>
        <v>1107141.899715909</v>
      </c>
      <c r="Q28" s="286">
        <f t="shared" si="3"/>
        <v>1107100</v>
      </c>
      <c r="R28" s="265"/>
    </row>
    <row r="29" spans="1:18" x14ac:dyDescent="0.2">
      <c r="A29" s="5">
        <f t="shared" si="8"/>
        <v>8</v>
      </c>
      <c r="B29" s="8" t="s">
        <v>1595</v>
      </c>
      <c r="C29" s="19"/>
      <c r="D29" s="19"/>
      <c r="E29" s="19"/>
      <c r="F29" s="19"/>
      <c r="G29" s="200"/>
      <c r="H29" s="6"/>
      <c r="I29" s="6"/>
      <c r="J29" s="6"/>
      <c r="K29" s="6"/>
      <c r="L29" s="285">
        <f>'[3]Chi phi truc tiep C4 (2)'!D12</f>
        <v>630000</v>
      </c>
      <c r="M29" s="285">
        <v>69267.718039772721</v>
      </c>
      <c r="N29" s="285">
        <v>19500</v>
      </c>
      <c r="O29" s="286">
        <f t="shared" si="1"/>
        <v>649500</v>
      </c>
      <c r="P29" s="285">
        <f t="shared" si="2"/>
        <v>718767.71803977271</v>
      </c>
      <c r="Q29" s="286">
        <f t="shared" si="3"/>
        <v>718800</v>
      </c>
      <c r="R29" s="265"/>
    </row>
    <row r="30" spans="1:18" s="83" customFormat="1" x14ac:dyDescent="0.2">
      <c r="A30" s="16" t="s">
        <v>2718</v>
      </c>
      <c r="B30" s="29" t="s">
        <v>2717</v>
      </c>
      <c r="C30" s="201"/>
      <c r="D30" s="201"/>
      <c r="E30" s="201"/>
      <c r="F30" s="201"/>
      <c r="G30" s="200"/>
      <c r="H30" s="81"/>
      <c r="I30" s="81"/>
      <c r="J30" s="81"/>
      <c r="K30" s="81"/>
      <c r="L30" s="285"/>
      <c r="M30" s="285"/>
      <c r="N30" s="285"/>
      <c r="O30" s="286"/>
      <c r="P30" s="285"/>
      <c r="Q30" s="285"/>
      <c r="R30" s="265"/>
    </row>
    <row r="31" spans="1:18" s="83" customFormat="1" x14ac:dyDescent="0.2">
      <c r="A31" s="5">
        <v>1</v>
      </c>
      <c r="B31" s="8" t="s">
        <v>2853</v>
      </c>
      <c r="C31" s="201" t="s">
        <v>2854</v>
      </c>
      <c r="D31" s="19">
        <v>0.25</v>
      </c>
      <c r="E31" s="19">
        <v>1</v>
      </c>
      <c r="F31" s="19">
        <v>0.25</v>
      </c>
      <c r="G31" s="200"/>
      <c r="H31" s="81">
        <v>23446</v>
      </c>
      <c r="I31" s="81">
        <v>28700</v>
      </c>
      <c r="J31" s="81">
        <v>1022</v>
      </c>
      <c r="K31" s="81"/>
      <c r="L31" s="285">
        <v>25000</v>
      </c>
      <c r="M31" s="285">
        <v>14058.741249999999</v>
      </c>
      <c r="N31" s="285">
        <v>24000</v>
      </c>
      <c r="O31" s="286">
        <f t="shared" si="1"/>
        <v>49000</v>
      </c>
      <c r="P31" s="285">
        <f t="shared" si="2"/>
        <v>63058.741249999999</v>
      </c>
      <c r="Q31" s="286">
        <f t="shared" si="3"/>
        <v>63100</v>
      </c>
      <c r="R31" s="265" t="s">
        <v>2855</v>
      </c>
    </row>
    <row r="32" spans="1:18" s="83" customFormat="1" x14ac:dyDescent="0.2">
      <c r="A32" s="5">
        <f>A31+1</f>
        <v>2</v>
      </c>
      <c r="B32" s="8" t="s">
        <v>2856</v>
      </c>
      <c r="C32" s="201" t="s">
        <v>2773</v>
      </c>
      <c r="D32" s="19">
        <v>0.25</v>
      </c>
      <c r="E32" s="19">
        <v>1</v>
      </c>
      <c r="F32" s="19">
        <v>0.25</v>
      </c>
      <c r="G32" s="200"/>
      <c r="H32" s="81">
        <v>18256</v>
      </c>
      <c r="I32" s="81">
        <v>28700</v>
      </c>
      <c r="J32" s="81">
        <v>1022</v>
      </c>
      <c r="K32" s="81"/>
      <c r="L32" s="285">
        <v>20000</v>
      </c>
      <c r="M32" s="285">
        <v>14058.741249999999</v>
      </c>
      <c r="N32" s="285">
        <v>39000</v>
      </c>
      <c r="O32" s="286">
        <f t="shared" si="1"/>
        <v>59000</v>
      </c>
      <c r="P32" s="285">
        <f t="shared" si="2"/>
        <v>73058.741249999992</v>
      </c>
      <c r="Q32" s="286">
        <f t="shared" si="3"/>
        <v>73100</v>
      </c>
      <c r="R32" s="265"/>
    </row>
    <row r="33" spans="1:18" s="83" customFormat="1" x14ac:dyDescent="0.2">
      <c r="A33" s="5">
        <f t="shared" ref="A33:A40" si="9">A32+1</f>
        <v>3</v>
      </c>
      <c r="B33" s="8" t="s">
        <v>2857</v>
      </c>
      <c r="C33" s="201" t="s">
        <v>2858</v>
      </c>
      <c r="D33" s="19">
        <v>0.5</v>
      </c>
      <c r="E33" s="19">
        <v>1</v>
      </c>
      <c r="F33" s="19">
        <v>0.25</v>
      </c>
      <c r="G33" s="200"/>
      <c r="H33" s="81">
        <v>48717</v>
      </c>
      <c r="I33" s="81">
        <v>31437</v>
      </c>
      <c r="J33" s="81">
        <v>3700</v>
      </c>
      <c r="K33" s="81"/>
      <c r="L33" s="285">
        <v>50000</v>
      </c>
      <c r="M33" s="285">
        <v>28117.482499999998</v>
      </c>
      <c r="N33" s="285">
        <v>109500</v>
      </c>
      <c r="O33" s="286">
        <f t="shared" si="1"/>
        <v>159500</v>
      </c>
      <c r="P33" s="285">
        <f t="shared" si="2"/>
        <v>187617.48249999998</v>
      </c>
      <c r="Q33" s="286">
        <f t="shared" si="3"/>
        <v>187600</v>
      </c>
      <c r="R33" s="265"/>
    </row>
    <row r="34" spans="1:18" s="83" customFormat="1" x14ac:dyDescent="0.2">
      <c r="A34" s="5">
        <f t="shared" si="9"/>
        <v>4</v>
      </c>
      <c r="B34" s="8" t="s">
        <v>2859</v>
      </c>
      <c r="C34" s="201" t="s">
        <v>2772</v>
      </c>
      <c r="D34" s="19">
        <v>2</v>
      </c>
      <c r="E34" s="19">
        <v>2</v>
      </c>
      <c r="F34" s="19">
        <v>1</v>
      </c>
      <c r="G34" s="200"/>
      <c r="H34" s="81">
        <v>955167</v>
      </c>
      <c r="I34" s="81">
        <v>157458</v>
      </c>
      <c r="J34" s="81">
        <v>54278</v>
      </c>
      <c r="K34" s="81"/>
      <c r="L34" s="285">
        <v>900000</v>
      </c>
      <c r="M34" s="285">
        <v>265167.24</v>
      </c>
      <c r="N34" s="285">
        <v>180000</v>
      </c>
      <c r="O34" s="286">
        <f t="shared" si="1"/>
        <v>1080000</v>
      </c>
      <c r="P34" s="285">
        <f t="shared" si="2"/>
        <v>1345167.24</v>
      </c>
      <c r="Q34" s="286">
        <f t="shared" si="3"/>
        <v>1345200</v>
      </c>
      <c r="R34" s="265"/>
    </row>
    <row r="35" spans="1:18" s="205" customFormat="1" ht="47.25" x14ac:dyDescent="0.2">
      <c r="A35" s="5">
        <f t="shared" si="9"/>
        <v>5</v>
      </c>
      <c r="B35" s="287" t="s">
        <v>2860</v>
      </c>
      <c r="C35" s="202" t="s">
        <v>2759</v>
      </c>
      <c r="D35" s="19">
        <v>1</v>
      </c>
      <c r="E35" s="19">
        <v>1</v>
      </c>
      <c r="F35" s="19">
        <v>1</v>
      </c>
      <c r="G35" s="203"/>
      <c r="H35" s="203">
        <v>1674362.9879393941</v>
      </c>
      <c r="I35" s="203">
        <v>38108.645000000004</v>
      </c>
      <c r="J35" s="203">
        <v>97433.531338383837</v>
      </c>
      <c r="K35" s="203"/>
      <c r="L35" s="285">
        <v>1500000</v>
      </c>
      <c r="M35" s="285">
        <v>86405.5</v>
      </c>
      <c r="N35" s="285">
        <v>180000</v>
      </c>
      <c r="O35" s="286">
        <f t="shared" si="1"/>
        <v>1680000</v>
      </c>
      <c r="P35" s="285">
        <f t="shared" si="2"/>
        <v>1766405.5</v>
      </c>
      <c r="Q35" s="286">
        <f t="shared" si="3"/>
        <v>1766400</v>
      </c>
      <c r="R35" s="265" t="s">
        <v>2861</v>
      </c>
    </row>
    <row r="36" spans="1:18" s="205" customFormat="1" ht="47.25" x14ac:dyDescent="0.2">
      <c r="A36" s="5">
        <f t="shared" si="9"/>
        <v>6</v>
      </c>
      <c r="B36" s="287" t="s">
        <v>2862</v>
      </c>
      <c r="C36" s="202" t="s">
        <v>2759</v>
      </c>
      <c r="D36" s="19">
        <v>1</v>
      </c>
      <c r="E36" s="19">
        <v>1</v>
      </c>
      <c r="F36" s="19">
        <v>1</v>
      </c>
      <c r="G36" s="203"/>
      <c r="H36" s="203">
        <v>1674366.4879393941</v>
      </c>
      <c r="I36" s="203">
        <v>38108.645000000004</v>
      </c>
      <c r="J36" s="203">
        <v>50716.359621212112</v>
      </c>
      <c r="K36" s="203"/>
      <c r="L36" s="285">
        <v>1500000</v>
      </c>
      <c r="M36" s="285">
        <v>86405.5</v>
      </c>
      <c r="N36" s="285">
        <v>180000</v>
      </c>
      <c r="O36" s="286">
        <f t="shared" si="1"/>
        <v>1680000</v>
      </c>
      <c r="P36" s="285">
        <f t="shared" si="2"/>
        <v>1766405.5</v>
      </c>
      <c r="Q36" s="286">
        <f t="shared" si="3"/>
        <v>1766400</v>
      </c>
      <c r="R36" s="265" t="s">
        <v>2863</v>
      </c>
    </row>
    <row r="37" spans="1:18" s="205" customFormat="1" x14ac:dyDescent="0.2">
      <c r="A37" s="5">
        <f t="shared" si="9"/>
        <v>7</v>
      </c>
      <c r="B37" s="8" t="s">
        <v>2864</v>
      </c>
      <c r="C37" s="204"/>
      <c r="D37" s="19">
        <v>1</v>
      </c>
      <c r="E37" s="19">
        <v>1</v>
      </c>
      <c r="F37" s="19">
        <v>1</v>
      </c>
      <c r="G37" s="203"/>
      <c r="H37" s="203">
        <v>2601808</v>
      </c>
      <c r="I37" s="203">
        <v>11542</v>
      </c>
      <c r="J37" s="203">
        <v>200000</v>
      </c>
      <c r="K37" s="203"/>
      <c r="L37" s="285">
        <v>2400000</v>
      </c>
      <c r="M37" s="285">
        <v>86405.5</v>
      </c>
      <c r="N37" s="285"/>
      <c r="O37" s="286">
        <f t="shared" si="1"/>
        <v>2400000</v>
      </c>
      <c r="P37" s="285">
        <f t="shared" si="2"/>
        <v>2486405.5</v>
      </c>
      <c r="Q37" s="286">
        <f t="shared" si="3"/>
        <v>2486400</v>
      </c>
      <c r="R37" s="265"/>
    </row>
    <row r="38" spans="1:18" s="205" customFormat="1" ht="47.25" x14ac:dyDescent="0.2">
      <c r="A38" s="5">
        <f t="shared" si="9"/>
        <v>8</v>
      </c>
      <c r="B38" s="8" t="s">
        <v>2865</v>
      </c>
      <c r="C38" s="204" t="s">
        <v>2758</v>
      </c>
      <c r="D38" s="19">
        <v>1</v>
      </c>
      <c r="E38" s="19">
        <v>1</v>
      </c>
      <c r="F38" s="19">
        <v>2</v>
      </c>
      <c r="G38" s="203"/>
      <c r="H38" s="203">
        <v>725679</v>
      </c>
      <c r="I38" s="203">
        <v>17725</v>
      </c>
      <c r="J38" s="203">
        <v>25460</v>
      </c>
      <c r="K38" s="203"/>
      <c r="L38" s="285">
        <v>700000</v>
      </c>
      <c r="M38" s="285">
        <v>126632.87999999999</v>
      </c>
      <c r="N38" s="285">
        <v>109500</v>
      </c>
      <c r="O38" s="286">
        <f t="shared" si="1"/>
        <v>809500</v>
      </c>
      <c r="P38" s="285">
        <f t="shared" si="2"/>
        <v>936132.88</v>
      </c>
      <c r="Q38" s="286">
        <f t="shared" si="3"/>
        <v>936100</v>
      </c>
      <c r="R38" s="265" t="s">
        <v>2866</v>
      </c>
    </row>
    <row r="39" spans="1:18" s="205" customFormat="1" x14ac:dyDescent="0.2">
      <c r="A39" s="5">
        <f t="shared" si="9"/>
        <v>9</v>
      </c>
      <c r="B39" s="8" t="s">
        <v>2867</v>
      </c>
      <c r="C39" s="204" t="s">
        <v>2868</v>
      </c>
      <c r="D39" s="19">
        <v>1.5</v>
      </c>
      <c r="E39" s="19">
        <v>2</v>
      </c>
      <c r="F39" s="19">
        <v>1</v>
      </c>
      <c r="G39" s="203"/>
      <c r="H39" s="203">
        <v>1668347</v>
      </c>
      <c r="I39" s="203">
        <v>35360</v>
      </c>
      <c r="J39" s="203">
        <v>62985</v>
      </c>
      <c r="K39" s="203"/>
      <c r="L39" s="285">
        <v>1500000</v>
      </c>
      <c r="M39" s="285">
        <v>198875.43</v>
      </c>
      <c r="N39" s="285">
        <v>109500</v>
      </c>
      <c r="O39" s="286">
        <f t="shared" si="1"/>
        <v>1609500</v>
      </c>
      <c r="P39" s="285">
        <f t="shared" si="2"/>
        <v>1808375.43</v>
      </c>
      <c r="Q39" s="286">
        <f t="shared" si="3"/>
        <v>1808400</v>
      </c>
      <c r="R39" s="265"/>
    </row>
    <row r="40" spans="1:18" s="205" customFormat="1" ht="31.5" x14ac:dyDescent="0.2">
      <c r="A40" s="5">
        <f t="shared" si="9"/>
        <v>10</v>
      </c>
      <c r="B40" s="8" t="s">
        <v>2869</v>
      </c>
      <c r="C40" s="204" t="s">
        <v>2868</v>
      </c>
      <c r="D40" s="19">
        <v>1.5</v>
      </c>
      <c r="E40" s="19">
        <v>2</v>
      </c>
      <c r="F40" s="19">
        <v>1</v>
      </c>
      <c r="G40" s="203"/>
      <c r="H40" s="203">
        <v>3875325</v>
      </c>
      <c r="I40" s="203">
        <v>35360</v>
      </c>
      <c r="J40" s="203">
        <v>50985</v>
      </c>
      <c r="K40" s="203"/>
      <c r="L40" s="285">
        <v>3800000</v>
      </c>
      <c r="M40" s="285">
        <v>198875.43</v>
      </c>
      <c r="N40" s="285">
        <v>109500</v>
      </c>
      <c r="O40" s="286">
        <f t="shared" si="1"/>
        <v>3909500</v>
      </c>
      <c r="P40" s="285">
        <f t="shared" si="2"/>
        <v>4108375.43</v>
      </c>
      <c r="Q40" s="286">
        <f t="shared" si="3"/>
        <v>4108400</v>
      </c>
      <c r="R40" s="265"/>
    </row>
    <row r="41" spans="1:18" s="83" customFormat="1" x14ac:dyDescent="0.2">
      <c r="A41" s="16"/>
      <c r="B41" s="29" t="s">
        <v>2870</v>
      </c>
      <c r="C41" s="201"/>
      <c r="D41" s="201"/>
      <c r="E41" s="201"/>
      <c r="F41" s="201"/>
      <c r="G41" s="200"/>
      <c r="H41" s="81"/>
      <c r="I41" s="81"/>
      <c r="J41" s="81"/>
      <c r="K41" s="81"/>
      <c r="L41" s="285"/>
      <c r="M41" s="285"/>
      <c r="N41" s="285"/>
      <c r="O41" s="286"/>
      <c r="P41" s="285"/>
      <c r="Q41" s="286"/>
      <c r="R41" s="265"/>
    </row>
    <row r="42" spans="1:18" ht="47.25" x14ac:dyDescent="0.2">
      <c r="A42" s="5">
        <f>A40+1</f>
        <v>11</v>
      </c>
      <c r="B42" s="8" t="s">
        <v>2871</v>
      </c>
      <c r="C42" s="19"/>
      <c r="D42" s="19"/>
      <c r="E42" s="19"/>
      <c r="F42" s="19"/>
      <c r="G42" s="200"/>
      <c r="H42" s="6">
        <v>588623.0625</v>
      </c>
      <c r="I42" s="6">
        <v>15338.0275</v>
      </c>
      <c r="J42" s="6">
        <v>1960.0910966666668</v>
      </c>
      <c r="K42" s="6">
        <v>84262.166193181823</v>
      </c>
      <c r="L42" s="285">
        <v>472000</v>
      </c>
      <c r="M42" s="285">
        <v>33040</v>
      </c>
      <c r="N42" s="285"/>
      <c r="O42" s="286">
        <f t="shared" si="1"/>
        <v>472000</v>
      </c>
      <c r="P42" s="285">
        <f t="shared" si="2"/>
        <v>505040</v>
      </c>
      <c r="Q42" s="286">
        <f t="shared" si="3"/>
        <v>505000</v>
      </c>
      <c r="R42" s="265"/>
    </row>
    <row r="43" spans="1:18" ht="31.5" x14ac:dyDescent="0.2">
      <c r="A43" s="5">
        <f>A42+1</f>
        <v>12</v>
      </c>
      <c r="B43" s="8" t="s">
        <v>2872</v>
      </c>
      <c r="C43" s="19"/>
      <c r="D43" s="19"/>
      <c r="E43" s="19"/>
      <c r="F43" s="19"/>
      <c r="G43" s="200"/>
      <c r="H43" s="6">
        <v>634345.25</v>
      </c>
      <c r="I43" s="6">
        <v>15338.0275</v>
      </c>
      <c r="J43" s="6">
        <v>1960.0910966666668</v>
      </c>
      <c r="K43" s="6">
        <v>84262.166193181823</v>
      </c>
      <c r="L43" s="285">
        <v>472000</v>
      </c>
      <c r="M43" s="285">
        <v>33040</v>
      </c>
      <c r="N43" s="285"/>
      <c r="O43" s="286">
        <f t="shared" si="1"/>
        <v>472000</v>
      </c>
      <c r="P43" s="285">
        <f t="shared" si="2"/>
        <v>505040</v>
      </c>
      <c r="Q43" s="286">
        <f t="shared" si="3"/>
        <v>505000</v>
      </c>
      <c r="R43" s="265"/>
    </row>
    <row r="44" spans="1:18" ht="47.25" x14ac:dyDescent="0.2">
      <c r="A44" s="5">
        <f>A43+1</f>
        <v>13</v>
      </c>
      <c r="B44" s="8" t="s">
        <v>2873</v>
      </c>
      <c r="C44" s="19"/>
      <c r="D44" s="19"/>
      <c r="E44" s="19"/>
      <c r="F44" s="19"/>
      <c r="G44" s="200"/>
      <c r="H44" s="6">
        <v>682435.875</v>
      </c>
      <c r="I44" s="6">
        <v>15338.0275</v>
      </c>
      <c r="J44" s="6">
        <v>1960.0910966666668</v>
      </c>
      <c r="K44" s="6">
        <v>84262.166193181823</v>
      </c>
      <c r="L44" s="285">
        <v>472000</v>
      </c>
      <c r="M44" s="285">
        <v>33040</v>
      </c>
      <c r="N44" s="285"/>
      <c r="O44" s="286">
        <f t="shared" si="1"/>
        <v>472000</v>
      </c>
      <c r="P44" s="285">
        <f t="shared" si="2"/>
        <v>505040</v>
      </c>
      <c r="Q44" s="286">
        <f t="shared" si="3"/>
        <v>505000</v>
      </c>
      <c r="R44" s="265"/>
    </row>
    <row r="45" spans="1:18" ht="31.5" x14ac:dyDescent="0.2">
      <c r="A45" s="5">
        <f t="shared" ref="A45:A91" si="10">A44+1</f>
        <v>14</v>
      </c>
      <c r="B45" s="8" t="s">
        <v>2874</v>
      </c>
      <c r="C45" s="19"/>
      <c r="D45" s="19"/>
      <c r="E45" s="19"/>
      <c r="F45" s="19"/>
      <c r="G45" s="200"/>
      <c r="H45" s="6">
        <v>576611.29166666674</v>
      </c>
      <c r="I45" s="6">
        <v>15338.0275</v>
      </c>
      <c r="J45" s="6">
        <v>1960.0910966666668</v>
      </c>
      <c r="K45" s="6">
        <v>84262.166193181823</v>
      </c>
      <c r="L45" s="285">
        <v>424800</v>
      </c>
      <c r="M45" s="285">
        <v>29736.000000000004</v>
      </c>
      <c r="N45" s="285"/>
      <c r="O45" s="286">
        <f t="shared" si="1"/>
        <v>424800</v>
      </c>
      <c r="P45" s="285">
        <f t="shared" si="2"/>
        <v>454536</v>
      </c>
      <c r="Q45" s="286">
        <f t="shared" si="3"/>
        <v>454500</v>
      </c>
      <c r="R45" s="265"/>
    </row>
    <row r="46" spans="1:18" ht="94.5" x14ac:dyDescent="0.2">
      <c r="A46" s="5">
        <f t="shared" si="10"/>
        <v>15</v>
      </c>
      <c r="B46" s="8" t="s">
        <v>2875</v>
      </c>
      <c r="C46" s="19"/>
      <c r="D46" s="19"/>
      <c r="E46" s="19"/>
      <c r="F46" s="19"/>
      <c r="G46" s="200"/>
      <c r="H46" s="6">
        <v>529673.375</v>
      </c>
      <c r="I46" s="6">
        <v>15338.0275</v>
      </c>
      <c r="J46" s="6">
        <v>1960.0910966666668</v>
      </c>
      <c r="K46" s="6">
        <v>84262.166193181823</v>
      </c>
      <c r="L46" s="285">
        <v>295000</v>
      </c>
      <c r="M46" s="285">
        <v>20650.000000000004</v>
      </c>
      <c r="N46" s="285"/>
      <c r="O46" s="286">
        <f t="shared" si="1"/>
        <v>295000</v>
      </c>
      <c r="P46" s="285">
        <f t="shared" si="2"/>
        <v>315650</v>
      </c>
      <c r="Q46" s="286">
        <f t="shared" si="3"/>
        <v>315700</v>
      </c>
      <c r="R46" s="265"/>
    </row>
    <row r="47" spans="1:18" x14ac:dyDescent="0.2">
      <c r="A47" s="5">
        <f t="shared" si="10"/>
        <v>16</v>
      </c>
      <c r="B47" s="8" t="s">
        <v>2876</v>
      </c>
      <c r="C47" s="19"/>
      <c r="D47" s="19"/>
      <c r="E47" s="19"/>
      <c r="F47" s="19"/>
      <c r="G47" s="200"/>
      <c r="H47" s="6">
        <v>474845.25000000006</v>
      </c>
      <c r="I47" s="6">
        <v>15338.0275</v>
      </c>
      <c r="J47" s="6">
        <v>1960.0910966666668</v>
      </c>
      <c r="K47" s="6">
        <v>84262.166193181823</v>
      </c>
      <c r="L47" s="285">
        <v>424800</v>
      </c>
      <c r="M47" s="285">
        <v>29736.000000000004</v>
      </c>
      <c r="N47" s="285"/>
      <c r="O47" s="286">
        <f t="shared" si="1"/>
        <v>424800</v>
      </c>
      <c r="P47" s="285">
        <f t="shared" si="2"/>
        <v>454536</v>
      </c>
      <c r="Q47" s="286">
        <f t="shared" si="3"/>
        <v>454500</v>
      </c>
      <c r="R47" s="265"/>
    </row>
    <row r="48" spans="1:18" x14ac:dyDescent="0.2">
      <c r="A48" s="5">
        <f t="shared" si="10"/>
        <v>17</v>
      </c>
      <c r="B48" s="8" t="s">
        <v>2877</v>
      </c>
      <c r="C48" s="19"/>
      <c r="D48" s="19"/>
      <c r="E48" s="19"/>
      <c r="F48" s="19"/>
      <c r="G48" s="200"/>
      <c r="H48" s="6">
        <v>430254.859375</v>
      </c>
      <c r="I48" s="6">
        <v>15338.0275</v>
      </c>
      <c r="J48" s="6">
        <v>1960.0910966666668</v>
      </c>
      <c r="K48" s="6">
        <v>84262.166193181823</v>
      </c>
      <c r="L48" s="285">
        <v>271400</v>
      </c>
      <c r="M48" s="285">
        <v>18998</v>
      </c>
      <c r="N48" s="285"/>
      <c r="O48" s="286">
        <f t="shared" si="1"/>
        <v>271400</v>
      </c>
      <c r="P48" s="285">
        <f t="shared" si="2"/>
        <v>290398</v>
      </c>
      <c r="Q48" s="286">
        <f t="shared" si="3"/>
        <v>290400</v>
      </c>
      <c r="R48" s="265"/>
    </row>
    <row r="49" spans="1:18" x14ac:dyDescent="0.2">
      <c r="A49" s="5">
        <f t="shared" si="10"/>
        <v>18</v>
      </c>
      <c r="B49" s="8" t="s">
        <v>2878</v>
      </c>
      <c r="C49" s="19"/>
      <c r="D49" s="19"/>
      <c r="E49" s="19"/>
      <c r="F49" s="19"/>
      <c r="G49" s="200"/>
      <c r="H49" s="6">
        <v>503698.07812500006</v>
      </c>
      <c r="I49" s="6">
        <v>15338.0275</v>
      </c>
      <c r="J49" s="6">
        <v>1960.0910966666668</v>
      </c>
      <c r="K49" s="6">
        <v>84262.166193181823</v>
      </c>
      <c r="L49" s="285">
        <v>271400</v>
      </c>
      <c r="M49" s="285">
        <v>18998</v>
      </c>
      <c r="N49" s="285"/>
      <c r="O49" s="286">
        <f t="shared" si="1"/>
        <v>271400</v>
      </c>
      <c r="P49" s="285">
        <f t="shared" si="2"/>
        <v>290398</v>
      </c>
      <c r="Q49" s="286">
        <f t="shared" si="3"/>
        <v>290400</v>
      </c>
      <c r="R49" s="265"/>
    </row>
    <row r="50" spans="1:18" x14ac:dyDescent="0.2">
      <c r="A50" s="5">
        <f t="shared" si="10"/>
        <v>19</v>
      </c>
      <c r="B50" s="8" t="s">
        <v>2879</v>
      </c>
      <c r="C50" s="19"/>
      <c r="D50" s="19"/>
      <c r="E50" s="19"/>
      <c r="F50" s="19"/>
      <c r="G50" s="200"/>
      <c r="H50" s="6">
        <v>430339.9375</v>
      </c>
      <c r="I50" s="6">
        <v>15338.0275</v>
      </c>
      <c r="J50" s="6">
        <v>1960.0910966666668</v>
      </c>
      <c r="K50" s="6">
        <v>84262.166193181823</v>
      </c>
      <c r="L50" s="285">
        <v>271400</v>
      </c>
      <c r="M50" s="285">
        <v>18998</v>
      </c>
      <c r="N50" s="285"/>
      <c r="O50" s="286">
        <f t="shared" si="1"/>
        <v>271400</v>
      </c>
      <c r="P50" s="285">
        <f t="shared" si="2"/>
        <v>290398</v>
      </c>
      <c r="Q50" s="286">
        <f t="shared" si="3"/>
        <v>290400</v>
      </c>
      <c r="R50" s="265"/>
    </row>
    <row r="51" spans="1:18" x14ac:dyDescent="0.2">
      <c r="A51" s="5">
        <f t="shared" si="10"/>
        <v>20</v>
      </c>
      <c r="B51" s="8" t="s">
        <v>2880</v>
      </c>
      <c r="C51" s="19"/>
      <c r="D51" s="19"/>
      <c r="E51" s="19"/>
      <c r="F51" s="19"/>
      <c r="G51" s="200"/>
      <c r="H51" s="6">
        <v>464371.1875</v>
      </c>
      <c r="I51" s="6">
        <v>15338.0275</v>
      </c>
      <c r="J51" s="6">
        <v>1960.0910966666668</v>
      </c>
      <c r="K51" s="6">
        <v>84262.166193181823</v>
      </c>
      <c r="L51" s="285">
        <v>271400</v>
      </c>
      <c r="M51" s="285">
        <v>18998</v>
      </c>
      <c r="N51" s="285"/>
      <c r="O51" s="286">
        <f t="shared" si="1"/>
        <v>271400</v>
      </c>
      <c r="P51" s="285">
        <f t="shared" si="2"/>
        <v>290398</v>
      </c>
      <c r="Q51" s="286">
        <f t="shared" si="3"/>
        <v>290400</v>
      </c>
      <c r="R51" s="265"/>
    </row>
    <row r="52" spans="1:18" ht="31.5" x14ac:dyDescent="0.2">
      <c r="A52" s="5">
        <f t="shared" si="10"/>
        <v>21</v>
      </c>
      <c r="B52" s="8" t="s">
        <v>2881</v>
      </c>
      <c r="C52" s="19"/>
      <c r="D52" s="19"/>
      <c r="E52" s="19"/>
      <c r="F52" s="19"/>
      <c r="G52" s="200"/>
      <c r="H52" s="6">
        <v>503544.93750000006</v>
      </c>
      <c r="I52" s="6">
        <v>15338.0275</v>
      </c>
      <c r="J52" s="6">
        <v>1960.0910966666668</v>
      </c>
      <c r="K52" s="6">
        <v>84262.166193181823</v>
      </c>
      <c r="L52" s="285">
        <v>271400</v>
      </c>
      <c r="M52" s="285">
        <v>18998</v>
      </c>
      <c r="N52" s="285"/>
      <c r="O52" s="286">
        <f t="shared" si="1"/>
        <v>271400</v>
      </c>
      <c r="P52" s="285">
        <f t="shared" si="2"/>
        <v>290398</v>
      </c>
      <c r="Q52" s="286">
        <f t="shared" si="3"/>
        <v>290400</v>
      </c>
      <c r="R52" s="265"/>
    </row>
    <row r="53" spans="1:18" x14ac:dyDescent="0.2">
      <c r="A53" s="5">
        <f t="shared" si="10"/>
        <v>22</v>
      </c>
      <c r="B53" s="8" t="s">
        <v>2882</v>
      </c>
      <c r="C53" s="19"/>
      <c r="D53" s="19"/>
      <c r="E53" s="19"/>
      <c r="F53" s="19"/>
      <c r="G53" s="200"/>
      <c r="H53" s="6">
        <v>520220.25000000006</v>
      </c>
      <c r="I53" s="6">
        <v>15338.0275</v>
      </c>
      <c r="J53" s="6">
        <v>1960.0910966666668</v>
      </c>
      <c r="K53" s="6">
        <v>84262.166193181823</v>
      </c>
      <c r="L53" s="285">
        <v>295000</v>
      </c>
      <c r="M53" s="285">
        <v>20650.000000000004</v>
      </c>
      <c r="N53" s="285"/>
      <c r="O53" s="286">
        <f t="shared" si="1"/>
        <v>295000</v>
      </c>
      <c r="P53" s="285">
        <f t="shared" si="2"/>
        <v>315650</v>
      </c>
      <c r="Q53" s="286">
        <f t="shared" si="3"/>
        <v>315700</v>
      </c>
      <c r="R53" s="265"/>
    </row>
    <row r="54" spans="1:18" x14ac:dyDescent="0.2">
      <c r="A54" s="5">
        <f t="shared" si="10"/>
        <v>23</v>
      </c>
      <c r="B54" s="8" t="s">
        <v>2883</v>
      </c>
      <c r="C54" s="19"/>
      <c r="D54" s="19"/>
      <c r="E54" s="19"/>
      <c r="F54" s="19"/>
      <c r="G54" s="200"/>
      <c r="H54" s="6">
        <v>485149.15625</v>
      </c>
      <c r="I54" s="6">
        <v>15338.0275</v>
      </c>
      <c r="J54" s="6">
        <v>1960.0910966666668</v>
      </c>
      <c r="K54" s="6">
        <v>84262.166193181823</v>
      </c>
      <c r="L54" s="285">
        <v>271400</v>
      </c>
      <c r="M54" s="285">
        <v>18998</v>
      </c>
      <c r="N54" s="285"/>
      <c r="O54" s="286">
        <f t="shared" si="1"/>
        <v>271400</v>
      </c>
      <c r="P54" s="285">
        <f t="shared" si="2"/>
        <v>290398</v>
      </c>
      <c r="Q54" s="286">
        <f t="shared" si="3"/>
        <v>290400</v>
      </c>
      <c r="R54" s="265"/>
    </row>
    <row r="55" spans="1:18" ht="31.5" x14ac:dyDescent="0.2">
      <c r="A55" s="5">
        <f t="shared" si="10"/>
        <v>24</v>
      </c>
      <c r="B55" s="8" t="s">
        <v>2884</v>
      </c>
      <c r="C55" s="19"/>
      <c r="D55" s="19"/>
      <c r="E55" s="19"/>
      <c r="F55" s="19"/>
      <c r="G55" s="200"/>
      <c r="H55" s="6">
        <v>503698.07812500006</v>
      </c>
      <c r="I55" s="6">
        <v>15338.0275</v>
      </c>
      <c r="J55" s="6">
        <v>1960.0910966666668</v>
      </c>
      <c r="K55" s="6">
        <v>84262.166193181823</v>
      </c>
      <c r="L55" s="285">
        <v>295000</v>
      </c>
      <c r="M55" s="285">
        <v>20650.000000000004</v>
      </c>
      <c r="N55" s="285"/>
      <c r="O55" s="286">
        <f t="shared" si="1"/>
        <v>295000</v>
      </c>
      <c r="P55" s="285">
        <f t="shared" si="2"/>
        <v>315650</v>
      </c>
      <c r="Q55" s="286">
        <f t="shared" si="3"/>
        <v>315700</v>
      </c>
      <c r="R55" s="265"/>
    </row>
    <row r="56" spans="1:18" x14ac:dyDescent="0.2">
      <c r="A56" s="5">
        <f t="shared" si="10"/>
        <v>25</v>
      </c>
      <c r="B56" s="8" t="s">
        <v>2885</v>
      </c>
      <c r="C56" s="19"/>
      <c r="D56" s="19"/>
      <c r="E56" s="19"/>
      <c r="F56" s="19"/>
      <c r="G56" s="200"/>
      <c r="H56" s="6">
        <v>448376.5</v>
      </c>
      <c r="I56" s="6">
        <v>15338.0275</v>
      </c>
      <c r="J56" s="6">
        <v>1960.0910966666668</v>
      </c>
      <c r="K56" s="6">
        <v>84262.166193181823</v>
      </c>
      <c r="L56" s="285">
        <v>306800</v>
      </c>
      <c r="M56" s="285">
        <v>21476.000000000004</v>
      </c>
      <c r="N56" s="285"/>
      <c r="O56" s="286">
        <f t="shared" si="1"/>
        <v>306800</v>
      </c>
      <c r="P56" s="285">
        <f t="shared" si="2"/>
        <v>328276</v>
      </c>
      <c r="Q56" s="286">
        <f t="shared" si="3"/>
        <v>328300</v>
      </c>
      <c r="R56" s="265"/>
    </row>
    <row r="57" spans="1:18" x14ac:dyDescent="0.2">
      <c r="A57" s="5">
        <f t="shared" si="10"/>
        <v>26</v>
      </c>
      <c r="B57" s="8" t="s">
        <v>2886</v>
      </c>
      <c r="C57" s="19"/>
      <c r="D57" s="19"/>
      <c r="E57" s="19"/>
      <c r="F57" s="19"/>
      <c r="G57" s="200"/>
      <c r="H57" s="6">
        <v>692645.25</v>
      </c>
      <c r="I57" s="6">
        <v>15338.0275</v>
      </c>
      <c r="J57" s="6">
        <v>1960.0910966666668</v>
      </c>
      <c r="K57" s="6">
        <v>84262.166193181823</v>
      </c>
      <c r="L57" s="285">
        <v>306800</v>
      </c>
      <c r="M57" s="285">
        <v>21476.000000000004</v>
      </c>
      <c r="N57" s="285"/>
      <c r="O57" s="286">
        <f t="shared" si="1"/>
        <v>306800</v>
      </c>
      <c r="P57" s="285">
        <f t="shared" si="2"/>
        <v>328276</v>
      </c>
      <c r="Q57" s="286">
        <f t="shared" si="3"/>
        <v>328300</v>
      </c>
      <c r="R57" s="265"/>
    </row>
    <row r="58" spans="1:18" x14ac:dyDescent="0.2">
      <c r="A58" s="5">
        <f t="shared" si="10"/>
        <v>27</v>
      </c>
      <c r="B58" s="8" t="s">
        <v>2887</v>
      </c>
      <c r="C58" s="19"/>
      <c r="D58" s="19"/>
      <c r="E58" s="19"/>
      <c r="F58" s="19"/>
      <c r="G58" s="200"/>
      <c r="H58" s="6">
        <v>524001.5</v>
      </c>
      <c r="I58" s="6">
        <v>15338.0275</v>
      </c>
      <c r="J58" s="6">
        <v>1960.0910966666668</v>
      </c>
      <c r="K58" s="6">
        <v>84262.166193181823</v>
      </c>
      <c r="L58" s="285">
        <v>306800</v>
      </c>
      <c r="M58" s="285">
        <v>21476.000000000004</v>
      </c>
      <c r="N58" s="285"/>
      <c r="O58" s="286">
        <f t="shared" si="1"/>
        <v>306800</v>
      </c>
      <c r="P58" s="285">
        <f t="shared" si="2"/>
        <v>328276</v>
      </c>
      <c r="Q58" s="286">
        <f t="shared" si="3"/>
        <v>328300</v>
      </c>
      <c r="R58" s="265"/>
    </row>
    <row r="59" spans="1:18" ht="31.5" x14ac:dyDescent="0.2">
      <c r="A59" s="5">
        <f t="shared" si="10"/>
        <v>28</v>
      </c>
      <c r="B59" s="8" t="s">
        <v>2888</v>
      </c>
      <c r="C59" s="19"/>
      <c r="D59" s="19"/>
      <c r="E59" s="19"/>
      <c r="F59" s="19"/>
      <c r="G59" s="200"/>
      <c r="H59" s="6">
        <v>871624.41666666674</v>
      </c>
      <c r="I59" s="6">
        <v>15338.0275</v>
      </c>
      <c r="J59" s="6">
        <v>1960.0910966666668</v>
      </c>
      <c r="K59" s="6">
        <v>84262.166193181823</v>
      </c>
      <c r="L59" s="285">
        <v>650000</v>
      </c>
      <c r="M59" s="285">
        <v>45500.000000000007</v>
      </c>
      <c r="N59" s="285"/>
      <c r="O59" s="286">
        <f t="shared" si="1"/>
        <v>650000</v>
      </c>
      <c r="P59" s="285">
        <f t="shared" si="2"/>
        <v>695500</v>
      </c>
      <c r="Q59" s="286">
        <f t="shared" si="3"/>
        <v>695500</v>
      </c>
      <c r="R59" s="265"/>
    </row>
    <row r="60" spans="1:18" x14ac:dyDescent="0.2">
      <c r="A60" s="5">
        <f t="shared" si="10"/>
        <v>29</v>
      </c>
      <c r="B60" s="8" t="s">
        <v>2889</v>
      </c>
      <c r="C60" s="19"/>
      <c r="D60" s="19"/>
      <c r="E60" s="19"/>
      <c r="F60" s="19"/>
      <c r="G60" s="200"/>
      <c r="H60" s="6">
        <v>1220095.25</v>
      </c>
      <c r="I60" s="6">
        <v>15338.0275</v>
      </c>
      <c r="J60" s="6">
        <v>1960.0910966666668</v>
      </c>
      <c r="K60" s="6">
        <v>84262.166193181823</v>
      </c>
      <c r="L60" s="285">
        <v>1000000</v>
      </c>
      <c r="M60" s="285">
        <v>70000</v>
      </c>
      <c r="N60" s="285"/>
      <c r="O60" s="286">
        <f t="shared" si="1"/>
        <v>1000000</v>
      </c>
      <c r="P60" s="285">
        <f t="shared" si="2"/>
        <v>1070000</v>
      </c>
      <c r="Q60" s="286">
        <f t="shared" si="3"/>
        <v>1070000</v>
      </c>
      <c r="R60" s="265"/>
    </row>
    <row r="61" spans="1:18" x14ac:dyDescent="0.2">
      <c r="A61" s="5">
        <f t="shared" si="10"/>
        <v>30</v>
      </c>
      <c r="B61" s="8" t="s">
        <v>2890</v>
      </c>
      <c r="C61" s="19"/>
      <c r="D61" s="19"/>
      <c r="E61" s="19"/>
      <c r="F61" s="19"/>
      <c r="G61" s="200"/>
      <c r="H61" s="6">
        <v>830511.91666666674</v>
      </c>
      <c r="I61" s="6">
        <v>15338.0275</v>
      </c>
      <c r="J61" s="6">
        <v>1960.0910966666668</v>
      </c>
      <c r="K61" s="6">
        <v>84262.166193181823</v>
      </c>
      <c r="L61" s="285">
        <v>620000</v>
      </c>
      <c r="M61" s="285">
        <v>43400.000000000007</v>
      </c>
      <c r="N61" s="285"/>
      <c r="O61" s="286">
        <f t="shared" si="1"/>
        <v>620000</v>
      </c>
      <c r="P61" s="285">
        <f t="shared" si="2"/>
        <v>663400</v>
      </c>
      <c r="Q61" s="286">
        <f t="shared" si="3"/>
        <v>663400</v>
      </c>
      <c r="R61" s="265"/>
    </row>
    <row r="62" spans="1:18" x14ac:dyDescent="0.2">
      <c r="A62" s="5">
        <f t="shared" si="10"/>
        <v>31</v>
      </c>
      <c r="B62" s="8" t="s">
        <v>2891</v>
      </c>
      <c r="C62" s="19"/>
      <c r="D62" s="19"/>
      <c r="E62" s="19"/>
      <c r="F62" s="19"/>
      <c r="G62" s="200"/>
      <c r="H62" s="6">
        <v>489970.25</v>
      </c>
      <c r="I62" s="6">
        <v>15338.0275</v>
      </c>
      <c r="J62" s="6">
        <v>1960.0910966666668</v>
      </c>
      <c r="K62" s="6">
        <v>84262.166193181823</v>
      </c>
      <c r="L62" s="285">
        <v>450000</v>
      </c>
      <c r="M62" s="285">
        <v>31500.000000000004</v>
      </c>
      <c r="N62" s="285"/>
      <c r="O62" s="286">
        <f t="shared" si="1"/>
        <v>450000</v>
      </c>
      <c r="P62" s="285">
        <f t="shared" si="2"/>
        <v>481500</v>
      </c>
      <c r="Q62" s="286">
        <f t="shared" si="3"/>
        <v>481500</v>
      </c>
      <c r="R62" s="265"/>
    </row>
    <row r="63" spans="1:18" x14ac:dyDescent="0.2">
      <c r="A63" s="5">
        <f t="shared" si="10"/>
        <v>32</v>
      </c>
      <c r="B63" s="8" t="s">
        <v>2892</v>
      </c>
      <c r="C63" s="19"/>
      <c r="D63" s="19"/>
      <c r="E63" s="19"/>
      <c r="F63" s="19"/>
      <c r="G63" s="200"/>
      <c r="H63" s="6">
        <v>1185720.2500000002</v>
      </c>
      <c r="I63" s="6">
        <v>15338.0275</v>
      </c>
      <c r="J63" s="6">
        <v>1960.0910966666668</v>
      </c>
      <c r="K63" s="6">
        <v>84262.166193181823</v>
      </c>
      <c r="L63" s="285">
        <v>1000000</v>
      </c>
      <c r="M63" s="285">
        <v>70000</v>
      </c>
      <c r="N63" s="285"/>
      <c r="O63" s="286">
        <f t="shared" si="1"/>
        <v>1000000</v>
      </c>
      <c r="P63" s="285">
        <f t="shared" si="2"/>
        <v>1070000</v>
      </c>
      <c r="Q63" s="286">
        <f t="shared" si="3"/>
        <v>1070000</v>
      </c>
      <c r="R63" s="265"/>
    </row>
    <row r="64" spans="1:18" x14ac:dyDescent="0.2">
      <c r="A64" s="5">
        <f t="shared" si="10"/>
        <v>33</v>
      </c>
      <c r="B64" s="8" t="s">
        <v>2893</v>
      </c>
      <c r="C64" s="19"/>
      <c r="D64" s="19"/>
      <c r="E64" s="19"/>
      <c r="F64" s="19"/>
      <c r="G64" s="200"/>
      <c r="H64" s="6">
        <v>505095.25</v>
      </c>
      <c r="I64" s="6">
        <v>15338.0275</v>
      </c>
      <c r="J64" s="6">
        <v>1960.0910966666668</v>
      </c>
      <c r="K64" s="6">
        <v>84262.166193181823</v>
      </c>
      <c r="L64" s="285">
        <v>450000</v>
      </c>
      <c r="M64" s="285">
        <v>31500.000000000004</v>
      </c>
      <c r="N64" s="285"/>
      <c r="O64" s="286">
        <f t="shared" si="1"/>
        <v>450000</v>
      </c>
      <c r="P64" s="285">
        <f t="shared" si="2"/>
        <v>481500</v>
      </c>
      <c r="Q64" s="286">
        <f t="shared" si="3"/>
        <v>481500</v>
      </c>
      <c r="R64" s="265"/>
    </row>
    <row r="65" spans="1:18" ht="31.5" x14ac:dyDescent="0.2">
      <c r="A65" s="5">
        <f t="shared" si="10"/>
        <v>34</v>
      </c>
      <c r="B65" s="8" t="s">
        <v>2894</v>
      </c>
      <c r="C65" s="19"/>
      <c r="D65" s="19"/>
      <c r="E65" s="19"/>
      <c r="F65" s="19"/>
      <c r="G65" s="200"/>
      <c r="H65" s="6">
        <v>1260589.0000000002</v>
      </c>
      <c r="I65" s="6">
        <v>15338.0275</v>
      </c>
      <c r="J65" s="6">
        <v>1960.0910966666668</v>
      </c>
      <c r="K65" s="6">
        <v>84262.166193181823</v>
      </c>
      <c r="L65" s="285">
        <v>1000000</v>
      </c>
      <c r="M65" s="285">
        <v>70000</v>
      </c>
      <c r="N65" s="285"/>
      <c r="O65" s="286">
        <f t="shared" si="1"/>
        <v>1000000</v>
      </c>
      <c r="P65" s="285">
        <f t="shared" si="2"/>
        <v>1070000</v>
      </c>
      <c r="Q65" s="286">
        <f t="shared" si="3"/>
        <v>1070000</v>
      </c>
      <c r="R65" s="265"/>
    </row>
    <row r="66" spans="1:18" x14ac:dyDescent="0.2">
      <c r="A66" s="5">
        <f t="shared" si="10"/>
        <v>35</v>
      </c>
      <c r="B66" s="8" t="s">
        <v>2895</v>
      </c>
      <c r="C66" s="19"/>
      <c r="D66" s="19"/>
      <c r="E66" s="19"/>
      <c r="F66" s="19"/>
      <c r="G66" s="200"/>
      <c r="H66" s="6">
        <v>977751.50000000012</v>
      </c>
      <c r="I66" s="6">
        <v>15338.0275</v>
      </c>
      <c r="J66" s="6">
        <v>1960.0910966666668</v>
      </c>
      <c r="K66" s="6">
        <v>84262.166193181823</v>
      </c>
      <c r="L66" s="285">
        <v>800000</v>
      </c>
      <c r="M66" s="285">
        <v>56000.000000000007</v>
      </c>
      <c r="N66" s="285"/>
      <c r="O66" s="286">
        <f t="shared" si="1"/>
        <v>800000</v>
      </c>
      <c r="P66" s="285">
        <f t="shared" si="2"/>
        <v>856000</v>
      </c>
      <c r="Q66" s="286">
        <f t="shared" si="3"/>
        <v>856000</v>
      </c>
      <c r="R66" s="265"/>
    </row>
    <row r="67" spans="1:18" ht="31.5" x14ac:dyDescent="0.2">
      <c r="A67" s="5">
        <f t="shared" si="10"/>
        <v>36</v>
      </c>
      <c r="B67" s="8" t="s">
        <v>2896</v>
      </c>
      <c r="C67" s="19"/>
      <c r="D67" s="19"/>
      <c r="E67" s="19"/>
      <c r="F67" s="19"/>
      <c r="G67" s="200"/>
      <c r="H67" s="6">
        <v>799345.25000000012</v>
      </c>
      <c r="I67" s="6">
        <v>15338.0275</v>
      </c>
      <c r="J67" s="6">
        <v>11126.757763333333</v>
      </c>
      <c r="K67" s="6">
        <v>77095.847537878784</v>
      </c>
      <c r="L67" s="285">
        <v>600000</v>
      </c>
      <c r="M67" s="285">
        <v>42000.000000000007</v>
      </c>
      <c r="N67" s="285"/>
      <c r="O67" s="286">
        <f t="shared" si="1"/>
        <v>600000</v>
      </c>
      <c r="P67" s="285">
        <f t="shared" si="2"/>
        <v>642000</v>
      </c>
      <c r="Q67" s="286">
        <f t="shared" si="3"/>
        <v>642000</v>
      </c>
      <c r="R67" s="265"/>
    </row>
    <row r="68" spans="1:18" ht="31.5" x14ac:dyDescent="0.2">
      <c r="A68" s="5">
        <f t="shared" si="10"/>
        <v>37</v>
      </c>
      <c r="B68" s="8" t="s">
        <v>2897</v>
      </c>
      <c r="C68" s="19"/>
      <c r="D68" s="19"/>
      <c r="E68" s="19"/>
      <c r="F68" s="19"/>
      <c r="G68" s="200"/>
      <c r="H68" s="6">
        <v>637931.25</v>
      </c>
      <c r="I68" s="6">
        <v>15338.0275</v>
      </c>
      <c r="J68" s="6">
        <v>18626.757763333335</v>
      </c>
      <c r="K68" s="6">
        <v>77095.847537878784</v>
      </c>
      <c r="L68" s="285">
        <v>259600</v>
      </c>
      <c r="M68" s="285">
        <v>18172</v>
      </c>
      <c r="N68" s="285"/>
      <c r="O68" s="286">
        <f t="shared" si="1"/>
        <v>259600</v>
      </c>
      <c r="P68" s="285">
        <f t="shared" si="2"/>
        <v>277772</v>
      </c>
      <c r="Q68" s="286">
        <f t="shared" si="3"/>
        <v>277800</v>
      </c>
      <c r="R68" s="265"/>
    </row>
    <row r="69" spans="1:18" ht="31.5" x14ac:dyDescent="0.2">
      <c r="A69" s="5">
        <f t="shared" si="10"/>
        <v>38</v>
      </c>
      <c r="B69" s="8" t="s">
        <v>2898</v>
      </c>
      <c r="C69" s="19"/>
      <c r="D69" s="19"/>
      <c r="E69" s="19"/>
      <c r="F69" s="19"/>
      <c r="G69" s="200"/>
      <c r="H69" s="6">
        <v>509678.58333333337</v>
      </c>
      <c r="I69" s="6">
        <v>15338.0275</v>
      </c>
      <c r="J69" s="6">
        <v>1960.0910966666668</v>
      </c>
      <c r="K69" s="6">
        <v>84262.166193181823</v>
      </c>
      <c r="L69" s="285">
        <v>250000</v>
      </c>
      <c r="M69" s="285">
        <v>17500</v>
      </c>
      <c r="N69" s="285"/>
      <c r="O69" s="286">
        <f t="shared" si="1"/>
        <v>250000</v>
      </c>
      <c r="P69" s="285">
        <f t="shared" si="2"/>
        <v>267500</v>
      </c>
      <c r="Q69" s="286">
        <f t="shared" si="3"/>
        <v>267500</v>
      </c>
      <c r="R69" s="265"/>
    </row>
    <row r="70" spans="1:18" x14ac:dyDescent="0.2">
      <c r="A70" s="5">
        <f t="shared" si="10"/>
        <v>39</v>
      </c>
      <c r="B70" s="8" t="s">
        <v>2899</v>
      </c>
      <c r="C70" s="19"/>
      <c r="D70" s="19"/>
      <c r="E70" s="19"/>
      <c r="F70" s="19"/>
      <c r="G70" s="200"/>
      <c r="H70" s="6">
        <v>871624.41666666674</v>
      </c>
      <c r="I70" s="6">
        <v>15338.0275</v>
      </c>
      <c r="J70" s="6">
        <v>1960.0910966666668</v>
      </c>
      <c r="K70" s="6">
        <v>84262.166193181823</v>
      </c>
      <c r="L70" s="285">
        <v>500000</v>
      </c>
      <c r="M70" s="285">
        <v>35000</v>
      </c>
      <c r="N70" s="285"/>
      <c r="O70" s="286">
        <f t="shared" si="1"/>
        <v>500000</v>
      </c>
      <c r="P70" s="285">
        <f t="shared" si="2"/>
        <v>535000</v>
      </c>
      <c r="Q70" s="286">
        <f t="shared" si="3"/>
        <v>535000</v>
      </c>
      <c r="R70" s="265"/>
    </row>
    <row r="71" spans="1:18" ht="31.5" x14ac:dyDescent="0.2">
      <c r="A71" s="5">
        <f t="shared" si="10"/>
        <v>40</v>
      </c>
      <c r="B71" s="8" t="s">
        <v>2900</v>
      </c>
      <c r="C71" s="19" t="s">
        <v>2854</v>
      </c>
      <c r="D71" s="19"/>
      <c r="E71" s="19"/>
      <c r="F71" s="19"/>
      <c r="G71" s="200"/>
      <c r="H71" s="6">
        <v>332958.45</v>
      </c>
      <c r="I71" s="6">
        <v>13795.217500000001</v>
      </c>
      <c r="J71" s="6">
        <v>2922.7732900000001</v>
      </c>
      <c r="K71" s="6">
        <v>27204.197443181816</v>
      </c>
      <c r="L71" s="285">
        <v>259600</v>
      </c>
      <c r="M71" s="285">
        <v>18172</v>
      </c>
      <c r="N71" s="285">
        <v>24000</v>
      </c>
      <c r="O71" s="286">
        <f t="shared" si="1"/>
        <v>283600</v>
      </c>
      <c r="P71" s="285">
        <f t="shared" si="2"/>
        <v>301772</v>
      </c>
      <c r="Q71" s="286">
        <f t="shared" si="3"/>
        <v>301800</v>
      </c>
      <c r="R71" s="265"/>
    </row>
    <row r="72" spans="1:18" ht="47.25" x14ac:dyDescent="0.2">
      <c r="A72" s="5">
        <f t="shared" si="10"/>
        <v>41</v>
      </c>
      <c r="B72" s="8" t="s">
        <v>2901</v>
      </c>
      <c r="C72" s="19" t="s">
        <v>2858</v>
      </c>
      <c r="D72" s="19"/>
      <c r="E72" s="19"/>
      <c r="F72" s="19"/>
      <c r="G72" s="200"/>
      <c r="H72" s="6">
        <v>268454.7</v>
      </c>
      <c r="I72" s="6">
        <v>13795.217500000001</v>
      </c>
      <c r="J72" s="6">
        <v>2922.7732900000001</v>
      </c>
      <c r="K72" s="6">
        <v>28193.567708333328</v>
      </c>
      <c r="L72" s="285">
        <v>177000</v>
      </c>
      <c r="M72" s="285">
        <v>12390.000000000002</v>
      </c>
      <c r="N72" s="285">
        <v>109500</v>
      </c>
      <c r="O72" s="286">
        <f t="shared" si="1"/>
        <v>286500</v>
      </c>
      <c r="P72" s="285">
        <f t="shared" si="2"/>
        <v>298890</v>
      </c>
      <c r="Q72" s="286">
        <f t="shared" si="3"/>
        <v>298900</v>
      </c>
      <c r="R72" s="265"/>
    </row>
    <row r="73" spans="1:18" ht="31.5" x14ac:dyDescent="0.2">
      <c r="A73" s="5">
        <f t="shared" si="10"/>
        <v>42</v>
      </c>
      <c r="B73" s="8" t="s">
        <v>2902</v>
      </c>
      <c r="C73" s="19" t="s">
        <v>2858</v>
      </c>
      <c r="D73" s="19"/>
      <c r="E73" s="19"/>
      <c r="F73" s="19"/>
      <c r="G73" s="200"/>
      <c r="H73" s="6">
        <v>282162.7</v>
      </c>
      <c r="I73" s="6">
        <v>13795.217500000001</v>
      </c>
      <c r="J73" s="6">
        <v>2922.7732900000001</v>
      </c>
      <c r="K73" s="6">
        <v>44105.930397727279</v>
      </c>
      <c r="L73" s="285">
        <v>177000</v>
      </c>
      <c r="M73" s="285">
        <v>12390.000000000002</v>
      </c>
      <c r="N73" s="285">
        <v>109500</v>
      </c>
      <c r="O73" s="286">
        <f t="shared" si="1"/>
        <v>286500</v>
      </c>
      <c r="P73" s="285">
        <f t="shared" si="2"/>
        <v>298890</v>
      </c>
      <c r="Q73" s="286">
        <f t="shared" si="3"/>
        <v>298900</v>
      </c>
      <c r="R73" s="265"/>
    </row>
    <row r="74" spans="1:18" ht="31.5" x14ac:dyDescent="0.2">
      <c r="A74" s="5">
        <f t="shared" si="10"/>
        <v>43</v>
      </c>
      <c r="B74" s="8" t="s">
        <v>2903</v>
      </c>
      <c r="C74" s="19" t="s">
        <v>2858</v>
      </c>
      <c r="D74" s="19"/>
      <c r="E74" s="19"/>
      <c r="F74" s="19"/>
      <c r="G74" s="200"/>
      <c r="H74" s="6">
        <v>382691.7</v>
      </c>
      <c r="I74" s="6">
        <v>13795.217500000001</v>
      </c>
      <c r="J74" s="6">
        <v>2922.7732900000001</v>
      </c>
      <c r="K74" s="6">
        <v>54408.394886363632</v>
      </c>
      <c r="L74" s="285">
        <v>177000</v>
      </c>
      <c r="M74" s="285">
        <v>12390.000000000002</v>
      </c>
      <c r="N74" s="285">
        <v>109500</v>
      </c>
      <c r="O74" s="286">
        <f t="shared" ref="O74:O144" si="11">N74+L74</f>
        <v>286500</v>
      </c>
      <c r="P74" s="285">
        <f t="shared" ref="P74:P144" si="12">L74+M74+N74</f>
        <v>298890</v>
      </c>
      <c r="Q74" s="286">
        <f t="shared" ref="Q74:Q144" si="13">ROUND((P74),-2)</f>
        <v>298900</v>
      </c>
      <c r="R74" s="265"/>
    </row>
    <row r="75" spans="1:18" ht="31.5" x14ac:dyDescent="0.2">
      <c r="A75" s="5">
        <f t="shared" si="10"/>
        <v>44</v>
      </c>
      <c r="B75" s="8" t="s">
        <v>2904</v>
      </c>
      <c r="C75" s="19" t="s">
        <v>2858</v>
      </c>
      <c r="D75" s="19"/>
      <c r="E75" s="19"/>
      <c r="F75" s="19"/>
      <c r="G75" s="200"/>
      <c r="H75" s="6">
        <v>421834.7</v>
      </c>
      <c r="I75" s="6">
        <v>13795.217500000001</v>
      </c>
      <c r="J75" s="6">
        <v>2922.7732900000001</v>
      </c>
      <c r="K75" s="6">
        <v>78423.357007575745</v>
      </c>
      <c r="L75" s="285">
        <v>177000</v>
      </c>
      <c r="M75" s="285">
        <v>12390.000000000002</v>
      </c>
      <c r="N75" s="285">
        <v>109500</v>
      </c>
      <c r="O75" s="286">
        <f t="shared" si="11"/>
        <v>286500</v>
      </c>
      <c r="P75" s="285">
        <f t="shared" si="12"/>
        <v>298890</v>
      </c>
      <c r="Q75" s="286">
        <f t="shared" si="13"/>
        <v>298900</v>
      </c>
      <c r="R75" s="265"/>
    </row>
    <row r="76" spans="1:18" ht="31.5" x14ac:dyDescent="0.2">
      <c r="A76" s="5">
        <f t="shared" si="10"/>
        <v>45</v>
      </c>
      <c r="B76" s="8" t="s">
        <v>2905</v>
      </c>
      <c r="C76" s="19"/>
      <c r="D76" s="19"/>
      <c r="E76" s="19"/>
      <c r="F76" s="19"/>
      <c r="G76" s="200"/>
      <c r="H76" s="6">
        <v>293596.08</v>
      </c>
      <c r="I76" s="6">
        <v>13795.217500000001</v>
      </c>
      <c r="J76" s="6">
        <v>3849.8987889743589</v>
      </c>
      <c r="K76" s="6">
        <v>72201.595643939392</v>
      </c>
      <c r="L76" s="285">
        <v>236000</v>
      </c>
      <c r="M76" s="285">
        <v>16520</v>
      </c>
      <c r="N76" s="285"/>
      <c r="O76" s="286">
        <f t="shared" si="11"/>
        <v>236000</v>
      </c>
      <c r="P76" s="285">
        <f t="shared" si="12"/>
        <v>252520</v>
      </c>
      <c r="Q76" s="286">
        <f t="shared" si="13"/>
        <v>252500</v>
      </c>
      <c r="R76" s="265"/>
    </row>
    <row r="77" spans="1:18" x14ac:dyDescent="0.2">
      <c r="A77" s="5">
        <f t="shared" si="10"/>
        <v>46</v>
      </c>
      <c r="B77" s="8" t="s">
        <v>2906</v>
      </c>
      <c r="C77" s="19"/>
      <c r="D77" s="19"/>
      <c r="E77" s="19"/>
      <c r="F77" s="19"/>
      <c r="G77" s="200"/>
      <c r="H77" s="6">
        <v>140068</v>
      </c>
      <c r="I77" s="6">
        <v>13795.217500000001</v>
      </c>
      <c r="J77" s="6">
        <v>3849.8987889743589</v>
      </c>
      <c r="K77" s="6">
        <v>72201.595643939392</v>
      </c>
      <c r="L77" s="285">
        <v>59000</v>
      </c>
      <c r="M77" s="285">
        <v>4130</v>
      </c>
      <c r="N77" s="285"/>
      <c r="O77" s="286">
        <f t="shared" si="11"/>
        <v>59000</v>
      </c>
      <c r="P77" s="285">
        <f t="shared" si="12"/>
        <v>63130</v>
      </c>
      <c r="Q77" s="286">
        <f t="shared" si="13"/>
        <v>63100</v>
      </c>
      <c r="R77" s="265"/>
    </row>
    <row r="78" spans="1:18" ht="47.25" x14ac:dyDescent="0.2">
      <c r="A78" s="5">
        <f t="shared" si="10"/>
        <v>47</v>
      </c>
      <c r="B78" s="8" t="s">
        <v>2907</v>
      </c>
      <c r="C78" s="19" t="s">
        <v>2858</v>
      </c>
      <c r="D78" s="19"/>
      <c r="E78" s="19"/>
      <c r="F78" s="19"/>
      <c r="G78" s="200"/>
      <c r="H78" s="6">
        <v>2453816.4</v>
      </c>
      <c r="I78" s="6">
        <v>43631.25</v>
      </c>
      <c r="J78" s="6">
        <v>2022.7732900000001</v>
      </c>
      <c r="K78" s="6">
        <v>661588.95596590906</v>
      </c>
      <c r="L78" s="285">
        <v>1800000</v>
      </c>
      <c r="M78" s="285">
        <v>126000.00000000001</v>
      </c>
      <c r="N78" s="285">
        <v>109500</v>
      </c>
      <c r="O78" s="286">
        <f t="shared" si="11"/>
        <v>1909500</v>
      </c>
      <c r="P78" s="285">
        <f t="shared" si="12"/>
        <v>2035500</v>
      </c>
      <c r="Q78" s="286">
        <f t="shared" si="13"/>
        <v>2035500</v>
      </c>
      <c r="R78" s="265"/>
    </row>
    <row r="79" spans="1:18" ht="47.25" x14ac:dyDescent="0.2">
      <c r="A79" s="5">
        <f t="shared" si="10"/>
        <v>48</v>
      </c>
      <c r="B79" s="8" t="s">
        <v>2908</v>
      </c>
      <c r="C79" s="19" t="s">
        <v>2858</v>
      </c>
      <c r="D79" s="19"/>
      <c r="E79" s="19"/>
      <c r="F79" s="19"/>
      <c r="G79" s="200"/>
      <c r="H79" s="6">
        <v>5261274.9000000004</v>
      </c>
      <c r="I79" s="6">
        <v>120993.75</v>
      </c>
      <c r="J79" s="6">
        <v>2022.7732900000001</v>
      </c>
      <c r="K79" s="6">
        <v>2910991.40625</v>
      </c>
      <c r="L79" s="285">
        <v>4000000</v>
      </c>
      <c r="M79" s="285">
        <v>280000</v>
      </c>
      <c r="N79" s="285">
        <v>109500</v>
      </c>
      <c r="O79" s="286">
        <f t="shared" si="11"/>
        <v>4109500</v>
      </c>
      <c r="P79" s="285">
        <f t="shared" si="12"/>
        <v>4389500</v>
      </c>
      <c r="Q79" s="286">
        <f t="shared" si="13"/>
        <v>4389500</v>
      </c>
      <c r="R79" s="265"/>
    </row>
    <row r="80" spans="1:18" x14ac:dyDescent="0.2">
      <c r="A80" s="5">
        <f t="shared" si="10"/>
        <v>49</v>
      </c>
      <c r="B80" s="8" t="s">
        <v>2909</v>
      </c>
      <c r="C80" s="19" t="s">
        <v>2772</v>
      </c>
      <c r="D80" s="19"/>
      <c r="E80" s="19"/>
      <c r="F80" s="19"/>
      <c r="G80" s="200"/>
      <c r="H80" s="6">
        <v>1168850.1993846153</v>
      </c>
      <c r="I80" s="6">
        <v>43631.25</v>
      </c>
      <c r="J80" s="6">
        <v>5372.7732900000001</v>
      </c>
      <c r="K80" s="6">
        <v>2170448.90625</v>
      </c>
      <c r="L80" s="285">
        <v>1000000</v>
      </c>
      <c r="M80" s="285">
        <v>70000</v>
      </c>
      <c r="N80" s="285">
        <v>180000</v>
      </c>
      <c r="O80" s="286">
        <f t="shared" si="11"/>
        <v>1180000</v>
      </c>
      <c r="P80" s="285">
        <f t="shared" si="12"/>
        <v>1250000</v>
      </c>
      <c r="Q80" s="286">
        <f t="shared" si="13"/>
        <v>1250000</v>
      </c>
      <c r="R80" s="265"/>
    </row>
    <row r="81" spans="1:18" x14ac:dyDescent="0.2">
      <c r="A81" s="5">
        <f t="shared" si="10"/>
        <v>50</v>
      </c>
      <c r="B81" s="8" t="s">
        <v>2910</v>
      </c>
      <c r="C81" s="19" t="s">
        <v>2858</v>
      </c>
      <c r="D81" s="19"/>
      <c r="E81" s="19"/>
      <c r="F81" s="19"/>
      <c r="G81" s="200"/>
      <c r="H81" s="6">
        <v>559941.89169230766</v>
      </c>
      <c r="I81" s="6">
        <v>24290.625</v>
      </c>
      <c r="J81" s="6">
        <v>5372.7732900000001</v>
      </c>
      <c r="K81" s="6">
        <v>723482.96875</v>
      </c>
      <c r="L81" s="285">
        <v>350000</v>
      </c>
      <c r="M81" s="285">
        <v>24500.000000000004</v>
      </c>
      <c r="N81" s="285">
        <v>109500</v>
      </c>
      <c r="O81" s="286">
        <f t="shared" si="11"/>
        <v>459500</v>
      </c>
      <c r="P81" s="285">
        <f t="shared" si="12"/>
        <v>484000</v>
      </c>
      <c r="Q81" s="286">
        <f t="shared" si="13"/>
        <v>484000</v>
      </c>
      <c r="R81" s="265"/>
    </row>
    <row r="82" spans="1:18" x14ac:dyDescent="0.2">
      <c r="A82" s="5">
        <f t="shared" si="10"/>
        <v>51</v>
      </c>
      <c r="B82" s="8" t="s">
        <v>2911</v>
      </c>
      <c r="C82" s="19" t="s">
        <v>2772</v>
      </c>
      <c r="D82" s="19"/>
      <c r="E82" s="19"/>
      <c r="F82" s="19"/>
      <c r="G82" s="200"/>
      <c r="H82" s="6">
        <v>634679.69169230759</v>
      </c>
      <c r="I82" s="6">
        <v>24290.625</v>
      </c>
      <c r="J82" s="6">
        <v>5372.7732900000001</v>
      </c>
      <c r="K82" s="6">
        <v>195504.90056818179</v>
      </c>
      <c r="L82" s="285">
        <v>500000</v>
      </c>
      <c r="M82" s="285">
        <v>35000</v>
      </c>
      <c r="N82" s="285">
        <v>180000</v>
      </c>
      <c r="O82" s="286">
        <f t="shared" si="11"/>
        <v>680000</v>
      </c>
      <c r="P82" s="285">
        <f t="shared" si="12"/>
        <v>715000</v>
      </c>
      <c r="Q82" s="286">
        <f t="shared" si="13"/>
        <v>715000</v>
      </c>
      <c r="R82" s="265"/>
    </row>
    <row r="83" spans="1:18" x14ac:dyDescent="0.2">
      <c r="A83" s="5">
        <f t="shared" si="10"/>
        <v>52</v>
      </c>
      <c r="B83" s="8" t="s">
        <v>2912</v>
      </c>
      <c r="C83" s="19" t="s">
        <v>2772</v>
      </c>
      <c r="D83" s="19"/>
      <c r="E83" s="19"/>
      <c r="F83" s="19"/>
      <c r="G83" s="200"/>
      <c r="H83" s="6">
        <v>434757.38399999996</v>
      </c>
      <c r="I83" s="6">
        <v>24290.625</v>
      </c>
      <c r="J83" s="6">
        <v>5372.7732900000001</v>
      </c>
      <c r="K83" s="6">
        <v>56990.613162878784</v>
      </c>
      <c r="L83" s="285">
        <v>350000</v>
      </c>
      <c r="M83" s="285">
        <v>24500.000000000004</v>
      </c>
      <c r="N83" s="285">
        <v>180000</v>
      </c>
      <c r="O83" s="286">
        <f t="shared" si="11"/>
        <v>530000</v>
      </c>
      <c r="P83" s="285">
        <f t="shared" si="12"/>
        <v>554500</v>
      </c>
      <c r="Q83" s="286">
        <f t="shared" si="13"/>
        <v>554500</v>
      </c>
      <c r="R83" s="265"/>
    </row>
    <row r="84" spans="1:18" x14ac:dyDescent="0.2">
      <c r="A84" s="5">
        <f t="shared" si="10"/>
        <v>53</v>
      </c>
      <c r="B84" s="8" t="s">
        <v>2913</v>
      </c>
      <c r="C84" s="19"/>
      <c r="D84" s="19"/>
      <c r="E84" s="19"/>
      <c r="F84" s="19"/>
      <c r="G84" s="200"/>
      <c r="H84" s="6">
        <v>103582.2</v>
      </c>
      <c r="I84" s="6">
        <v>14118.8375</v>
      </c>
      <c r="J84" s="6">
        <v>19782.186320000001</v>
      </c>
      <c r="K84" s="6">
        <v>47295.165719696968</v>
      </c>
      <c r="L84" s="285">
        <v>59000</v>
      </c>
      <c r="M84" s="285">
        <v>4130</v>
      </c>
      <c r="N84" s="285"/>
      <c r="O84" s="286">
        <f t="shared" si="11"/>
        <v>59000</v>
      </c>
      <c r="P84" s="285">
        <f t="shared" si="12"/>
        <v>63130</v>
      </c>
      <c r="Q84" s="286">
        <f t="shared" si="13"/>
        <v>63100</v>
      </c>
      <c r="R84" s="265"/>
    </row>
    <row r="85" spans="1:18" ht="31.5" x14ac:dyDescent="0.2">
      <c r="A85" s="5">
        <f t="shared" si="10"/>
        <v>54</v>
      </c>
      <c r="B85" s="8" t="s">
        <v>2914</v>
      </c>
      <c r="C85" s="19" t="s">
        <v>2772</v>
      </c>
      <c r="D85" s="19"/>
      <c r="E85" s="19"/>
      <c r="F85" s="19"/>
      <c r="G85" s="200"/>
      <c r="H85" s="6">
        <v>698741.20000000007</v>
      </c>
      <c r="I85" s="6">
        <v>14118.8375</v>
      </c>
      <c r="J85" s="6">
        <v>27782.186320000001</v>
      </c>
      <c r="K85" s="6">
        <v>57083.669507575745</v>
      </c>
      <c r="L85" s="285">
        <v>500000</v>
      </c>
      <c r="M85" s="285">
        <v>35000</v>
      </c>
      <c r="N85" s="285">
        <v>180000</v>
      </c>
      <c r="O85" s="286">
        <f t="shared" si="11"/>
        <v>680000</v>
      </c>
      <c r="P85" s="285">
        <f t="shared" si="12"/>
        <v>715000</v>
      </c>
      <c r="Q85" s="286">
        <f t="shared" si="13"/>
        <v>715000</v>
      </c>
      <c r="R85" s="265"/>
    </row>
    <row r="86" spans="1:18" x14ac:dyDescent="0.2">
      <c r="A86" s="5">
        <f t="shared" si="10"/>
        <v>55</v>
      </c>
      <c r="B86" s="8" t="s">
        <v>2915</v>
      </c>
      <c r="C86" s="19" t="s">
        <v>2858</v>
      </c>
      <c r="D86" s="19"/>
      <c r="E86" s="19"/>
      <c r="F86" s="19"/>
      <c r="G86" s="200"/>
      <c r="H86" s="6">
        <v>279418.2</v>
      </c>
      <c r="I86" s="6">
        <v>14118.8375</v>
      </c>
      <c r="J86" s="6">
        <v>19782.186320000001</v>
      </c>
      <c r="K86" s="6">
        <v>39211.678503787873</v>
      </c>
      <c r="L86" s="285">
        <v>200000</v>
      </c>
      <c r="M86" s="285">
        <v>14000.000000000002</v>
      </c>
      <c r="N86" s="285">
        <v>109500</v>
      </c>
      <c r="O86" s="286">
        <f t="shared" si="11"/>
        <v>309500</v>
      </c>
      <c r="P86" s="285">
        <f t="shared" si="12"/>
        <v>323500</v>
      </c>
      <c r="Q86" s="286">
        <f t="shared" si="13"/>
        <v>323500</v>
      </c>
      <c r="R86" s="265"/>
    </row>
    <row r="87" spans="1:18" ht="78.75" x14ac:dyDescent="0.2">
      <c r="A87" s="5">
        <f t="shared" si="10"/>
        <v>56</v>
      </c>
      <c r="B87" s="8" t="s">
        <v>2916</v>
      </c>
      <c r="C87" s="19" t="s">
        <v>2854</v>
      </c>
      <c r="D87" s="19"/>
      <c r="E87" s="19"/>
      <c r="F87" s="19"/>
      <c r="G87" s="200"/>
      <c r="H87" s="6">
        <v>401299.66666666674</v>
      </c>
      <c r="I87" s="6">
        <v>17183.107499999998</v>
      </c>
      <c r="J87" s="6">
        <v>369942.18631999998</v>
      </c>
      <c r="K87" s="6">
        <v>27204.197443181816</v>
      </c>
      <c r="L87" s="285">
        <v>250000</v>
      </c>
      <c r="M87" s="285">
        <v>17500</v>
      </c>
      <c r="N87" s="285">
        <v>24000</v>
      </c>
      <c r="O87" s="286">
        <f t="shared" si="11"/>
        <v>274000</v>
      </c>
      <c r="P87" s="285">
        <f t="shared" si="12"/>
        <v>291500</v>
      </c>
      <c r="Q87" s="286">
        <f t="shared" si="13"/>
        <v>291500</v>
      </c>
      <c r="R87" s="265"/>
    </row>
    <row r="88" spans="1:18" x14ac:dyDescent="0.2">
      <c r="A88" s="5">
        <f t="shared" si="10"/>
        <v>57</v>
      </c>
      <c r="B88" s="8" t="s">
        <v>2917</v>
      </c>
      <c r="C88" s="19" t="s">
        <v>2858</v>
      </c>
      <c r="D88" s="19"/>
      <c r="E88" s="19"/>
      <c r="F88" s="19"/>
      <c r="G88" s="200"/>
      <c r="H88" s="6">
        <v>976701.41666666674</v>
      </c>
      <c r="I88" s="6">
        <v>17183.107499999998</v>
      </c>
      <c r="J88" s="6">
        <v>369942.18631999998</v>
      </c>
      <c r="K88" s="6">
        <v>68634.853219696961</v>
      </c>
      <c r="L88" s="285">
        <v>700000</v>
      </c>
      <c r="M88" s="285">
        <v>49000.000000000007</v>
      </c>
      <c r="N88" s="285">
        <v>24000</v>
      </c>
      <c r="O88" s="286">
        <f t="shared" si="11"/>
        <v>724000</v>
      </c>
      <c r="P88" s="285">
        <f t="shared" si="12"/>
        <v>773000</v>
      </c>
      <c r="Q88" s="286">
        <f t="shared" si="13"/>
        <v>773000</v>
      </c>
      <c r="R88" s="265"/>
    </row>
    <row r="89" spans="1:18" x14ac:dyDescent="0.2">
      <c r="A89" s="5">
        <f t="shared" si="10"/>
        <v>58</v>
      </c>
      <c r="B89" s="8" t="s">
        <v>2918</v>
      </c>
      <c r="C89" s="19" t="s">
        <v>2773</v>
      </c>
      <c r="D89" s="19"/>
      <c r="E89" s="19"/>
      <c r="F89" s="19"/>
      <c r="G89" s="200"/>
      <c r="H89" s="6">
        <v>2665739.25</v>
      </c>
      <c r="I89" s="6">
        <v>17183.107499999998</v>
      </c>
      <c r="J89" s="6">
        <v>369942.18631999998</v>
      </c>
      <c r="K89" s="6">
        <v>82861.311553030304</v>
      </c>
      <c r="L89" s="285">
        <v>1500000</v>
      </c>
      <c r="M89" s="285">
        <v>105000.00000000001</v>
      </c>
      <c r="N89" s="285">
        <v>109500</v>
      </c>
      <c r="O89" s="286">
        <f t="shared" si="11"/>
        <v>1609500</v>
      </c>
      <c r="P89" s="285">
        <f t="shared" si="12"/>
        <v>1714500</v>
      </c>
      <c r="Q89" s="286">
        <f t="shared" si="13"/>
        <v>1714500</v>
      </c>
      <c r="R89" s="265"/>
    </row>
    <row r="90" spans="1:18" ht="31.5" x14ac:dyDescent="0.2">
      <c r="A90" s="5">
        <f t="shared" si="10"/>
        <v>59</v>
      </c>
      <c r="B90" s="8" t="s">
        <v>2919</v>
      </c>
      <c r="C90" s="19" t="s">
        <v>2854</v>
      </c>
      <c r="D90" s="19"/>
      <c r="E90" s="19"/>
      <c r="F90" s="19"/>
      <c r="G90" s="200"/>
      <c r="H90" s="6">
        <v>401303.03716666671</v>
      </c>
      <c r="I90" s="6">
        <v>17183.107499999998</v>
      </c>
      <c r="J90" s="6">
        <v>369942.18631999998</v>
      </c>
      <c r="K90" s="6">
        <v>68634.853219696961</v>
      </c>
      <c r="L90" s="285">
        <v>300000</v>
      </c>
      <c r="M90" s="285">
        <v>21000.000000000004</v>
      </c>
      <c r="N90" s="285">
        <v>24000</v>
      </c>
      <c r="O90" s="286">
        <f t="shared" si="11"/>
        <v>324000</v>
      </c>
      <c r="P90" s="285">
        <f t="shared" si="12"/>
        <v>345000</v>
      </c>
      <c r="Q90" s="286">
        <f t="shared" si="13"/>
        <v>345000</v>
      </c>
      <c r="R90" s="265"/>
    </row>
    <row r="91" spans="1:18" ht="31.5" x14ac:dyDescent="0.2">
      <c r="A91" s="5">
        <f t="shared" si="10"/>
        <v>60</v>
      </c>
      <c r="B91" s="8" t="s">
        <v>2920</v>
      </c>
      <c r="C91" s="19"/>
      <c r="D91" s="19"/>
      <c r="E91" s="19"/>
      <c r="F91" s="19"/>
      <c r="G91" s="200"/>
      <c r="H91" s="6">
        <v>390389.45</v>
      </c>
      <c r="I91" s="6">
        <v>13657.3125</v>
      </c>
      <c r="J91" s="6">
        <v>1157.5910966666668</v>
      </c>
      <c r="K91" s="6">
        <v>20090.968276515152</v>
      </c>
      <c r="L91" s="285">
        <v>177000</v>
      </c>
      <c r="M91" s="285">
        <v>12390.000000000002</v>
      </c>
      <c r="N91" s="285"/>
      <c r="O91" s="286">
        <f t="shared" si="11"/>
        <v>177000</v>
      </c>
      <c r="P91" s="285">
        <f t="shared" si="12"/>
        <v>189390</v>
      </c>
      <c r="Q91" s="286">
        <f t="shared" si="13"/>
        <v>189400</v>
      </c>
      <c r="R91" s="265"/>
    </row>
    <row r="92" spans="1:18" x14ac:dyDescent="0.2">
      <c r="A92" s="5"/>
      <c r="B92" s="29" t="s">
        <v>2852</v>
      </c>
      <c r="C92" s="19"/>
      <c r="D92" s="19"/>
      <c r="E92" s="19"/>
      <c r="F92" s="19"/>
      <c r="G92" s="200"/>
      <c r="H92" s="6"/>
      <c r="I92" s="6"/>
      <c r="J92" s="6"/>
      <c r="K92" s="6"/>
      <c r="L92" s="285"/>
      <c r="M92" s="285"/>
      <c r="N92" s="285"/>
      <c r="O92" s="286"/>
      <c r="P92" s="285"/>
      <c r="Q92" s="286"/>
      <c r="R92" s="265"/>
    </row>
    <row r="93" spans="1:18" x14ac:dyDescent="0.2">
      <c r="A93" s="5">
        <v>61</v>
      </c>
      <c r="B93" s="8" t="s">
        <v>1589</v>
      </c>
      <c r="C93" s="19"/>
      <c r="D93" s="19"/>
      <c r="E93" s="19"/>
      <c r="F93" s="19"/>
      <c r="G93" s="200"/>
      <c r="H93" s="6"/>
      <c r="I93" s="6"/>
      <c r="J93" s="6"/>
      <c r="K93" s="6"/>
      <c r="L93" s="285">
        <f>'[3]Chi phi truc tiep C4 (2)'!E7</f>
        <v>1800000</v>
      </c>
      <c r="M93" s="285">
        <v>194854.25147727272</v>
      </c>
      <c r="N93" s="285">
        <v>403000</v>
      </c>
      <c r="O93" s="286">
        <f t="shared" si="11"/>
        <v>2203000</v>
      </c>
      <c r="P93" s="285">
        <f t="shared" si="12"/>
        <v>2397854.2514772727</v>
      </c>
      <c r="Q93" s="286">
        <f t="shared" si="13"/>
        <v>2397900</v>
      </c>
      <c r="R93" s="265"/>
    </row>
    <row r="94" spans="1:18" x14ac:dyDescent="0.2">
      <c r="A94" s="5">
        <f>A93+1</f>
        <v>62</v>
      </c>
      <c r="B94" s="8" t="s">
        <v>1591</v>
      </c>
      <c r="C94" s="19"/>
      <c r="D94" s="19"/>
      <c r="E94" s="19"/>
      <c r="F94" s="19"/>
      <c r="G94" s="200"/>
      <c r="H94" s="6"/>
      <c r="I94" s="6"/>
      <c r="J94" s="6"/>
      <c r="K94" s="6"/>
      <c r="L94" s="285">
        <f>'[3]Chi phi truc tiep C4 (2)'!E8</f>
        <v>1000000</v>
      </c>
      <c r="M94" s="285">
        <v>143010.52909090911</v>
      </c>
      <c r="N94" s="285">
        <v>195000</v>
      </c>
      <c r="O94" s="286">
        <f t="shared" si="11"/>
        <v>1195000</v>
      </c>
      <c r="P94" s="285">
        <f t="shared" si="12"/>
        <v>1338010.5290909091</v>
      </c>
      <c r="Q94" s="286">
        <f t="shared" si="13"/>
        <v>1338000</v>
      </c>
      <c r="R94" s="265"/>
    </row>
    <row r="95" spans="1:18" x14ac:dyDescent="0.2">
      <c r="A95" s="5">
        <f t="shared" ref="A95:A98" si="14">A94+1</f>
        <v>63</v>
      </c>
      <c r="B95" s="8" t="s">
        <v>1592</v>
      </c>
      <c r="C95" s="19"/>
      <c r="D95" s="19"/>
      <c r="E95" s="19"/>
      <c r="F95" s="19"/>
      <c r="G95" s="200"/>
      <c r="H95" s="6"/>
      <c r="I95" s="6"/>
      <c r="J95" s="6"/>
      <c r="K95" s="6"/>
      <c r="L95" s="285">
        <f>'[3]Chi phi truc tiep C4 (2)'!E9</f>
        <v>800000</v>
      </c>
      <c r="M95" s="285">
        <v>106067.74613636365</v>
      </c>
      <c r="N95" s="285">
        <v>180000</v>
      </c>
      <c r="O95" s="286">
        <f t="shared" si="11"/>
        <v>980000</v>
      </c>
      <c r="P95" s="285">
        <f t="shared" si="12"/>
        <v>1086067.7461363636</v>
      </c>
      <c r="Q95" s="286">
        <f t="shared" si="13"/>
        <v>1086100</v>
      </c>
      <c r="R95" s="265"/>
    </row>
    <row r="96" spans="1:18" x14ac:dyDescent="0.2">
      <c r="A96" s="5">
        <f t="shared" si="14"/>
        <v>64</v>
      </c>
      <c r="B96" s="8" t="s">
        <v>1593</v>
      </c>
      <c r="C96" s="19"/>
      <c r="D96" s="19"/>
      <c r="E96" s="19"/>
      <c r="F96" s="19"/>
      <c r="G96" s="200"/>
      <c r="H96" s="6"/>
      <c r="I96" s="6"/>
      <c r="J96" s="6"/>
      <c r="K96" s="6"/>
      <c r="L96" s="285">
        <f>'[3]Chi phi truc tiep C4 (2)'!E10</f>
        <v>1200000</v>
      </c>
      <c r="M96" s="285">
        <v>124539.13761363638</v>
      </c>
      <c r="N96" s="285">
        <v>109500</v>
      </c>
      <c r="O96" s="286">
        <f t="shared" si="11"/>
        <v>1309500</v>
      </c>
      <c r="P96" s="285">
        <f t="shared" si="12"/>
        <v>1434039.1376136364</v>
      </c>
      <c r="Q96" s="286">
        <f t="shared" si="13"/>
        <v>1434000</v>
      </c>
      <c r="R96" s="265"/>
    </row>
    <row r="97" spans="1:18" x14ac:dyDescent="0.2">
      <c r="A97" s="5">
        <f t="shared" si="14"/>
        <v>65</v>
      </c>
      <c r="B97" s="8" t="s">
        <v>1594</v>
      </c>
      <c r="C97" s="19"/>
      <c r="D97" s="19"/>
      <c r="E97" s="19"/>
      <c r="F97" s="19"/>
      <c r="G97" s="200"/>
      <c r="H97" s="6"/>
      <c r="I97" s="6"/>
      <c r="J97" s="6"/>
      <c r="K97" s="6"/>
      <c r="L97" s="285">
        <f>'[3]Chi phi truc tiep C4 (2)'!E11</f>
        <v>700000</v>
      </c>
      <c r="M97" s="285">
        <v>59365.569531250003</v>
      </c>
      <c r="N97" s="285">
        <v>39000</v>
      </c>
      <c r="O97" s="286">
        <f t="shared" si="11"/>
        <v>739000</v>
      </c>
      <c r="P97" s="285">
        <f t="shared" si="12"/>
        <v>798365.56953125005</v>
      </c>
      <c r="Q97" s="286">
        <f t="shared" si="13"/>
        <v>798400</v>
      </c>
      <c r="R97" s="265"/>
    </row>
    <row r="98" spans="1:18" x14ac:dyDescent="0.2">
      <c r="A98" s="5">
        <f t="shared" si="14"/>
        <v>66</v>
      </c>
      <c r="B98" s="8" t="s">
        <v>1595</v>
      </c>
      <c r="C98" s="19"/>
      <c r="D98" s="19"/>
      <c r="E98" s="19"/>
      <c r="F98" s="19"/>
      <c r="G98" s="200"/>
      <c r="H98" s="6"/>
      <c r="I98" s="6"/>
      <c r="J98" s="6"/>
      <c r="K98" s="6"/>
      <c r="L98" s="285">
        <f>'[3]Chi phi truc tiep C4 (2)'!E12</f>
        <v>450000</v>
      </c>
      <c r="M98" s="285">
        <v>27707.08721590909</v>
      </c>
      <c r="N98" s="285">
        <v>24000</v>
      </c>
      <c r="O98" s="286">
        <f t="shared" si="11"/>
        <v>474000</v>
      </c>
      <c r="P98" s="285">
        <f t="shared" si="12"/>
        <v>501707.08721590909</v>
      </c>
      <c r="Q98" s="286">
        <f t="shared" si="13"/>
        <v>501700</v>
      </c>
      <c r="R98" s="265"/>
    </row>
    <row r="99" spans="1:18" s="83" customFormat="1" x14ac:dyDescent="0.2">
      <c r="A99" s="16" t="s">
        <v>2720</v>
      </c>
      <c r="B99" s="29" t="s">
        <v>2719</v>
      </c>
      <c r="C99" s="201"/>
      <c r="D99" s="201"/>
      <c r="E99" s="201"/>
      <c r="F99" s="201"/>
      <c r="G99" s="200"/>
      <c r="H99" s="81"/>
      <c r="I99" s="81"/>
      <c r="J99" s="81"/>
      <c r="K99" s="81"/>
      <c r="L99" s="285"/>
      <c r="M99" s="285"/>
      <c r="N99" s="285"/>
      <c r="O99" s="286">
        <f t="shared" si="11"/>
        <v>0</v>
      </c>
      <c r="P99" s="285">
        <f t="shared" si="12"/>
        <v>0</v>
      </c>
      <c r="Q99" s="286">
        <f t="shared" si="13"/>
        <v>0</v>
      </c>
      <c r="R99" s="265"/>
    </row>
    <row r="100" spans="1:18" x14ac:dyDescent="0.2">
      <c r="A100" s="5">
        <v>1</v>
      </c>
      <c r="B100" s="8" t="s">
        <v>2921</v>
      </c>
      <c r="C100" s="19"/>
      <c r="D100" s="19"/>
      <c r="E100" s="19"/>
      <c r="F100" s="19"/>
      <c r="G100" s="200"/>
      <c r="H100" s="6"/>
      <c r="I100" s="6"/>
      <c r="J100" s="6"/>
      <c r="K100" s="6"/>
      <c r="L100" s="285">
        <v>80000000</v>
      </c>
      <c r="M100" s="285">
        <v>793246.49360795447</v>
      </c>
      <c r="N100" s="285">
        <v>1480000</v>
      </c>
      <c r="O100" s="286">
        <f t="shared" si="11"/>
        <v>81480000</v>
      </c>
      <c r="P100" s="285">
        <f t="shared" si="12"/>
        <v>82273246.493607953</v>
      </c>
      <c r="Q100" s="286">
        <f t="shared" si="13"/>
        <v>82273200</v>
      </c>
      <c r="R100" s="265"/>
    </row>
    <row r="101" spans="1:18" x14ac:dyDescent="0.2">
      <c r="A101" s="5"/>
      <c r="B101" s="29" t="s">
        <v>2852</v>
      </c>
      <c r="C101" s="19"/>
      <c r="D101" s="19"/>
      <c r="E101" s="19"/>
      <c r="F101" s="19"/>
      <c r="G101" s="200"/>
      <c r="H101" s="6"/>
      <c r="I101" s="6"/>
      <c r="J101" s="6"/>
      <c r="K101" s="6"/>
      <c r="L101" s="285"/>
      <c r="M101" s="285"/>
      <c r="N101" s="285"/>
      <c r="O101" s="286"/>
      <c r="P101" s="285"/>
      <c r="Q101" s="286"/>
      <c r="R101" s="265"/>
    </row>
    <row r="102" spans="1:18" x14ac:dyDescent="0.2">
      <c r="A102" s="5">
        <f>A100+1</f>
        <v>2</v>
      </c>
      <c r="B102" s="8" t="s">
        <v>1590</v>
      </c>
      <c r="C102" s="19"/>
      <c r="D102" s="19"/>
      <c r="E102" s="19"/>
      <c r="F102" s="19"/>
      <c r="G102" s="200"/>
      <c r="H102" s="6"/>
      <c r="I102" s="6"/>
      <c r="J102" s="6"/>
      <c r="K102" s="6"/>
      <c r="L102" s="285">
        <f>'[3]Chi phi truc tiep C4 (2)'!F6</f>
        <v>3500000</v>
      </c>
      <c r="M102" s="285">
        <v>793246.49360795447</v>
      </c>
      <c r="N102" s="285">
        <v>1480000</v>
      </c>
      <c r="O102" s="286">
        <f t="shared" si="11"/>
        <v>4980000</v>
      </c>
      <c r="P102" s="285">
        <f t="shared" si="12"/>
        <v>5773246.4936079541</v>
      </c>
      <c r="Q102" s="286">
        <f t="shared" si="13"/>
        <v>5773200</v>
      </c>
      <c r="R102" s="265"/>
    </row>
    <row r="103" spans="1:18" x14ac:dyDescent="0.2">
      <c r="A103" s="5">
        <f>A102+1</f>
        <v>3</v>
      </c>
      <c r="B103" s="8" t="s">
        <v>1589</v>
      </c>
      <c r="C103" s="19"/>
      <c r="D103" s="19"/>
      <c r="E103" s="19"/>
      <c r="F103" s="19"/>
      <c r="G103" s="200"/>
      <c r="H103" s="6"/>
      <c r="I103" s="6"/>
      <c r="J103" s="6"/>
      <c r="K103" s="6"/>
      <c r="L103" s="285">
        <f>'[3]Chi phi truc tiep C4 (2)'!F7</f>
        <v>2520000</v>
      </c>
      <c r="M103" s="285">
        <v>488016.21375000005</v>
      </c>
      <c r="N103" s="285">
        <v>590000</v>
      </c>
      <c r="O103" s="286">
        <f t="shared" si="11"/>
        <v>3110000</v>
      </c>
      <c r="P103" s="285">
        <f t="shared" si="12"/>
        <v>3598016.2137500001</v>
      </c>
      <c r="Q103" s="286">
        <f t="shared" si="13"/>
        <v>3598000</v>
      </c>
      <c r="R103" s="265"/>
    </row>
    <row r="104" spans="1:18" x14ac:dyDescent="0.2">
      <c r="A104" s="5">
        <f t="shared" ref="A104:A109" si="15">A103+1</f>
        <v>4</v>
      </c>
      <c r="B104" s="8" t="s">
        <v>1591</v>
      </c>
      <c r="C104" s="19"/>
      <c r="D104" s="19"/>
      <c r="E104" s="19"/>
      <c r="F104" s="19"/>
      <c r="G104" s="200"/>
      <c r="H104" s="6"/>
      <c r="I104" s="6"/>
      <c r="J104" s="6"/>
      <c r="K104" s="6"/>
      <c r="L104" s="285">
        <f>'[3]Chi phi truc tiep C4 (2)'!F8</f>
        <v>1400000</v>
      </c>
      <c r="M104" s="285">
        <v>352456.15437499998</v>
      </c>
      <c r="N104" s="285">
        <v>310000</v>
      </c>
      <c r="O104" s="286">
        <f t="shared" si="11"/>
        <v>1710000</v>
      </c>
      <c r="P104" s="285">
        <f t="shared" si="12"/>
        <v>2062456.1543749999</v>
      </c>
      <c r="Q104" s="286">
        <f t="shared" si="13"/>
        <v>2062500</v>
      </c>
      <c r="R104" s="265"/>
    </row>
    <row r="105" spans="1:18" x14ac:dyDescent="0.2">
      <c r="A105" s="5">
        <f t="shared" si="15"/>
        <v>5</v>
      </c>
      <c r="B105" s="8" t="s">
        <v>1596</v>
      </c>
      <c r="C105" s="19"/>
      <c r="D105" s="19"/>
      <c r="E105" s="19"/>
      <c r="F105" s="19"/>
      <c r="G105" s="200"/>
      <c r="H105" s="6"/>
      <c r="I105" s="6"/>
      <c r="J105" s="6"/>
      <c r="K105" s="6"/>
      <c r="L105" s="285">
        <f>'[3]Chi phi truc tiep C4 (2)'!F9</f>
        <v>1120000</v>
      </c>
      <c r="M105" s="285">
        <v>224941.6400568182</v>
      </c>
      <c r="N105" s="285">
        <v>175000</v>
      </c>
      <c r="O105" s="286">
        <f t="shared" si="11"/>
        <v>1295000</v>
      </c>
      <c r="P105" s="285">
        <f t="shared" si="12"/>
        <v>1519941.6400568183</v>
      </c>
      <c r="Q105" s="286">
        <f t="shared" si="13"/>
        <v>1519900</v>
      </c>
      <c r="R105" s="265"/>
    </row>
    <row r="106" spans="1:18" x14ac:dyDescent="0.2">
      <c r="A106" s="5">
        <f t="shared" si="15"/>
        <v>6</v>
      </c>
      <c r="B106" s="8" t="s">
        <v>1592</v>
      </c>
      <c r="C106" s="19"/>
      <c r="D106" s="19"/>
      <c r="E106" s="19"/>
      <c r="F106" s="19"/>
      <c r="G106" s="200"/>
      <c r="H106" s="6"/>
      <c r="I106" s="6"/>
      <c r="J106" s="6"/>
      <c r="K106" s="6"/>
      <c r="L106" s="285">
        <f>'[3]Chi phi truc tiep C4 (2)'!F10</f>
        <v>1680000</v>
      </c>
      <c r="M106" s="285">
        <v>143010.52909090911</v>
      </c>
      <c r="N106" s="285">
        <v>240000</v>
      </c>
      <c r="O106" s="286">
        <f t="shared" si="11"/>
        <v>1920000</v>
      </c>
      <c r="P106" s="285">
        <f t="shared" si="12"/>
        <v>2063010.5290909091</v>
      </c>
      <c r="Q106" s="286">
        <f t="shared" si="13"/>
        <v>2063000</v>
      </c>
      <c r="R106" s="265"/>
    </row>
    <row r="107" spans="1:18" x14ac:dyDescent="0.2">
      <c r="A107" s="5">
        <f t="shared" si="15"/>
        <v>7</v>
      </c>
      <c r="B107" s="8" t="s">
        <v>1593</v>
      </c>
      <c r="C107" s="19"/>
      <c r="D107" s="19"/>
      <c r="E107" s="19"/>
      <c r="F107" s="19"/>
      <c r="G107" s="200"/>
      <c r="H107" s="6"/>
      <c r="I107" s="6"/>
      <c r="J107" s="6"/>
      <c r="K107" s="6"/>
      <c r="L107" s="285">
        <f>'[3]Chi phi truc tiep C4 (2)'!F11</f>
        <v>979999.99999999988</v>
      </c>
      <c r="M107" s="285">
        <v>110828.34886363636</v>
      </c>
      <c r="N107" s="285">
        <v>91500</v>
      </c>
      <c r="O107" s="286">
        <f t="shared" si="11"/>
        <v>1071500</v>
      </c>
      <c r="P107" s="285">
        <f t="shared" si="12"/>
        <v>1182328.3488636361</v>
      </c>
      <c r="Q107" s="286">
        <f t="shared" si="13"/>
        <v>1182300</v>
      </c>
      <c r="R107" s="265"/>
    </row>
    <row r="108" spans="1:18" x14ac:dyDescent="0.2">
      <c r="A108" s="5">
        <f t="shared" si="15"/>
        <v>8</v>
      </c>
      <c r="B108" s="8" t="s">
        <v>1594</v>
      </c>
      <c r="C108" s="19"/>
      <c r="D108" s="19"/>
      <c r="E108" s="19"/>
      <c r="F108" s="19"/>
      <c r="G108" s="200"/>
      <c r="H108" s="6"/>
      <c r="I108" s="6"/>
      <c r="J108" s="6"/>
      <c r="K108" s="6"/>
      <c r="L108" s="285">
        <f>'[3]Chi phi truc tiep C4 (2)'!F12</f>
        <v>630000</v>
      </c>
      <c r="M108" s="285">
        <v>69267.718039772721</v>
      </c>
      <c r="N108" s="285">
        <v>49500</v>
      </c>
      <c r="O108" s="286">
        <f t="shared" si="11"/>
        <v>679500</v>
      </c>
      <c r="P108" s="285">
        <f t="shared" si="12"/>
        <v>748767.71803977271</v>
      </c>
      <c r="Q108" s="286">
        <f t="shared" si="13"/>
        <v>748800</v>
      </c>
      <c r="R108" s="265"/>
    </row>
    <row r="109" spans="1:18" x14ac:dyDescent="0.2">
      <c r="A109" s="5">
        <f t="shared" si="15"/>
        <v>9</v>
      </c>
      <c r="B109" s="8" t="s">
        <v>1595</v>
      </c>
      <c r="C109" s="19"/>
      <c r="D109" s="19"/>
      <c r="E109" s="19"/>
      <c r="F109" s="19"/>
      <c r="G109" s="200"/>
      <c r="H109" s="6"/>
      <c r="I109" s="6"/>
      <c r="J109" s="6"/>
      <c r="K109" s="6"/>
      <c r="L109" s="285">
        <f>'[3]Chi phi truc tiep C4 (2)'!F13</f>
        <v>280000</v>
      </c>
      <c r="M109" s="285">
        <v>33741.246008522729</v>
      </c>
      <c r="N109" s="285">
        <v>26500</v>
      </c>
      <c r="O109" s="286">
        <f t="shared" si="11"/>
        <v>306500</v>
      </c>
      <c r="P109" s="285">
        <f t="shared" si="12"/>
        <v>340241.24600852275</v>
      </c>
      <c r="Q109" s="286">
        <f t="shared" si="13"/>
        <v>340200</v>
      </c>
      <c r="R109" s="265"/>
    </row>
    <row r="110" spans="1:18" s="83" customFormat="1" x14ac:dyDescent="0.2">
      <c r="A110" s="16" t="s">
        <v>2722</v>
      </c>
      <c r="B110" s="29" t="s">
        <v>2721</v>
      </c>
      <c r="C110" s="201"/>
      <c r="D110" s="201"/>
      <c r="E110" s="201"/>
      <c r="F110" s="201"/>
      <c r="G110" s="200"/>
      <c r="H110" s="81"/>
      <c r="I110" s="81"/>
      <c r="J110" s="81"/>
      <c r="K110" s="81"/>
      <c r="L110" s="285"/>
      <c r="M110" s="285"/>
      <c r="N110" s="285"/>
      <c r="O110" s="286">
        <f t="shared" si="11"/>
        <v>0</v>
      </c>
      <c r="P110" s="285">
        <f t="shared" si="12"/>
        <v>0</v>
      </c>
      <c r="Q110" s="286">
        <f t="shared" si="13"/>
        <v>0</v>
      </c>
      <c r="R110" s="265"/>
    </row>
    <row r="111" spans="1:18" ht="63" x14ac:dyDescent="0.2">
      <c r="A111" s="206">
        <v>1</v>
      </c>
      <c r="B111" s="8" t="s">
        <v>2922</v>
      </c>
      <c r="C111" s="30" t="s">
        <v>2923</v>
      </c>
      <c r="D111" s="30"/>
      <c r="E111" s="30"/>
      <c r="F111" s="30"/>
      <c r="G111" s="9">
        <f>SUM(H111:J111)</f>
        <v>5242075.0663402332</v>
      </c>
      <c r="H111" s="6">
        <v>5208358.8</v>
      </c>
      <c r="I111" s="6">
        <v>23786</v>
      </c>
      <c r="J111" s="6">
        <v>9930.2663402329563</v>
      </c>
      <c r="K111" s="6">
        <v>2760673</v>
      </c>
      <c r="L111" s="285">
        <v>5000000</v>
      </c>
      <c r="M111" s="285">
        <v>951895.79232954537</v>
      </c>
      <c r="N111" s="285">
        <v>1480000</v>
      </c>
      <c r="O111" s="286">
        <f t="shared" si="11"/>
        <v>6480000</v>
      </c>
      <c r="P111" s="285">
        <f t="shared" si="12"/>
        <v>7431895.7923295451</v>
      </c>
      <c r="Q111" s="286">
        <f t="shared" si="13"/>
        <v>7431900</v>
      </c>
      <c r="R111" s="265" t="s">
        <v>2924</v>
      </c>
    </row>
    <row r="112" spans="1:18" ht="47.25" x14ac:dyDescent="0.2">
      <c r="A112" s="208">
        <v>2</v>
      </c>
      <c r="B112" s="209" t="s">
        <v>2925</v>
      </c>
      <c r="C112" s="30" t="s">
        <v>2923</v>
      </c>
      <c r="D112" s="30"/>
      <c r="E112" s="30"/>
      <c r="F112" s="30"/>
      <c r="G112" s="9">
        <f t="shared" ref="G112:G128" si="16">SUM(H112:J112)</f>
        <v>72934358.066340223</v>
      </c>
      <c r="H112" s="6">
        <v>72900641.799999997</v>
      </c>
      <c r="I112" s="6">
        <v>23786</v>
      </c>
      <c r="J112" s="6">
        <v>9930.2663402329563</v>
      </c>
      <c r="K112" s="6">
        <v>2760673</v>
      </c>
      <c r="L112" s="285">
        <v>7000000</v>
      </c>
      <c r="M112" s="285">
        <v>951895.79232954537</v>
      </c>
      <c r="N112" s="285">
        <v>1480000</v>
      </c>
      <c r="O112" s="286">
        <f t="shared" si="11"/>
        <v>8480000</v>
      </c>
      <c r="P112" s="285">
        <f t="shared" si="12"/>
        <v>9431895.7923295461</v>
      </c>
      <c r="Q112" s="286">
        <f t="shared" si="13"/>
        <v>9431900</v>
      </c>
      <c r="R112" s="265" t="s">
        <v>2926</v>
      </c>
    </row>
    <row r="113" spans="1:18" ht="31.5" x14ac:dyDescent="0.2">
      <c r="A113" s="206">
        <v>3</v>
      </c>
      <c r="B113" s="8" t="s">
        <v>2927</v>
      </c>
      <c r="C113" s="30" t="s">
        <v>2928</v>
      </c>
      <c r="D113" s="30"/>
      <c r="E113" s="30"/>
      <c r="F113" s="30"/>
      <c r="G113" s="9">
        <f t="shared" si="16"/>
        <v>3692343.0663402327</v>
      </c>
      <c r="H113" s="6">
        <v>3658626.8</v>
      </c>
      <c r="I113" s="6">
        <v>23786</v>
      </c>
      <c r="J113" s="6">
        <v>9930.2663402329563</v>
      </c>
      <c r="K113" s="6">
        <v>1453782</v>
      </c>
      <c r="L113" s="285">
        <v>3500000</v>
      </c>
      <c r="M113" s="285">
        <v>542240.23750000005</v>
      </c>
      <c r="N113" s="285">
        <v>590000</v>
      </c>
      <c r="O113" s="286">
        <f t="shared" si="11"/>
        <v>4090000</v>
      </c>
      <c r="P113" s="285">
        <f t="shared" si="12"/>
        <v>4632240.2374999998</v>
      </c>
      <c r="Q113" s="286">
        <f t="shared" si="13"/>
        <v>4632200</v>
      </c>
      <c r="R113" s="265"/>
    </row>
    <row r="114" spans="1:18" ht="31.5" x14ac:dyDescent="0.2">
      <c r="A114" s="208">
        <v>4</v>
      </c>
      <c r="B114" s="209" t="s">
        <v>2929</v>
      </c>
      <c r="C114" s="30" t="s">
        <v>2923</v>
      </c>
      <c r="D114" s="30"/>
      <c r="E114" s="30"/>
      <c r="F114" s="30"/>
      <c r="G114" s="9">
        <f t="shared" si="16"/>
        <v>80319351.066340223</v>
      </c>
      <c r="H114" s="6">
        <v>80285634.799999997</v>
      </c>
      <c r="I114" s="6">
        <v>23786</v>
      </c>
      <c r="J114" s="6">
        <v>9930.2663402329563</v>
      </c>
      <c r="K114" s="6">
        <v>2453782</v>
      </c>
      <c r="L114" s="285">
        <v>4500000</v>
      </c>
      <c r="M114" s="285">
        <v>951895.79232954537</v>
      </c>
      <c r="N114" s="285">
        <v>1480000</v>
      </c>
      <c r="O114" s="286">
        <f t="shared" si="11"/>
        <v>5980000</v>
      </c>
      <c r="P114" s="285">
        <f t="shared" si="12"/>
        <v>6931895.7923295451</v>
      </c>
      <c r="Q114" s="286">
        <f t="shared" si="13"/>
        <v>6931900</v>
      </c>
      <c r="R114" s="265" t="s">
        <v>1503</v>
      </c>
    </row>
    <row r="115" spans="1:18" x14ac:dyDescent="0.2">
      <c r="A115" s="206">
        <v>5</v>
      </c>
      <c r="B115" s="8" t="s">
        <v>2930</v>
      </c>
      <c r="C115" s="30" t="s">
        <v>2923</v>
      </c>
      <c r="D115" s="30"/>
      <c r="E115" s="30"/>
      <c r="F115" s="30"/>
      <c r="G115" s="9">
        <f t="shared" si="16"/>
        <v>2949645.0663402327</v>
      </c>
      <c r="H115" s="6">
        <v>2915928.8</v>
      </c>
      <c r="I115" s="6">
        <v>23786</v>
      </c>
      <c r="J115" s="6">
        <v>9930.2663402329563</v>
      </c>
      <c r="K115" s="6">
        <v>2308338</v>
      </c>
      <c r="L115" s="285">
        <v>2800000</v>
      </c>
      <c r="M115" s="285">
        <v>951895.79232954537</v>
      </c>
      <c r="N115" s="285">
        <v>1480000</v>
      </c>
      <c r="O115" s="286">
        <f t="shared" si="11"/>
        <v>4280000</v>
      </c>
      <c r="P115" s="285">
        <f t="shared" si="12"/>
        <v>5231895.7923295451</v>
      </c>
      <c r="Q115" s="286">
        <f t="shared" si="13"/>
        <v>5231900</v>
      </c>
      <c r="R115" s="265"/>
    </row>
    <row r="116" spans="1:18" x14ac:dyDescent="0.2">
      <c r="A116" s="208">
        <v>6</v>
      </c>
      <c r="B116" s="8" t="s">
        <v>2931</v>
      </c>
      <c r="C116" s="30" t="s">
        <v>2923</v>
      </c>
      <c r="D116" s="30"/>
      <c r="E116" s="30"/>
      <c r="F116" s="30"/>
      <c r="G116" s="9">
        <f t="shared" si="16"/>
        <v>5270522.0663402332</v>
      </c>
      <c r="H116" s="6">
        <v>5236805.8</v>
      </c>
      <c r="I116" s="6">
        <v>23786</v>
      </c>
      <c r="J116" s="6">
        <v>9930.2663402329563</v>
      </c>
      <c r="K116" s="6">
        <v>2453782</v>
      </c>
      <c r="L116" s="285">
        <v>5000000</v>
      </c>
      <c r="M116" s="285">
        <v>951895.79232954537</v>
      </c>
      <c r="N116" s="285">
        <v>1480000</v>
      </c>
      <c r="O116" s="286">
        <f t="shared" si="11"/>
        <v>6480000</v>
      </c>
      <c r="P116" s="285">
        <f t="shared" si="12"/>
        <v>7431895.7923295451</v>
      </c>
      <c r="Q116" s="286">
        <f t="shared" si="13"/>
        <v>7431900</v>
      </c>
      <c r="R116" s="265"/>
    </row>
    <row r="117" spans="1:18" x14ac:dyDescent="0.2">
      <c r="A117" s="206">
        <v>7</v>
      </c>
      <c r="B117" s="8" t="s">
        <v>2932</v>
      </c>
      <c r="C117" s="30" t="s">
        <v>2928</v>
      </c>
      <c r="D117" s="30"/>
      <c r="E117" s="30"/>
      <c r="F117" s="30"/>
      <c r="G117" s="9">
        <f t="shared" si="16"/>
        <v>5270522.0663402332</v>
      </c>
      <c r="H117" s="6">
        <v>5236805.8</v>
      </c>
      <c r="I117" s="6">
        <v>23786</v>
      </c>
      <c r="J117" s="6">
        <v>9930.2663402329563</v>
      </c>
      <c r="K117" s="6">
        <v>1453782</v>
      </c>
      <c r="L117" s="285">
        <v>5000000</v>
      </c>
      <c r="M117" s="285">
        <v>542240.23750000005</v>
      </c>
      <c r="N117" s="285">
        <v>590000</v>
      </c>
      <c r="O117" s="286">
        <f t="shared" si="11"/>
        <v>5590000</v>
      </c>
      <c r="P117" s="285">
        <f t="shared" si="12"/>
        <v>6132240.2374999998</v>
      </c>
      <c r="Q117" s="286">
        <f t="shared" si="13"/>
        <v>6132200</v>
      </c>
      <c r="R117" s="265"/>
    </row>
    <row r="118" spans="1:18" x14ac:dyDescent="0.2">
      <c r="A118" s="208">
        <v>8</v>
      </c>
      <c r="B118" s="210" t="s">
        <v>2933</v>
      </c>
      <c r="C118" s="211" t="s">
        <v>2934</v>
      </c>
      <c r="D118" s="211"/>
      <c r="E118" s="211"/>
      <c r="F118" s="211"/>
      <c r="G118" s="9">
        <f t="shared" si="16"/>
        <v>3905627.0663402327</v>
      </c>
      <c r="H118" s="6">
        <v>3871910.8</v>
      </c>
      <c r="I118" s="6">
        <v>23786</v>
      </c>
      <c r="J118" s="6">
        <v>9930.2663402329563</v>
      </c>
      <c r="K118" s="6">
        <v>552127</v>
      </c>
      <c r="L118" s="285">
        <v>2500000</v>
      </c>
      <c r="M118" s="285">
        <v>372046.31910511357</v>
      </c>
      <c r="N118" s="285">
        <v>285000</v>
      </c>
      <c r="O118" s="286">
        <f t="shared" si="11"/>
        <v>2785000</v>
      </c>
      <c r="P118" s="285">
        <f t="shared" si="12"/>
        <v>3157046.3191051134</v>
      </c>
      <c r="Q118" s="286">
        <f t="shared" si="13"/>
        <v>3157000</v>
      </c>
      <c r="R118" s="265"/>
    </row>
    <row r="119" spans="1:18" ht="31.5" x14ac:dyDescent="0.2">
      <c r="A119" s="206">
        <v>9</v>
      </c>
      <c r="B119" s="210" t="s">
        <v>2935</v>
      </c>
      <c r="C119" s="211" t="s">
        <v>2934</v>
      </c>
      <c r="D119" s="211"/>
      <c r="E119" s="211"/>
      <c r="F119" s="211"/>
      <c r="G119" s="9">
        <f t="shared" si="16"/>
        <v>4723343.0663402332</v>
      </c>
      <c r="H119" s="6">
        <v>4689626.8</v>
      </c>
      <c r="I119" s="6">
        <v>23786</v>
      </c>
      <c r="J119" s="6">
        <v>9930.2663402329563</v>
      </c>
      <c r="K119" s="6">
        <v>1053782</v>
      </c>
      <c r="L119" s="285">
        <v>4500000</v>
      </c>
      <c r="M119" s="285">
        <v>372046.31910511357</v>
      </c>
      <c r="N119" s="285">
        <v>285000</v>
      </c>
      <c r="O119" s="286">
        <f t="shared" si="11"/>
        <v>4785000</v>
      </c>
      <c r="P119" s="285">
        <f t="shared" si="12"/>
        <v>5157046.3191051139</v>
      </c>
      <c r="Q119" s="286">
        <f t="shared" si="13"/>
        <v>5157000</v>
      </c>
      <c r="R119" s="265"/>
    </row>
    <row r="120" spans="1:18" x14ac:dyDescent="0.2">
      <c r="A120" s="208">
        <v>10</v>
      </c>
      <c r="B120" s="210" t="s">
        <v>2936</v>
      </c>
      <c r="C120" s="211" t="s">
        <v>2937</v>
      </c>
      <c r="D120" s="211"/>
      <c r="E120" s="211"/>
      <c r="F120" s="211"/>
      <c r="G120" s="9">
        <f t="shared" si="16"/>
        <v>288864.26634023298</v>
      </c>
      <c r="H120" s="6">
        <v>255148</v>
      </c>
      <c r="I120" s="6">
        <v>23786</v>
      </c>
      <c r="J120" s="6">
        <v>9930.2663402329563</v>
      </c>
      <c r="K120" s="6">
        <v>115792</v>
      </c>
      <c r="L120" s="285">
        <v>250000</v>
      </c>
      <c r="M120" s="285">
        <v>82382.31</v>
      </c>
      <c r="N120" s="285">
        <v>102000</v>
      </c>
      <c r="O120" s="286">
        <f t="shared" si="11"/>
        <v>352000</v>
      </c>
      <c r="P120" s="285">
        <f t="shared" si="12"/>
        <v>434382.31</v>
      </c>
      <c r="Q120" s="286">
        <f t="shared" si="13"/>
        <v>434400</v>
      </c>
      <c r="R120" s="265"/>
    </row>
    <row r="121" spans="1:18" ht="47.25" x14ac:dyDescent="0.2">
      <c r="A121" s="206">
        <v>11</v>
      </c>
      <c r="B121" s="210" t="s">
        <v>2938</v>
      </c>
      <c r="C121" s="211" t="s">
        <v>2928</v>
      </c>
      <c r="D121" s="211"/>
      <c r="E121" s="211"/>
      <c r="F121" s="211"/>
      <c r="G121" s="9">
        <f t="shared" si="16"/>
        <v>4677878.0663402332</v>
      </c>
      <c r="H121" s="6">
        <v>4644161.8</v>
      </c>
      <c r="I121" s="6">
        <v>23786</v>
      </c>
      <c r="J121" s="6">
        <v>9930.2663402329563</v>
      </c>
      <c r="K121" s="6">
        <v>1453782</v>
      </c>
      <c r="L121" s="285">
        <v>4500000</v>
      </c>
      <c r="M121" s="285">
        <v>542240.23750000005</v>
      </c>
      <c r="N121" s="285">
        <v>590000</v>
      </c>
      <c r="O121" s="286">
        <f t="shared" si="11"/>
        <v>5090000</v>
      </c>
      <c r="P121" s="285">
        <f t="shared" si="12"/>
        <v>5632240.2374999998</v>
      </c>
      <c r="Q121" s="286">
        <f t="shared" si="13"/>
        <v>5632200</v>
      </c>
      <c r="R121" s="265"/>
    </row>
    <row r="122" spans="1:18" x14ac:dyDescent="0.2">
      <c r="A122" s="208">
        <v>12</v>
      </c>
      <c r="B122" s="210" t="s">
        <v>2939</v>
      </c>
      <c r="C122" s="211" t="s">
        <v>2934</v>
      </c>
      <c r="D122" s="211"/>
      <c r="E122" s="211"/>
      <c r="F122" s="211"/>
      <c r="G122" s="9">
        <f t="shared" si="16"/>
        <v>1319777.066340233</v>
      </c>
      <c r="H122" s="6">
        <v>1286060.8</v>
      </c>
      <c r="I122" s="6">
        <v>23786</v>
      </c>
      <c r="J122" s="6">
        <v>9930.2663402329563</v>
      </c>
      <c r="K122" s="6">
        <v>552127</v>
      </c>
      <c r="L122" s="285">
        <v>1200000</v>
      </c>
      <c r="M122" s="285">
        <v>372046.31910511357</v>
      </c>
      <c r="N122" s="285">
        <v>285000</v>
      </c>
      <c r="O122" s="286">
        <f t="shared" si="11"/>
        <v>1485000</v>
      </c>
      <c r="P122" s="285">
        <f t="shared" si="12"/>
        <v>1857046.3191051136</v>
      </c>
      <c r="Q122" s="286">
        <f t="shared" si="13"/>
        <v>1857000</v>
      </c>
      <c r="R122" s="265"/>
    </row>
    <row r="123" spans="1:18" ht="31.5" x14ac:dyDescent="0.2">
      <c r="A123" s="206">
        <v>13</v>
      </c>
      <c r="B123" s="210" t="s">
        <v>2940</v>
      </c>
      <c r="C123" s="211" t="s">
        <v>2934</v>
      </c>
      <c r="D123" s="211"/>
      <c r="E123" s="211"/>
      <c r="F123" s="211"/>
      <c r="G123" s="9">
        <f t="shared" si="16"/>
        <v>4742453.0663402332</v>
      </c>
      <c r="H123" s="6">
        <v>4708736.8</v>
      </c>
      <c r="I123" s="6">
        <v>23786</v>
      </c>
      <c r="J123" s="6">
        <v>9930.2663402329563</v>
      </c>
      <c r="K123" s="6">
        <v>1053782</v>
      </c>
      <c r="L123" s="285">
        <v>4500000</v>
      </c>
      <c r="M123" s="285">
        <v>372046.31910511357</v>
      </c>
      <c r="N123" s="285">
        <v>285000</v>
      </c>
      <c r="O123" s="286">
        <f t="shared" si="11"/>
        <v>4785000</v>
      </c>
      <c r="P123" s="285">
        <f t="shared" si="12"/>
        <v>5157046.3191051139</v>
      </c>
      <c r="Q123" s="286">
        <f t="shared" si="13"/>
        <v>5157000</v>
      </c>
      <c r="R123" s="265"/>
    </row>
    <row r="124" spans="1:18" ht="31.5" x14ac:dyDescent="0.2">
      <c r="A124" s="208">
        <v>14</v>
      </c>
      <c r="B124" s="8" t="s">
        <v>2941</v>
      </c>
      <c r="C124" s="30" t="s">
        <v>2928</v>
      </c>
      <c r="D124" s="30"/>
      <c r="E124" s="30"/>
      <c r="F124" s="30"/>
      <c r="G124" s="9">
        <f t="shared" si="16"/>
        <v>4907624.0663402332</v>
      </c>
      <c r="H124" s="6">
        <v>4873907.8</v>
      </c>
      <c r="I124" s="6">
        <v>23786</v>
      </c>
      <c r="J124" s="6">
        <v>9930.2663402329563</v>
      </c>
      <c r="K124" s="6">
        <v>1453782</v>
      </c>
      <c r="L124" s="285">
        <v>4800000</v>
      </c>
      <c r="M124" s="285">
        <v>542240.23750000005</v>
      </c>
      <c r="N124" s="285">
        <v>590000</v>
      </c>
      <c r="O124" s="286">
        <f t="shared" si="11"/>
        <v>5390000</v>
      </c>
      <c r="P124" s="285">
        <f t="shared" si="12"/>
        <v>5932240.2374999998</v>
      </c>
      <c r="Q124" s="286">
        <f t="shared" si="13"/>
        <v>5932200</v>
      </c>
      <c r="R124" s="265"/>
    </row>
    <row r="125" spans="1:18" x14ac:dyDescent="0.2">
      <c r="A125" s="206">
        <v>15</v>
      </c>
      <c r="B125" s="8" t="s">
        <v>2942</v>
      </c>
      <c r="C125" s="211" t="s">
        <v>2943</v>
      </c>
      <c r="D125" s="211"/>
      <c r="E125" s="211"/>
      <c r="F125" s="211"/>
      <c r="G125" s="9">
        <f t="shared" si="16"/>
        <v>5571095.5663402332</v>
      </c>
      <c r="H125" s="6">
        <v>5537379.2999999998</v>
      </c>
      <c r="I125" s="6">
        <v>23786</v>
      </c>
      <c r="J125" s="6">
        <v>9930.2663402329563</v>
      </c>
      <c r="K125" s="6">
        <v>2760673</v>
      </c>
      <c r="L125" s="285">
        <v>5500000</v>
      </c>
      <c r="M125" s="285">
        <v>951895.79232954537</v>
      </c>
      <c r="N125" s="285">
        <v>1480000</v>
      </c>
      <c r="O125" s="286">
        <f t="shared" si="11"/>
        <v>6980000</v>
      </c>
      <c r="P125" s="285">
        <f t="shared" si="12"/>
        <v>7931895.7923295451</v>
      </c>
      <c r="Q125" s="286">
        <f t="shared" si="13"/>
        <v>7931900</v>
      </c>
      <c r="R125" s="265"/>
    </row>
    <row r="126" spans="1:18" ht="31.5" x14ac:dyDescent="0.2">
      <c r="A126" s="208">
        <v>16</v>
      </c>
      <c r="B126" s="8" t="s">
        <v>2944</v>
      </c>
      <c r="C126" s="30" t="s">
        <v>2928</v>
      </c>
      <c r="D126" s="30"/>
      <c r="E126" s="30"/>
      <c r="F126" s="30"/>
      <c r="G126" s="9">
        <f t="shared" si="16"/>
        <v>4510828.0663402332</v>
      </c>
      <c r="H126" s="6">
        <v>4477111.8</v>
      </c>
      <c r="I126" s="6">
        <v>23786</v>
      </c>
      <c r="J126" s="6">
        <v>9930.2663402329563</v>
      </c>
      <c r="K126" s="6">
        <v>1312434.5</v>
      </c>
      <c r="L126" s="285">
        <v>4200000</v>
      </c>
      <c r="M126" s="285">
        <v>542240.23750000005</v>
      </c>
      <c r="N126" s="285">
        <v>590000</v>
      </c>
      <c r="O126" s="286">
        <f t="shared" si="11"/>
        <v>4790000</v>
      </c>
      <c r="P126" s="285">
        <f t="shared" si="12"/>
        <v>5332240.2374999998</v>
      </c>
      <c r="Q126" s="286">
        <f t="shared" si="13"/>
        <v>5332200</v>
      </c>
      <c r="R126" s="265"/>
    </row>
    <row r="127" spans="1:18" x14ac:dyDescent="0.2">
      <c r="A127" s="206">
        <v>17</v>
      </c>
      <c r="B127" s="8" t="s">
        <v>2945</v>
      </c>
      <c r="C127" s="30" t="s">
        <v>2928</v>
      </c>
      <c r="D127" s="30"/>
      <c r="E127" s="30"/>
      <c r="F127" s="30"/>
      <c r="G127" s="9">
        <f t="shared" si="16"/>
        <v>3802331.0663402327</v>
      </c>
      <c r="H127" s="6">
        <v>3768614.8</v>
      </c>
      <c r="I127" s="6">
        <v>23786</v>
      </c>
      <c r="J127" s="6">
        <v>9930.2663402329563</v>
      </c>
      <c r="K127" s="6">
        <v>1300336.5</v>
      </c>
      <c r="L127" s="285">
        <v>3500000</v>
      </c>
      <c r="M127" s="285">
        <v>542240.23750000005</v>
      </c>
      <c r="N127" s="285">
        <v>590000</v>
      </c>
      <c r="O127" s="286">
        <f t="shared" si="11"/>
        <v>4090000</v>
      </c>
      <c r="P127" s="285">
        <f t="shared" si="12"/>
        <v>4632240.2374999998</v>
      </c>
      <c r="Q127" s="286">
        <f t="shared" si="13"/>
        <v>4632200</v>
      </c>
      <c r="R127" s="265"/>
    </row>
    <row r="128" spans="1:18" ht="31.5" x14ac:dyDescent="0.2">
      <c r="A128" s="206">
        <v>18</v>
      </c>
      <c r="B128" s="8" t="s">
        <v>2946</v>
      </c>
      <c r="C128" s="30" t="s">
        <v>2928</v>
      </c>
      <c r="D128" s="30"/>
      <c r="E128" s="30"/>
      <c r="F128" s="30"/>
      <c r="G128" s="9">
        <f t="shared" si="16"/>
        <v>3208221.0663402327</v>
      </c>
      <c r="H128" s="6">
        <v>3174504.8</v>
      </c>
      <c r="I128" s="6">
        <v>23786</v>
      </c>
      <c r="J128" s="6">
        <v>9930.2663402329563</v>
      </c>
      <c r="K128" s="6">
        <v>1308338</v>
      </c>
      <c r="L128" s="285">
        <v>3000000</v>
      </c>
      <c r="M128" s="285">
        <v>542240.23750000005</v>
      </c>
      <c r="N128" s="285">
        <v>590000</v>
      </c>
      <c r="O128" s="286">
        <f t="shared" si="11"/>
        <v>3590000</v>
      </c>
      <c r="P128" s="285">
        <f t="shared" si="12"/>
        <v>4132240.2374999998</v>
      </c>
      <c r="Q128" s="286">
        <f t="shared" si="13"/>
        <v>4132200</v>
      </c>
      <c r="R128" s="265"/>
    </row>
    <row r="129" spans="1:18" x14ac:dyDescent="0.2">
      <c r="A129" s="206"/>
      <c r="B129" s="29" t="s">
        <v>2852</v>
      </c>
      <c r="C129" s="30"/>
      <c r="D129" s="30"/>
      <c r="E129" s="30"/>
      <c r="F129" s="30"/>
      <c r="G129" s="9"/>
      <c r="H129" s="6"/>
      <c r="I129" s="6"/>
      <c r="J129" s="6"/>
      <c r="K129" s="6"/>
      <c r="L129" s="285"/>
      <c r="M129" s="285"/>
      <c r="N129" s="285"/>
      <c r="O129" s="286"/>
      <c r="P129" s="285"/>
      <c r="Q129" s="286"/>
      <c r="R129" s="265"/>
    </row>
    <row r="130" spans="1:18" x14ac:dyDescent="0.2">
      <c r="A130" s="5">
        <f>A128+1</f>
        <v>19</v>
      </c>
      <c r="B130" s="8" t="s">
        <v>1590</v>
      </c>
      <c r="C130" s="19"/>
      <c r="D130" s="19"/>
      <c r="E130" s="19"/>
      <c r="F130" s="19"/>
      <c r="G130" s="200"/>
      <c r="H130" s="6"/>
      <c r="I130" s="6"/>
      <c r="J130" s="6"/>
      <c r="K130" s="6"/>
      <c r="L130" s="285">
        <f>'[3]Chi phi truc tiep C4 (2)'!G6</f>
        <v>3500000</v>
      </c>
      <c r="M130" s="285">
        <v>951895.79232954537</v>
      </c>
      <c r="N130" s="285">
        <v>1480000</v>
      </c>
      <c r="O130" s="286">
        <f t="shared" si="11"/>
        <v>4980000</v>
      </c>
      <c r="P130" s="285">
        <f t="shared" si="12"/>
        <v>5931895.7923295451</v>
      </c>
      <c r="Q130" s="286">
        <f t="shared" si="13"/>
        <v>5931900</v>
      </c>
      <c r="R130" s="265"/>
    </row>
    <row r="131" spans="1:18" x14ac:dyDescent="0.2">
      <c r="A131" s="5">
        <f>A130+1</f>
        <v>20</v>
      </c>
      <c r="B131" s="8" t="s">
        <v>1589</v>
      </c>
      <c r="C131" s="19"/>
      <c r="D131" s="19"/>
      <c r="E131" s="19"/>
      <c r="F131" s="19"/>
      <c r="G131" s="200"/>
      <c r="H131" s="6"/>
      <c r="I131" s="6"/>
      <c r="J131" s="6"/>
      <c r="K131" s="6"/>
      <c r="L131" s="285">
        <f>'[3]Chi phi truc tiep C4 (2)'!G7</f>
        <v>2520000</v>
      </c>
      <c r="M131" s="285">
        <v>542240.23750000005</v>
      </c>
      <c r="N131" s="285">
        <v>590000</v>
      </c>
      <c r="O131" s="286">
        <f t="shared" si="11"/>
        <v>3110000</v>
      </c>
      <c r="P131" s="285">
        <f t="shared" si="12"/>
        <v>3652240.2374999998</v>
      </c>
      <c r="Q131" s="286">
        <f t="shared" si="13"/>
        <v>3652200</v>
      </c>
      <c r="R131" s="265"/>
    </row>
    <row r="132" spans="1:18" x14ac:dyDescent="0.2">
      <c r="A132" s="5">
        <f t="shared" ref="A132:A134" si="17">A131+1</f>
        <v>21</v>
      </c>
      <c r="B132" s="8" t="s">
        <v>1591</v>
      </c>
      <c r="C132" s="19"/>
      <c r="D132" s="19"/>
      <c r="E132" s="19"/>
      <c r="F132" s="19"/>
      <c r="G132" s="200"/>
      <c r="H132" s="6"/>
      <c r="I132" s="6"/>
      <c r="J132" s="6"/>
      <c r="K132" s="6"/>
      <c r="L132" s="285">
        <f>'[3]Chi phi truc tiep C4 (2)'!G8</f>
        <v>1400000</v>
      </c>
      <c r="M132" s="285">
        <v>372046.31910511357</v>
      </c>
      <c r="N132" s="285">
        <v>285000</v>
      </c>
      <c r="O132" s="286">
        <f t="shared" si="11"/>
        <v>1685000</v>
      </c>
      <c r="P132" s="285">
        <f t="shared" si="12"/>
        <v>2057046.3191051136</v>
      </c>
      <c r="Q132" s="286">
        <f t="shared" si="13"/>
        <v>2057000</v>
      </c>
      <c r="R132" s="265"/>
    </row>
    <row r="133" spans="1:18" x14ac:dyDescent="0.2">
      <c r="A133" s="5">
        <f t="shared" si="17"/>
        <v>22</v>
      </c>
      <c r="B133" s="8" t="s">
        <v>1596</v>
      </c>
      <c r="C133" s="19"/>
      <c r="D133" s="19"/>
      <c r="E133" s="19"/>
      <c r="F133" s="19"/>
      <c r="G133" s="200"/>
      <c r="H133" s="6"/>
      <c r="I133" s="6"/>
      <c r="J133" s="6"/>
      <c r="K133" s="6"/>
      <c r="L133" s="285">
        <f>'[3]Chi phi truc tiep C4 (2)'!G9</f>
        <v>1120000</v>
      </c>
      <c r="M133" s="285">
        <v>224941.6400568182</v>
      </c>
      <c r="N133" s="285">
        <v>175000</v>
      </c>
      <c r="O133" s="286">
        <f t="shared" si="11"/>
        <v>1295000</v>
      </c>
      <c r="P133" s="285">
        <f t="shared" si="12"/>
        <v>1519941.6400568183</v>
      </c>
      <c r="Q133" s="286">
        <f t="shared" si="13"/>
        <v>1519900</v>
      </c>
      <c r="R133" s="265"/>
    </row>
    <row r="134" spans="1:18" x14ac:dyDescent="0.2">
      <c r="A134" s="5">
        <f t="shared" si="17"/>
        <v>23</v>
      </c>
      <c r="B134" s="8" t="s">
        <v>1593</v>
      </c>
      <c r="C134" s="19"/>
      <c r="D134" s="19"/>
      <c r="E134" s="19"/>
      <c r="F134" s="19"/>
      <c r="G134" s="200"/>
      <c r="H134" s="6"/>
      <c r="I134" s="6"/>
      <c r="J134" s="6"/>
      <c r="K134" s="6"/>
      <c r="L134" s="285">
        <f>'[3]Chi phi truc tiep C4 (2)'!G11</f>
        <v>979999.99999999988</v>
      </c>
      <c r="M134" s="285">
        <v>82382.31</v>
      </c>
      <c r="N134" s="285">
        <v>102000</v>
      </c>
      <c r="O134" s="286">
        <f t="shared" si="11"/>
        <v>1082000</v>
      </c>
      <c r="P134" s="285">
        <f t="shared" si="12"/>
        <v>1164382.3099999998</v>
      </c>
      <c r="Q134" s="286">
        <f t="shared" si="13"/>
        <v>1164400</v>
      </c>
      <c r="R134" s="265"/>
    </row>
    <row r="135" spans="1:18" s="83" customFormat="1" x14ac:dyDescent="0.2">
      <c r="A135" s="16" t="s">
        <v>2724</v>
      </c>
      <c r="B135" s="29" t="s">
        <v>2723</v>
      </c>
      <c r="C135" s="201"/>
      <c r="D135" s="201"/>
      <c r="E135" s="201"/>
      <c r="F135" s="201"/>
      <c r="G135" s="200"/>
      <c r="H135" s="81"/>
      <c r="I135" s="81"/>
      <c r="J135" s="81"/>
      <c r="K135" s="81"/>
      <c r="L135" s="286"/>
      <c r="M135" s="286"/>
      <c r="N135" s="286"/>
      <c r="O135" s="286"/>
      <c r="P135" s="285"/>
      <c r="Q135" s="286"/>
      <c r="R135" s="265"/>
    </row>
    <row r="136" spans="1:18" s="212" customFormat="1" ht="31.5" x14ac:dyDescent="0.2">
      <c r="A136" s="258">
        <v>1</v>
      </c>
      <c r="B136" s="259" t="s">
        <v>2947</v>
      </c>
      <c r="C136" s="260" t="s">
        <v>2948</v>
      </c>
      <c r="D136" s="259"/>
      <c r="E136" s="261"/>
      <c r="F136" s="261"/>
      <c r="G136" s="261"/>
      <c r="H136" s="288">
        <v>1116746</v>
      </c>
      <c r="I136" s="289">
        <v>131982.5</v>
      </c>
      <c r="J136" s="290">
        <v>7703.2381335350474</v>
      </c>
      <c r="K136" s="291">
        <v>1112439</v>
      </c>
      <c r="L136" s="285">
        <v>120000</v>
      </c>
      <c r="M136" s="285">
        <v>361549.09525568178</v>
      </c>
      <c r="N136" s="285">
        <v>528000</v>
      </c>
      <c r="O136" s="286">
        <f t="shared" si="11"/>
        <v>648000</v>
      </c>
      <c r="P136" s="285">
        <f t="shared" si="12"/>
        <v>1009549.0952556818</v>
      </c>
      <c r="Q136" s="286">
        <f t="shared" si="13"/>
        <v>1009500</v>
      </c>
      <c r="R136" s="292"/>
    </row>
    <row r="137" spans="1:18" s="212" customFormat="1" x14ac:dyDescent="0.2">
      <c r="A137" s="258">
        <f>A136+1</f>
        <v>2</v>
      </c>
      <c r="B137" s="259" t="s">
        <v>2949</v>
      </c>
      <c r="C137" s="260" t="s">
        <v>2950</v>
      </c>
      <c r="D137" s="259"/>
      <c r="E137" s="261"/>
      <c r="F137" s="261"/>
      <c r="G137" s="261"/>
      <c r="H137" s="288">
        <v>165490.4</v>
      </c>
      <c r="I137" s="289">
        <v>32995.5</v>
      </c>
      <c r="J137" s="290">
        <v>7703.2381335350474</v>
      </c>
      <c r="K137" s="291">
        <v>303110</v>
      </c>
      <c r="L137" s="285">
        <v>150000</v>
      </c>
      <c r="M137" s="285">
        <v>46178.478693181816</v>
      </c>
      <c r="N137" s="285">
        <v>34500</v>
      </c>
      <c r="O137" s="286">
        <f t="shared" si="11"/>
        <v>184500</v>
      </c>
      <c r="P137" s="285">
        <f t="shared" si="12"/>
        <v>230678.47869318182</v>
      </c>
      <c r="Q137" s="286">
        <f t="shared" si="13"/>
        <v>230700</v>
      </c>
      <c r="R137" s="292"/>
    </row>
    <row r="138" spans="1:18" s="212" customFormat="1" x14ac:dyDescent="0.2">
      <c r="A138" s="258">
        <f t="shared" ref="A138:A150" si="18">A137+1</f>
        <v>3</v>
      </c>
      <c r="B138" s="259" t="s">
        <v>2951</v>
      </c>
      <c r="C138" s="260" t="s">
        <v>2952</v>
      </c>
      <c r="D138" s="259"/>
      <c r="E138" s="261"/>
      <c r="F138" s="261"/>
      <c r="G138" s="261"/>
      <c r="H138" s="288">
        <v>306700.5</v>
      </c>
      <c r="I138" s="289">
        <v>49494</v>
      </c>
      <c r="J138" s="290">
        <v>7823.2381335350474</v>
      </c>
      <c r="K138" s="291">
        <v>359664.5</v>
      </c>
      <c r="L138" s="285">
        <v>280000</v>
      </c>
      <c r="M138" s="285">
        <v>178763.16136363635</v>
      </c>
      <c r="N138" s="285">
        <v>210000</v>
      </c>
      <c r="O138" s="286">
        <f t="shared" si="11"/>
        <v>490000</v>
      </c>
      <c r="P138" s="285">
        <f t="shared" si="12"/>
        <v>668763.16136363638</v>
      </c>
      <c r="Q138" s="286">
        <f t="shared" si="13"/>
        <v>668800</v>
      </c>
      <c r="R138" s="292"/>
    </row>
    <row r="139" spans="1:18" s="212" customFormat="1" ht="31.5" x14ac:dyDescent="0.2">
      <c r="A139" s="258">
        <f t="shared" si="18"/>
        <v>4</v>
      </c>
      <c r="B139" s="259" t="s">
        <v>2953</v>
      </c>
      <c r="C139" s="260" t="s">
        <v>2948</v>
      </c>
      <c r="D139" s="259"/>
      <c r="E139" s="261"/>
      <c r="F139" s="261"/>
      <c r="G139" s="261"/>
      <c r="H139" s="288">
        <v>1070405</v>
      </c>
      <c r="I139" s="289">
        <v>164978</v>
      </c>
      <c r="J139" s="290">
        <v>10699.904800201715</v>
      </c>
      <c r="K139" s="291">
        <v>1225549</v>
      </c>
      <c r="L139" s="285">
        <v>950000</v>
      </c>
      <c r="M139" s="285">
        <v>361549.09525568178</v>
      </c>
      <c r="N139" s="285">
        <v>528000</v>
      </c>
      <c r="O139" s="286">
        <f t="shared" si="11"/>
        <v>1478000</v>
      </c>
      <c r="P139" s="285">
        <f t="shared" si="12"/>
        <v>1839549.0952556818</v>
      </c>
      <c r="Q139" s="286">
        <f t="shared" si="13"/>
        <v>1839500</v>
      </c>
      <c r="R139" s="292"/>
    </row>
    <row r="140" spans="1:18" s="212" customFormat="1" ht="31.5" x14ac:dyDescent="0.2">
      <c r="A140" s="258">
        <f t="shared" si="18"/>
        <v>5</v>
      </c>
      <c r="B140" s="259" t="s">
        <v>2954</v>
      </c>
      <c r="C140" s="260" t="s">
        <v>2948</v>
      </c>
      <c r="D140" s="259"/>
      <c r="E140" s="261"/>
      <c r="F140" s="261"/>
      <c r="G140" s="261"/>
      <c r="H140" s="288">
        <v>624713</v>
      </c>
      <c r="I140" s="289">
        <v>131982.5</v>
      </c>
      <c r="J140" s="290">
        <v>7823.2381335350474</v>
      </c>
      <c r="K140" s="291">
        <v>792439</v>
      </c>
      <c r="L140" s="285">
        <v>600000</v>
      </c>
      <c r="M140" s="285">
        <v>361549.09525568178</v>
      </c>
      <c r="N140" s="285">
        <v>528000</v>
      </c>
      <c r="O140" s="286">
        <f t="shared" si="11"/>
        <v>1128000</v>
      </c>
      <c r="P140" s="285">
        <f t="shared" si="12"/>
        <v>1489549.0952556818</v>
      </c>
      <c r="Q140" s="286">
        <f t="shared" si="13"/>
        <v>1489500</v>
      </c>
      <c r="R140" s="292"/>
    </row>
    <row r="141" spans="1:18" s="212" customFormat="1" ht="31.5" x14ac:dyDescent="0.2">
      <c r="A141" s="258">
        <f t="shared" si="18"/>
        <v>6</v>
      </c>
      <c r="B141" s="259" t="s">
        <v>2955</v>
      </c>
      <c r="C141" s="260" t="s">
        <v>2948</v>
      </c>
      <c r="D141" s="259"/>
      <c r="E141" s="261"/>
      <c r="F141" s="261"/>
      <c r="G141" s="261"/>
      <c r="H141" s="288">
        <v>1046895</v>
      </c>
      <c r="I141" s="289">
        <v>164978</v>
      </c>
      <c r="J141" s="290">
        <v>9569.9048002017153</v>
      </c>
      <c r="K141" s="291">
        <v>1225549</v>
      </c>
      <c r="L141" s="285">
        <v>950000</v>
      </c>
      <c r="M141" s="285">
        <v>361549.09525568178</v>
      </c>
      <c r="N141" s="285">
        <v>528000</v>
      </c>
      <c r="O141" s="286">
        <f t="shared" si="11"/>
        <v>1478000</v>
      </c>
      <c r="P141" s="285">
        <f t="shared" si="12"/>
        <v>1839549.0952556818</v>
      </c>
      <c r="Q141" s="286">
        <f t="shared" si="13"/>
        <v>1839500</v>
      </c>
      <c r="R141" s="292"/>
    </row>
    <row r="142" spans="1:18" s="212" customFormat="1" ht="31.5" x14ac:dyDescent="0.2">
      <c r="A142" s="258">
        <f t="shared" si="18"/>
        <v>7</v>
      </c>
      <c r="B142" s="259" t="s">
        <v>2956</v>
      </c>
      <c r="C142" s="260" t="s">
        <v>2952</v>
      </c>
      <c r="D142" s="259"/>
      <c r="E142" s="261"/>
      <c r="F142" s="261"/>
      <c r="G142" s="261"/>
      <c r="H142" s="288">
        <v>763613</v>
      </c>
      <c r="I142" s="289">
        <v>131982.5</v>
      </c>
      <c r="J142" s="290">
        <v>7823.2381335350474</v>
      </c>
      <c r="K142" s="291">
        <v>1112439</v>
      </c>
      <c r="L142" s="285">
        <v>720000</v>
      </c>
      <c r="M142" s="285">
        <v>178763.16136363635</v>
      </c>
      <c r="N142" s="285">
        <v>210000</v>
      </c>
      <c r="O142" s="286">
        <f t="shared" si="11"/>
        <v>930000</v>
      </c>
      <c r="P142" s="285">
        <f t="shared" si="12"/>
        <v>1108763.1613636364</v>
      </c>
      <c r="Q142" s="286">
        <f t="shared" si="13"/>
        <v>1108800</v>
      </c>
      <c r="R142" s="292"/>
    </row>
    <row r="143" spans="1:18" s="212" customFormat="1" ht="31.5" x14ac:dyDescent="0.2">
      <c r="A143" s="258">
        <f t="shared" si="18"/>
        <v>8</v>
      </c>
      <c r="B143" s="259" t="s">
        <v>2957</v>
      </c>
      <c r="C143" s="260" t="s">
        <v>2958</v>
      </c>
      <c r="D143" s="259"/>
      <c r="E143" s="261"/>
      <c r="F143" s="261"/>
      <c r="G143" s="261"/>
      <c r="H143" s="288">
        <v>269387</v>
      </c>
      <c r="I143" s="293">
        <v>82490</v>
      </c>
      <c r="J143" s="290">
        <v>7823.2381335350474</v>
      </c>
      <c r="K143" s="291">
        <v>622774.5</v>
      </c>
      <c r="L143" s="285">
        <v>240000</v>
      </c>
      <c r="M143" s="285">
        <v>132584.68267045455</v>
      </c>
      <c r="N143" s="285">
        <v>115000</v>
      </c>
      <c r="O143" s="286">
        <f t="shared" si="11"/>
        <v>355000</v>
      </c>
      <c r="P143" s="285">
        <f t="shared" si="12"/>
        <v>487584.68267045455</v>
      </c>
      <c r="Q143" s="286">
        <f t="shared" si="13"/>
        <v>487600</v>
      </c>
      <c r="R143" s="292"/>
    </row>
    <row r="144" spans="1:18" s="212" customFormat="1" ht="31.5" x14ac:dyDescent="0.2">
      <c r="A144" s="258">
        <f t="shared" si="18"/>
        <v>9</v>
      </c>
      <c r="B144" s="259" t="s">
        <v>2959</v>
      </c>
      <c r="C144" s="260" t="s">
        <v>2952</v>
      </c>
      <c r="D144" s="259"/>
      <c r="E144" s="261"/>
      <c r="F144" s="261"/>
      <c r="G144" s="261"/>
      <c r="H144" s="288">
        <v>1378763</v>
      </c>
      <c r="I144" s="289">
        <v>164978</v>
      </c>
      <c r="J144" s="290">
        <v>7568.7841636801695</v>
      </c>
      <c r="K144" s="291">
        <v>1225549</v>
      </c>
      <c r="L144" s="285">
        <v>120000</v>
      </c>
      <c r="M144" s="285">
        <v>178763.16136363635</v>
      </c>
      <c r="N144" s="285">
        <v>210000</v>
      </c>
      <c r="O144" s="286">
        <f t="shared" si="11"/>
        <v>330000</v>
      </c>
      <c r="P144" s="285">
        <f t="shared" si="12"/>
        <v>508763.16136363638</v>
      </c>
      <c r="Q144" s="286">
        <f t="shared" si="13"/>
        <v>508800</v>
      </c>
      <c r="R144" s="292"/>
    </row>
    <row r="145" spans="1:18" s="212" customFormat="1" x14ac:dyDescent="0.2">
      <c r="A145" s="258">
        <f t="shared" si="18"/>
        <v>10</v>
      </c>
      <c r="B145" s="259" t="s">
        <v>2960</v>
      </c>
      <c r="C145" s="260" t="s">
        <v>2961</v>
      </c>
      <c r="D145" s="259"/>
      <c r="E145" s="261"/>
      <c r="F145" s="261"/>
      <c r="G145" s="261"/>
      <c r="H145" s="288">
        <v>187090.4</v>
      </c>
      <c r="I145" s="289">
        <v>32995.5</v>
      </c>
      <c r="J145" s="290">
        <v>7823.2381335350474</v>
      </c>
      <c r="K145" s="291">
        <v>303110</v>
      </c>
      <c r="L145" s="285">
        <v>160000</v>
      </c>
      <c r="M145" s="285">
        <v>46178.478693181816</v>
      </c>
      <c r="N145" s="285">
        <v>34500</v>
      </c>
      <c r="O145" s="286">
        <f t="shared" ref="O145:O150" si="19">N145+L145</f>
        <v>194500</v>
      </c>
      <c r="P145" s="285">
        <f t="shared" ref="P145:P150" si="20">L145+M145+N145</f>
        <v>240678.47869318182</v>
      </c>
      <c r="Q145" s="286">
        <f t="shared" ref="Q145:Q150" si="21">ROUND((P145),-2)</f>
        <v>240700</v>
      </c>
      <c r="R145" s="292"/>
    </row>
    <row r="146" spans="1:18" s="212" customFormat="1" ht="31.5" x14ac:dyDescent="0.2">
      <c r="A146" s="258">
        <f t="shared" si="18"/>
        <v>11</v>
      </c>
      <c r="B146" s="259" t="s">
        <v>2962</v>
      </c>
      <c r="C146" s="260" t="s">
        <v>2952</v>
      </c>
      <c r="D146" s="259"/>
      <c r="E146" s="261"/>
      <c r="F146" s="261"/>
      <c r="G146" s="261"/>
      <c r="H146" s="288">
        <v>293248</v>
      </c>
      <c r="I146" s="293">
        <v>82490</v>
      </c>
      <c r="J146" s="290">
        <v>7823.2381335350474</v>
      </c>
      <c r="K146" s="291">
        <v>622774.5</v>
      </c>
      <c r="L146" s="285">
        <v>270000</v>
      </c>
      <c r="M146" s="285">
        <v>178763.16136363635</v>
      </c>
      <c r="N146" s="285">
        <v>210000</v>
      </c>
      <c r="O146" s="286">
        <f t="shared" si="19"/>
        <v>480000</v>
      </c>
      <c r="P146" s="285">
        <f t="shared" si="20"/>
        <v>658763.16136363638</v>
      </c>
      <c r="Q146" s="286">
        <f t="shared" si="21"/>
        <v>658800</v>
      </c>
      <c r="R146" s="292"/>
    </row>
    <row r="147" spans="1:18" s="212" customFormat="1" ht="31.5" x14ac:dyDescent="0.2">
      <c r="A147" s="258">
        <f t="shared" si="18"/>
        <v>12</v>
      </c>
      <c r="B147" s="259" t="s">
        <v>2963</v>
      </c>
      <c r="C147" s="260"/>
      <c r="D147" s="259"/>
      <c r="E147" s="261"/>
      <c r="F147" s="261"/>
      <c r="G147" s="261"/>
      <c r="H147" s="288">
        <v>287334.40000000002</v>
      </c>
      <c r="I147" s="289">
        <v>49494</v>
      </c>
      <c r="J147" s="290">
        <v>7823.2381335350474</v>
      </c>
      <c r="K147" s="291">
        <v>359664.5</v>
      </c>
      <c r="L147" s="285"/>
      <c r="M147" s="285"/>
      <c r="N147" s="285"/>
      <c r="O147" s="286"/>
      <c r="P147" s="285"/>
      <c r="Q147" s="286"/>
      <c r="R147" s="292"/>
    </row>
    <row r="148" spans="1:18" s="212" customFormat="1" x14ac:dyDescent="0.2">
      <c r="A148" s="258">
        <f t="shared" si="18"/>
        <v>13</v>
      </c>
      <c r="B148" s="259" t="s">
        <v>2964</v>
      </c>
      <c r="C148" s="260" t="s">
        <v>2952</v>
      </c>
      <c r="D148" s="259"/>
      <c r="E148" s="261"/>
      <c r="F148" s="261"/>
      <c r="G148" s="261"/>
      <c r="H148" s="288">
        <v>165490.4</v>
      </c>
      <c r="I148" s="289">
        <v>32995.5</v>
      </c>
      <c r="J148" s="290">
        <v>7823.2381335350474</v>
      </c>
      <c r="K148" s="291">
        <v>303110</v>
      </c>
      <c r="L148" s="285">
        <v>150000</v>
      </c>
      <c r="M148" s="285">
        <v>178763.16136363635</v>
      </c>
      <c r="N148" s="285">
        <v>210000</v>
      </c>
      <c r="O148" s="286">
        <f t="shared" si="19"/>
        <v>360000</v>
      </c>
      <c r="P148" s="285">
        <f t="shared" si="20"/>
        <v>538763.16136363638</v>
      </c>
      <c r="Q148" s="286">
        <f t="shared" si="21"/>
        <v>538800</v>
      </c>
      <c r="R148" s="292"/>
    </row>
    <row r="149" spans="1:18" s="212" customFormat="1" x14ac:dyDescent="0.2">
      <c r="A149" s="258">
        <f t="shared" si="18"/>
        <v>14</v>
      </c>
      <c r="B149" s="259" t="s">
        <v>2965</v>
      </c>
      <c r="C149" s="260" t="s">
        <v>2952</v>
      </c>
      <c r="D149" s="259"/>
      <c r="E149" s="261"/>
      <c r="F149" s="261"/>
      <c r="G149" s="261"/>
      <c r="H149" s="288">
        <v>187456.5</v>
      </c>
      <c r="I149" s="289">
        <v>49494</v>
      </c>
      <c r="J149" s="290">
        <v>7823.2381335350474</v>
      </c>
      <c r="K149" s="291">
        <v>359664.5</v>
      </c>
      <c r="L149" s="285">
        <v>165000</v>
      </c>
      <c r="M149" s="285">
        <v>178763.16136363635</v>
      </c>
      <c r="N149" s="285">
        <v>210000</v>
      </c>
      <c r="O149" s="286">
        <f t="shared" si="19"/>
        <v>375000</v>
      </c>
      <c r="P149" s="285">
        <f t="shared" si="20"/>
        <v>553763.16136363638</v>
      </c>
      <c r="Q149" s="286">
        <f t="shared" si="21"/>
        <v>553800</v>
      </c>
      <c r="R149" s="292"/>
    </row>
    <row r="150" spans="1:18" s="212" customFormat="1" ht="31.5" x14ac:dyDescent="0.2">
      <c r="A150" s="258">
        <f t="shared" si="18"/>
        <v>15</v>
      </c>
      <c r="B150" s="259" t="s">
        <v>2966</v>
      </c>
      <c r="C150" s="260" t="s">
        <v>2958</v>
      </c>
      <c r="D150" s="259"/>
      <c r="E150" s="261"/>
      <c r="F150" s="261"/>
      <c r="G150" s="261"/>
      <c r="H150" s="288">
        <v>257134</v>
      </c>
      <c r="I150" s="289">
        <v>49494</v>
      </c>
      <c r="J150" s="290">
        <v>7823.2381335350474</v>
      </c>
      <c r="K150" s="291">
        <v>359664.5</v>
      </c>
      <c r="L150" s="285">
        <v>230000</v>
      </c>
      <c r="M150" s="285">
        <v>132584.68267045455</v>
      </c>
      <c r="N150" s="285">
        <v>115000</v>
      </c>
      <c r="O150" s="286">
        <f t="shared" si="19"/>
        <v>345000</v>
      </c>
      <c r="P150" s="285">
        <f t="shared" si="20"/>
        <v>477584.68267045455</v>
      </c>
      <c r="Q150" s="286">
        <f t="shared" si="21"/>
        <v>477600</v>
      </c>
      <c r="R150" s="292"/>
    </row>
    <row r="151" spans="1:18" s="212" customFormat="1" x14ac:dyDescent="0.2">
      <c r="A151" s="258"/>
      <c r="B151" s="262" t="s">
        <v>2852</v>
      </c>
      <c r="C151" s="260"/>
      <c r="D151" s="259"/>
      <c r="E151" s="261"/>
      <c r="F151" s="261"/>
      <c r="G151" s="261"/>
      <c r="H151" s="288"/>
      <c r="I151" s="289"/>
      <c r="J151" s="290"/>
      <c r="K151" s="291"/>
      <c r="L151" s="285"/>
      <c r="M151" s="285"/>
      <c r="N151" s="285"/>
      <c r="O151" s="286"/>
      <c r="P151" s="285"/>
      <c r="Q151" s="285"/>
      <c r="R151" s="292"/>
    </row>
    <row r="152" spans="1:18" x14ac:dyDescent="0.2">
      <c r="A152" s="5">
        <f>A150+1</f>
        <v>16</v>
      </c>
      <c r="B152" s="8" t="s">
        <v>1590</v>
      </c>
      <c r="C152" s="19"/>
      <c r="D152" s="19"/>
      <c r="E152" s="19"/>
      <c r="F152" s="19"/>
      <c r="G152" s="200"/>
      <c r="H152" s="6"/>
      <c r="I152" s="6"/>
      <c r="J152" s="6"/>
      <c r="K152" s="6"/>
      <c r="L152" s="285">
        <f>'[3]Chi phi truc tiep C4 (2)'!H6</f>
        <v>2500000</v>
      </c>
      <c r="M152" s="285">
        <v>622695.68806818174</v>
      </c>
      <c r="N152" s="285">
        <v>1400000</v>
      </c>
      <c r="O152" s="286">
        <f t="shared" ref="O152:O198" si="22">N152+L152</f>
        <v>3900000</v>
      </c>
      <c r="P152" s="285">
        <f t="shared" ref="P152:P198" si="23">L152+M152+N152</f>
        <v>4522695.6880681813</v>
      </c>
      <c r="Q152" s="286">
        <f t="shared" ref="Q152:Q198" si="24">ROUND((P152),-2)</f>
        <v>4522700</v>
      </c>
      <c r="R152" s="265"/>
    </row>
    <row r="153" spans="1:18" x14ac:dyDescent="0.2">
      <c r="A153" s="5">
        <f>A152+1</f>
        <v>17</v>
      </c>
      <c r="B153" s="8" t="s">
        <v>1589</v>
      </c>
      <c r="C153" s="19"/>
      <c r="D153" s="19"/>
      <c r="E153" s="19"/>
      <c r="F153" s="19"/>
      <c r="G153" s="200"/>
      <c r="H153" s="6"/>
      <c r="I153" s="6"/>
      <c r="J153" s="6"/>
      <c r="K153" s="6"/>
      <c r="L153" s="285">
        <f>'[3]Chi phi truc tiep C4 (2)'!H7</f>
        <v>1800000</v>
      </c>
      <c r="M153" s="285">
        <v>361549.09525568178</v>
      </c>
      <c r="N153" s="285">
        <v>528000</v>
      </c>
      <c r="O153" s="286">
        <f t="shared" si="22"/>
        <v>2328000</v>
      </c>
      <c r="P153" s="285">
        <f t="shared" si="23"/>
        <v>2689549.0952556818</v>
      </c>
      <c r="Q153" s="286">
        <f t="shared" si="24"/>
        <v>2689500</v>
      </c>
      <c r="R153" s="265"/>
    </row>
    <row r="154" spans="1:18" x14ac:dyDescent="0.2">
      <c r="A154" s="5">
        <f t="shared" ref="A154:A159" si="25">A153+1</f>
        <v>18</v>
      </c>
      <c r="B154" s="8" t="s">
        <v>1591</v>
      </c>
      <c r="C154" s="19"/>
      <c r="D154" s="19"/>
      <c r="E154" s="19"/>
      <c r="F154" s="19"/>
      <c r="G154" s="200"/>
      <c r="H154" s="6"/>
      <c r="I154" s="6"/>
      <c r="J154" s="6"/>
      <c r="K154" s="6"/>
      <c r="L154" s="285">
        <f>'[3]Chi phi truc tiep C4 (2)'!H8</f>
        <v>1000000</v>
      </c>
      <c r="M154" s="285">
        <v>178763.16136363635</v>
      </c>
      <c r="N154" s="285">
        <v>210000</v>
      </c>
      <c r="O154" s="286">
        <f t="shared" si="22"/>
        <v>1210000</v>
      </c>
      <c r="P154" s="285">
        <f t="shared" si="23"/>
        <v>1388763.1613636364</v>
      </c>
      <c r="Q154" s="286">
        <f t="shared" si="24"/>
        <v>1388800</v>
      </c>
      <c r="R154" s="265"/>
    </row>
    <row r="155" spans="1:18" x14ac:dyDescent="0.2">
      <c r="A155" s="5">
        <f t="shared" si="25"/>
        <v>19</v>
      </c>
      <c r="B155" s="8" t="s">
        <v>1596</v>
      </c>
      <c r="C155" s="19"/>
      <c r="D155" s="19"/>
      <c r="E155" s="19"/>
      <c r="F155" s="19"/>
      <c r="G155" s="200"/>
      <c r="H155" s="6"/>
      <c r="I155" s="6"/>
      <c r="J155" s="6"/>
      <c r="K155" s="6"/>
      <c r="L155" s="285">
        <f>'[3]Chi phi truc tiep C4 (2)'!H9</f>
        <v>800000</v>
      </c>
      <c r="M155" s="285">
        <v>132584.68267045455</v>
      </c>
      <c r="N155" s="285">
        <v>115000</v>
      </c>
      <c r="O155" s="286">
        <f t="shared" si="22"/>
        <v>915000</v>
      </c>
      <c r="P155" s="285">
        <f t="shared" si="23"/>
        <v>1047584.6826704545</v>
      </c>
      <c r="Q155" s="286">
        <f t="shared" si="24"/>
        <v>1047600</v>
      </c>
      <c r="R155" s="265"/>
    </row>
    <row r="156" spans="1:18" x14ac:dyDescent="0.2">
      <c r="A156" s="5">
        <f t="shared" si="25"/>
        <v>20</v>
      </c>
      <c r="B156" s="8" t="s">
        <v>1592</v>
      </c>
      <c r="C156" s="19"/>
      <c r="D156" s="19"/>
      <c r="E156" s="19"/>
      <c r="F156" s="19"/>
      <c r="G156" s="200"/>
      <c r="H156" s="6"/>
      <c r="I156" s="6"/>
      <c r="J156" s="6"/>
      <c r="K156" s="6"/>
      <c r="L156" s="285">
        <f>'[3]Chi phi truc tiep C4 (2)'!H10</f>
        <v>1200000</v>
      </c>
      <c r="M156" s="285">
        <v>143010.52909090911</v>
      </c>
      <c r="N156" s="285">
        <v>264000</v>
      </c>
      <c r="O156" s="286">
        <f t="shared" si="22"/>
        <v>1464000</v>
      </c>
      <c r="P156" s="285">
        <f t="shared" si="23"/>
        <v>1607010.5290909091</v>
      </c>
      <c r="Q156" s="286">
        <f t="shared" si="24"/>
        <v>1607000</v>
      </c>
      <c r="R156" s="265"/>
    </row>
    <row r="157" spans="1:18" x14ac:dyDescent="0.2">
      <c r="A157" s="5">
        <f t="shared" si="25"/>
        <v>21</v>
      </c>
      <c r="B157" s="8" t="s">
        <v>1593</v>
      </c>
      <c r="C157" s="19"/>
      <c r="D157" s="19"/>
      <c r="E157" s="19"/>
      <c r="F157" s="19"/>
      <c r="G157" s="200"/>
      <c r="H157" s="6"/>
      <c r="I157" s="6"/>
      <c r="J157" s="6"/>
      <c r="K157" s="6"/>
      <c r="L157" s="285">
        <f>'[3]Chi phi truc tiep C4 (2)'!H11</f>
        <v>700000</v>
      </c>
      <c r="M157" s="285">
        <v>66292.341335227276</v>
      </c>
      <c r="N157" s="285">
        <v>96000</v>
      </c>
      <c r="O157" s="286">
        <f t="shared" si="22"/>
        <v>796000</v>
      </c>
      <c r="P157" s="285">
        <f t="shared" si="23"/>
        <v>862292.34133522725</v>
      </c>
      <c r="Q157" s="286">
        <f t="shared" si="24"/>
        <v>862300</v>
      </c>
      <c r="R157" s="265"/>
    </row>
    <row r="158" spans="1:18" x14ac:dyDescent="0.2">
      <c r="A158" s="5">
        <f t="shared" si="25"/>
        <v>22</v>
      </c>
      <c r="B158" s="8" t="s">
        <v>1594</v>
      </c>
      <c r="C158" s="19"/>
      <c r="D158" s="19"/>
      <c r="E158" s="19"/>
      <c r="F158" s="19"/>
      <c r="G158" s="200"/>
      <c r="H158" s="6"/>
      <c r="I158" s="6"/>
      <c r="J158" s="6"/>
      <c r="K158" s="6"/>
      <c r="L158" s="285">
        <f>'[3]Chi phi truc tiep C4 (2)'!H12</f>
        <v>450000</v>
      </c>
      <c r="M158" s="285">
        <v>46178.478693181816</v>
      </c>
      <c r="N158" s="285">
        <v>34500</v>
      </c>
      <c r="O158" s="286">
        <f t="shared" si="22"/>
        <v>484500</v>
      </c>
      <c r="P158" s="285">
        <f t="shared" si="23"/>
        <v>530678.47869318188</v>
      </c>
      <c r="Q158" s="286">
        <f t="shared" si="24"/>
        <v>530700</v>
      </c>
      <c r="R158" s="265"/>
    </row>
    <row r="159" spans="1:18" x14ac:dyDescent="0.2">
      <c r="A159" s="5">
        <f t="shared" si="25"/>
        <v>23</v>
      </c>
      <c r="B159" s="8" t="s">
        <v>1595</v>
      </c>
      <c r="C159" s="19"/>
      <c r="D159" s="19"/>
      <c r="E159" s="19"/>
      <c r="F159" s="19"/>
      <c r="G159" s="200"/>
      <c r="H159" s="6"/>
      <c r="I159" s="6"/>
      <c r="J159" s="6"/>
      <c r="K159" s="6"/>
      <c r="L159" s="285">
        <f>'[3]Chi phi truc tiep C4 (2)'!H13</f>
        <v>200000</v>
      </c>
      <c r="M159" s="285">
        <v>20780.315411931813</v>
      </c>
      <c r="N159" s="285">
        <v>19500</v>
      </c>
      <c r="O159" s="286">
        <f t="shared" si="22"/>
        <v>219500</v>
      </c>
      <c r="P159" s="285">
        <f t="shared" si="23"/>
        <v>240280.31541193181</v>
      </c>
      <c r="Q159" s="286">
        <f t="shared" si="24"/>
        <v>240300</v>
      </c>
      <c r="R159" s="265"/>
    </row>
    <row r="160" spans="1:18" x14ac:dyDescent="0.2">
      <c r="A160" s="16" t="s">
        <v>2726</v>
      </c>
      <c r="B160" s="29" t="s">
        <v>2725</v>
      </c>
      <c r="C160" s="19"/>
      <c r="D160" s="19"/>
      <c r="E160" s="19"/>
      <c r="F160" s="19"/>
      <c r="G160" s="200"/>
      <c r="H160" s="6"/>
      <c r="I160" s="6"/>
      <c r="J160" s="6"/>
      <c r="K160" s="6"/>
      <c r="L160" s="285"/>
      <c r="M160" s="285"/>
      <c r="N160" s="285"/>
      <c r="O160" s="286">
        <f t="shared" si="22"/>
        <v>0</v>
      </c>
      <c r="P160" s="285">
        <f t="shared" si="23"/>
        <v>0</v>
      </c>
      <c r="Q160" s="286">
        <f t="shared" si="24"/>
        <v>0</v>
      </c>
      <c r="R160" s="265"/>
    </row>
    <row r="161" spans="1:18" x14ac:dyDescent="0.2">
      <c r="A161" s="5">
        <v>1</v>
      </c>
      <c r="B161" s="8" t="s">
        <v>1593</v>
      </c>
      <c r="C161" s="19"/>
      <c r="D161" s="19"/>
      <c r="E161" s="19"/>
      <c r="F161" s="19"/>
      <c r="G161" s="200"/>
      <c r="H161" s="6"/>
      <c r="I161" s="6"/>
      <c r="J161" s="6"/>
      <c r="K161" s="6"/>
      <c r="L161" s="285">
        <f>'[3]Chi phi truc tiep C4 (2)'!I11</f>
        <v>560000</v>
      </c>
      <c r="M161" s="285">
        <v>46178.478693181816</v>
      </c>
      <c r="N161" s="285">
        <v>64500</v>
      </c>
      <c r="O161" s="286">
        <f t="shared" si="22"/>
        <v>624500</v>
      </c>
      <c r="P161" s="285">
        <f t="shared" si="23"/>
        <v>670678.47869318177</v>
      </c>
      <c r="Q161" s="286">
        <f t="shared" si="24"/>
        <v>670700</v>
      </c>
      <c r="R161" s="265"/>
    </row>
    <row r="162" spans="1:18" x14ac:dyDescent="0.2">
      <c r="A162" s="5">
        <v>2</v>
      </c>
      <c r="B162" s="8" t="s">
        <v>1594</v>
      </c>
      <c r="C162" s="19"/>
      <c r="D162" s="19"/>
      <c r="E162" s="19"/>
      <c r="F162" s="19"/>
      <c r="G162" s="200"/>
      <c r="H162" s="6"/>
      <c r="I162" s="6"/>
      <c r="J162" s="6"/>
      <c r="K162" s="6"/>
      <c r="L162" s="285">
        <f>'[3]Chi phi truc tiep C4 (2)'!I12</f>
        <v>360000</v>
      </c>
      <c r="M162" s="285">
        <v>27707.08721590909</v>
      </c>
      <c r="N162" s="285">
        <v>27000</v>
      </c>
      <c r="O162" s="286">
        <f t="shared" si="22"/>
        <v>387000</v>
      </c>
      <c r="P162" s="285">
        <f t="shared" si="23"/>
        <v>414707.08721590909</v>
      </c>
      <c r="Q162" s="286">
        <f t="shared" si="24"/>
        <v>414700</v>
      </c>
      <c r="R162" s="265"/>
    </row>
    <row r="163" spans="1:18" x14ac:dyDescent="0.2">
      <c r="A163" s="5">
        <v>3</v>
      </c>
      <c r="B163" s="8" t="s">
        <v>1595</v>
      </c>
      <c r="C163" s="19"/>
      <c r="D163" s="19"/>
      <c r="E163" s="19"/>
      <c r="F163" s="19"/>
      <c r="G163" s="200"/>
      <c r="H163" s="6"/>
      <c r="I163" s="6"/>
      <c r="J163" s="6"/>
      <c r="K163" s="6"/>
      <c r="L163" s="285">
        <f>'[3]Chi phi truc tiep C4 (2)'!I13</f>
        <v>160000</v>
      </c>
      <c r="M163" s="285">
        <v>13853.543607954545</v>
      </c>
      <c r="N163" s="285">
        <v>15000</v>
      </c>
      <c r="O163" s="286">
        <f t="shared" si="22"/>
        <v>175000</v>
      </c>
      <c r="P163" s="285">
        <f t="shared" si="23"/>
        <v>188853.54360795455</v>
      </c>
      <c r="Q163" s="286">
        <f t="shared" si="24"/>
        <v>188900</v>
      </c>
      <c r="R163" s="265"/>
    </row>
    <row r="164" spans="1:18" x14ac:dyDescent="0.2">
      <c r="A164" s="16" t="s">
        <v>2728</v>
      </c>
      <c r="B164" s="29" t="s">
        <v>2727</v>
      </c>
      <c r="C164" s="19"/>
      <c r="D164" s="19"/>
      <c r="E164" s="19"/>
      <c r="F164" s="19"/>
      <c r="G164" s="200"/>
      <c r="H164" s="6"/>
      <c r="I164" s="6"/>
      <c r="J164" s="6"/>
      <c r="K164" s="6"/>
      <c r="L164" s="285"/>
      <c r="M164" s="285"/>
      <c r="N164" s="285"/>
      <c r="O164" s="286"/>
      <c r="P164" s="285"/>
      <c r="Q164" s="286"/>
      <c r="R164" s="265"/>
    </row>
    <row r="165" spans="1:18" s="83" customFormat="1" ht="31.5" x14ac:dyDescent="0.2">
      <c r="A165" s="5">
        <v>1</v>
      </c>
      <c r="B165" s="8" t="s">
        <v>2967</v>
      </c>
      <c r="C165" s="206" t="s">
        <v>2968</v>
      </c>
      <c r="D165" s="206"/>
      <c r="E165" s="206"/>
      <c r="F165" s="206"/>
      <c r="G165" s="200">
        <f>SUM(H165:J165)</f>
        <v>2421175.6679339134</v>
      </c>
      <c r="H165" s="6">
        <v>2203302.1</v>
      </c>
      <c r="I165" s="6">
        <v>207664.198</v>
      </c>
      <c r="J165" s="6">
        <v>10209.369933913544</v>
      </c>
      <c r="K165" s="6">
        <v>2060586</v>
      </c>
      <c r="L165" s="285">
        <v>2200000</v>
      </c>
      <c r="M165" s="285">
        <v>677800.296875</v>
      </c>
      <c r="N165" s="285">
        <v>1280000</v>
      </c>
      <c r="O165" s="286">
        <f t="shared" si="22"/>
        <v>3480000</v>
      </c>
      <c r="P165" s="285">
        <f t="shared" si="23"/>
        <v>4157800.296875</v>
      </c>
      <c r="Q165" s="286">
        <f t="shared" si="24"/>
        <v>4157800</v>
      </c>
      <c r="R165" s="265" t="s">
        <v>2969</v>
      </c>
    </row>
    <row r="166" spans="1:18" s="83" customFormat="1" ht="47.25" x14ac:dyDescent="0.2">
      <c r="A166" s="5">
        <f>A165+1</f>
        <v>2</v>
      </c>
      <c r="B166" s="8" t="s">
        <v>2970</v>
      </c>
      <c r="C166" s="206" t="s">
        <v>2968</v>
      </c>
      <c r="D166" s="206"/>
      <c r="E166" s="206"/>
      <c r="F166" s="206"/>
      <c r="G166" s="200">
        <f t="shared" ref="G166:G316" si="26">SUM(H166:J166)</f>
        <v>4921175.6679339129</v>
      </c>
      <c r="H166" s="6">
        <v>4703302.0999999996</v>
      </c>
      <c r="I166" s="6">
        <v>207664.198</v>
      </c>
      <c r="J166" s="6">
        <v>10209.369933913544</v>
      </c>
      <c r="K166" s="6">
        <v>2060586</v>
      </c>
      <c r="L166" s="285">
        <v>4500000</v>
      </c>
      <c r="M166" s="285">
        <v>677800.296875</v>
      </c>
      <c r="N166" s="285">
        <v>1280000</v>
      </c>
      <c r="O166" s="286">
        <f t="shared" si="22"/>
        <v>5780000</v>
      </c>
      <c r="P166" s="285">
        <f t="shared" si="23"/>
        <v>6457800.296875</v>
      </c>
      <c r="Q166" s="286">
        <f t="shared" si="24"/>
        <v>6457800</v>
      </c>
      <c r="R166" s="265" t="s">
        <v>2971</v>
      </c>
    </row>
    <row r="167" spans="1:18" s="83" customFormat="1" ht="47.25" x14ac:dyDescent="0.2">
      <c r="A167" s="5">
        <f t="shared" ref="A167:A174" si="27">A166+1</f>
        <v>3</v>
      </c>
      <c r="B167" s="8" t="s">
        <v>2972</v>
      </c>
      <c r="C167" s="206" t="s">
        <v>2968</v>
      </c>
      <c r="D167" s="206"/>
      <c r="E167" s="206"/>
      <c r="F167" s="206"/>
      <c r="G167" s="200">
        <f t="shared" si="26"/>
        <v>4946985.6679339129</v>
      </c>
      <c r="H167" s="6">
        <v>4729112.0999999996</v>
      </c>
      <c r="I167" s="6">
        <v>207664.198</v>
      </c>
      <c r="J167" s="6">
        <v>10209.369933913544</v>
      </c>
      <c r="K167" s="6">
        <v>2060586</v>
      </c>
      <c r="L167" s="285">
        <v>4500000</v>
      </c>
      <c r="M167" s="285">
        <v>677800.296875</v>
      </c>
      <c r="N167" s="285">
        <v>1280000</v>
      </c>
      <c r="O167" s="286">
        <f t="shared" si="22"/>
        <v>5780000</v>
      </c>
      <c r="P167" s="285">
        <f t="shared" si="23"/>
        <v>6457800.296875</v>
      </c>
      <c r="Q167" s="286">
        <f t="shared" si="24"/>
        <v>6457800</v>
      </c>
      <c r="R167" s="265" t="s">
        <v>2971</v>
      </c>
    </row>
    <row r="168" spans="1:18" s="83" customFormat="1" ht="31.5" x14ac:dyDescent="0.2">
      <c r="A168" s="5">
        <f t="shared" si="27"/>
        <v>4</v>
      </c>
      <c r="B168" s="8" t="s">
        <v>2973</v>
      </c>
      <c r="C168" s="206" t="s">
        <v>2974</v>
      </c>
      <c r="D168" s="206"/>
      <c r="E168" s="206"/>
      <c r="F168" s="206"/>
      <c r="G168" s="200">
        <f t="shared" si="26"/>
        <v>2193794.8519339133</v>
      </c>
      <c r="H168" s="6">
        <v>2003292.1</v>
      </c>
      <c r="I168" s="6">
        <v>180293.38199999998</v>
      </c>
      <c r="J168" s="6">
        <v>10209.369933913544</v>
      </c>
      <c r="K168" s="6">
        <v>1143724</v>
      </c>
      <c r="L168" s="285">
        <v>1800000</v>
      </c>
      <c r="M168" s="285">
        <v>496061.75880681822</v>
      </c>
      <c r="N168" s="285">
        <v>545000</v>
      </c>
      <c r="O168" s="286">
        <f t="shared" si="22"/>
        <v>2345000</v>
      </c>
      <c r="P168" s="285">
        <f t="shared" si="23"/>
        <v>2841061.7588068182</v>
      </c>
      <c r="Q168" s="286">
        <f t="shared" si="24"/>
        <v>2841100</v>
      </c>
      <c r="R168" s="265" t="s">
        <v>2969</v>
      </c>
    </row>
    <row r="169" spans="1:18" s="83" customFormat="1" ht="47.25" x14ac:dyDescent="0.2">
      <c r="A169" s="5">
        <f t="shared" si="27"/>
        <v>5</v>
      </c>
      <c r="B169" s="8" t="s">
        <v>2975</v>
      </c>
      <c r="C169" s="206" t="s">
        <v>2974</v>
      </c>
      <c r="D169" s="206"/>
      <c r="E169" s="206"/>
      <c r="F169" s="206"/>
      <c r="G169" s="200">
        <f t="shared" si="26"/>
        <v>4693794.8519339133</v>
      </c>
      <c r="H169" s="6">
        <v>4503292.0999999996</v>
      </c>
      <c r="I169" s="6">
        <v>180293.38199999998</v>
      </c>
      <c r="J169" s="6">
        <v>10209.369933913544</v>
      </c>
      <c r="K169" s="6">
        <v>1143724</v>
      </c>
      <c r="L169" s="285">
        <v>4300000</v>
      </c>
      <c r="M169" s="285">
        <v>496061.75880681822</v>
      </c>
      <c r="N169" s="285">
        <v>545000</v>
      </c>
      <c r="O169" s="286">
        <f t="shared" si="22"/>
        <v>4845000</v>
      </c>
      <c r="P169" s="285">
        <f t="shared" si="23"/>
        <v>5341061.7588068182</v>
      </c>
      <c r="Q169" s="286">
        <f t="shared" si="24"/>
        <v>5341100</v>
      </c>
      <c r="R169" s="265" t="s">
        <v>2971</v>
      </c>
    </row>
    <row r="170" spans="1:18" s="83" customFormat="1" ht="47.25" x14ac:dyDescent="0.2">
      <c r="A170" s="5">
        <f t="shared" si="27"/>
        <v>6</v>
      </c>
      <c r="B170" s="8" t="s">
        <v>2976</v>
      </c>
      <c r="C170" s="206" t="s">
        <v>2974</v>
      </c>
      <c r="D170" s="206"/>
      <c r="E170" s="206"/>
      <c r="F170" s="206"/>
      <c r="G170" s="200">
        <f t="shared" si="26"/>
        <v>3868665.7519339137</v>
      </c>
      <c r="H170" s="6">
        <v>3678163</v>
      </c>
      <c r="I170" s="6">
        <v>180293.38199999998</v>
      </c>
      <c r="J170" s="6">
        <v>10209.369933913544</v>
      </c>
      <c r="K170" s="6">
        <v>1143724</v>
      </c>
      <c r="L170" s="285">
        <v>3500000</v>
      </c>
      <c r="M170" s="285">
        <v>496061.75880681822</v>
      </c>
      <c r="N170" s="285">
        <v>545000</v>
      </c>
      <c r="O170" s="286">
        <f t="shared" si="22"/>
        <v>4045000</v>
      </c>
      <c r="P170" s="285">
        <f t="shared" si="23"/>
        <v>4541061.7588068182</v>
      </c>
      <c r="Q170" s="286">
        <f t="shared" si="24"/>
        <v>4541100</v>
      </c>
      <c r="R170" s="265" t="s">
        <v>2971</v>
      </c>
    </row>
    <row r="171" spans="1:18" s="83" customFormat="1" ht="31.5" x14ac:dyDescent="0.2">
      <c r="A171" s="5">
        <f t="shared" si="27"/>
        <v>7</v>
      </c>
      <c r="B171" s="8" t="s">
        <v>2977</v>
      </c>
      <c r="C171" s="206" t="s">
        <v>2978</v>
      </c>
      <c r="D171" s="206"/>
      <c r="E171" s="206"/>
      <c r="F171" s="206"/>
      <c r="G171" s="200">
        <f t="shared" si="26"/>
        <v>2179959.4439339135</v>
      </c>
      <c r="H171" s="6">
        <v>2003292.1</v>
      </c>
      <c r="I171" s="6">
        <v>166457.97399999999</v>
      </c>
      <c r="J171" s="6">
        <v>10209.369933913544</v>
      </c>
      <c r="K171" s="6">
        <v>720293</v>
      </c>
      <c r="L171" s="285">
        <v>2000000</v>
      </c>
      <c r="M171" s="285">
        <v>404894.95210227277</v>
      </c>
      <c r="N171" s="285">
        <v>260000</v>
      </c>
      <c r="O171" s="286">
        <f t="shared" si="22"/>
        <v>2260000</v>
      </c>
      <c r="P171" s="285">
        <f t="shared" si="23"/>
        <v>2664894.9521022728</v>
      </c>
      <c r="Q171" s="286">
        <f t="shared" si="24"/>
        <v>2664900</v>
      </c>
      <c r="R171" s="265" t="s">
        <v>2969</v>
      </c>
    </row>
    <row r="172" spans="1:18" s="83" customFormat="1" ht="47.25" x14ac:dyDescent="0.2">
      <c r="A172" s="5">
        <f t="shared" si="27"/>
        <v>8</v>
      </c>
      <c r="B172" s="8" t="s">
        <v>2979</v>
      </c>
      <c r="C172" s="206" t="s">
        <v>2978</v>
      </c>
      <c r="D172" s="206"/>
      <c r="E172" s="206"/>
      <c r="F172" s="206"/>
      <c r="G172" s="200">
        <f t="shared" si="26"/>
        <v>3679959.4439339135</v>
      </c>
      <c r="H172" s="6">
        <v>3503292.1</v>
      </c>
      <c r="I172" s="6">
        <v>166457.97399999999</v>
      </c>
      <c r="J172" s="6">
        <v>10209.369933913544</v>
      </c>
      <c r="K172" s="6">
        <v>720293</v>
      </c>
      <c r="L172" s="285">
        <v>3400000</v>
      </c>
      <c r="M172" s="285">
        <v>404894.95210227277</v>
      </c>
      <c r="N172" s="285">
        <v>260000</v>
      </c>
      <c r="O172" s="286">
        <f t="shared" si="22"/>
        <v>3660000</v>
      </c>
      <c r="P172" s="285">
        <f t="shared" si="23"/>
        <v>4064894.9521022728</v>
      </c>
      <c r="Q172" s="286">
        <f t="shared" si="24"/>
        <v>4064900</v>
      </c>
      <c r="R172" s="265" t="s">
        <v>2971</v>
      </c>
    </row>
    <row r="173" spans="1:18" s="83" customFormat="1" ht="31.5" x14ac:dyDescent="0.2">
      <c r="A173" s="5">
        <f t="shared" si="27"/>
        <v>9</v>
      </c>
      <c r="B173" s="8" t="s">
        <v>2980</v>
      </c>
      <c r="C173" s="206" t="s">
        <v>2981</v>
      </c>
      <c r="D173" s="206"/>
      <c r="E173" s="206"/>
      <c r="F173" s="206"/>
      <c r="G173" s="200">
        <f t="shared" si="26"/>
        <v>2166124.0359339137</v>
      </c>
      <c r="H173" s="6">
        <v>2003292.1</v>
      </c>
      <c r="I173" s="6">
        <v>152622.56599999999</v>
      </c>
      <c r="J173" s="6">
        <v>10209.369933913544</v>
      </c>
      <c r="K173" s="6">
        <v>476862</v>
      </c>
      <c r="L173" s="285">
        <v>1900000</v>
      </c>
      <c r="M173" s="285">
        <v>269929.96806818183</v>
      </c>
      <c r="N173" s="285">
        <v>175000</v>
      </c>
      <c r="O173" s="286">
        <f t="shared" si="22"/>
        <v>2075000</v>
      </c>
      <c r="P173" s="285">
        <f t="shared" si="23"/>
        <v>2344929.968068182</v>
      </c>
      <c r="Q173" s="286">
        <f t="shared" si="24"/>
        <v>2344900</v>
      </c>
      <c r="R173" s="265" t="s">
        <v>2969</v>
      </c>
    </row>
    <row r="174" spans="1:18" s="83" customFormat="1" ht="47.25" x14ac:dyDescent="0.2">
      <c r="A174" s="5">
        <f t="shared" si="27"/>
        <v>10</v>
      </c>
      <c r="B174" s="8" t="s">
        <v>2982</v>
      </c>
      <c r="C174" s="206" t="s">
        <v>2981</v>
      </c>
      <c r="D174" s="206"/>
      <c r="E174" s="206"/>
      <c r="F174" s="206"/>
      <c r="G174" s="200">
        <f t="shared" si="26"/>
        <v>3666124.0359339137</v>
      </c>
      <c r="H174" s="6">
        <v>3503292.1</v>
      </c>
      <c r="I174" s="6">
        <v>152622.56599999999</v>
      </c>
      <c r="J174" s="6">
        <v>10209.369933913544</v>
      </c>
      <c r="K174" s="6">
        <v>476862</v>
      </c>
      <c r="L174" s="285">
        <v>3300000</v>
      </c>
      <c r="M174" s="285">
        <v>269929.96806818183</v>
      </c>
      <c r="N174" s="285">
        <v>175000</v>
      </c>
      <c r="O174" s="286">
        <f t="shared" si="22"/>
        <v>3475000</v>
      </c>
      <c r="P174" s="285">
        <f t="shared" si="23"/>
        <v>3744929.968068182</v>
      </c>
      <c r="Q174" s="286">
        <f t="shared" si="24"/>
        <v>3744900</v>
      </c>
      <c r="R174" s="265" t="s">
        <v>2971</v>
      </c>
    </row>
    <row r="175" spans="1:18" x14ac:dyDescent="0.2">
      <c r="A175" s="5"/>
      <c r="B175" s="29" t="s">
        <v>2852</v>
      </c>
      <c r="C175" s="19"/>
      <c r="D175" s="19"/>
      <c r="E175" s="19"/>
      <c r="F175" s="19"/>
      <c r="G175" s="200">
        <f t="shared" si="26"/>
        <v>0</v>
      </c>
      <c r="H175" s="6"/>
      <c r="I175" s="6"/>
      <c r="J175" s="6"/>
      <c r="K175" s="6"/>
      <c r="L175" s="285"/>
      <c r="M175" s="285"/>
      <c r="N175" s="285"/>
      <c r="O175" s="286"/>
      <c r="P175" s="285"/>
      <c r="Q175" s="286"/>
      <c r="R175" s="265"/>
    </row>
    <row r="176" spans="1:18" x14ac:dyDescent="0.2">
      <c r="A176" s="5">
        <f>A174+1</f>
        <v>11</v>
      </c>
      <c r="B176" s="8" t="s">
        <v>1590</v>
      </c>
      <c r="C176" s="19"/>
      <c r="D176" s="19"/>
      <c r="E176" s="19"/>
      <c r="F176" s="19"/>
      <c r="G176" s="200">
        <f t="shared" si="26"/>
        <v>0</v>
      </c>
      <c r="H176" s="6"/>
      <c r="I176" s="6"/>
      <c r="J176" s="6"/>
      <c r="K176" s="6"/>
      <c r="L176" s="285">
        <f>'[3]Chi phi truc tiep C4 (2)'!J6</f>
        <v>3500000</v>
      </c>
      <c r="M176" s="285">
        <v>677800.296875</v>
      </c>
      <c r="N176" s="285">
        <v>1280000</v>
      </c>
      <c r="O176" s="286">
        <f t="shared" si="22"/>
        <v>4780000</v>
      </c>
      <c r="P176" s="285">
        <f t="shared" si="23"/>
        <v>5457800.296875</v>
      </c>
      <c r="Q176" s="286">
        <f t="shared" si="24"/>
        <v>5457800</v>
      </c>
      <c r="R176" s="265"/>
    </row>
    <row r="177" spans="1:18" x14ac:dyDescent="0.2">
      <c r="A177" s="5">
        <f>A176+1</f>
        <v>12</v>
      </c>
      <c r="B177" s="8" t="s">
        <v>1589</v>
      </c>
      <c r="C177" s="19"/>
      <c r="D177" s="19"/>
      <c r="E177" s="19"/>
      <c r="F177" s="19"/>
      <c r="G177" s="200">
        <f t="shared" si="26"/>
        <v>0</v>
      </c>
      <c r="H177" s="6"/>
      <c r="I177" s="6"/>
      <c r="J177" s="6"/>
      <c r="K177" s="6"/>
      <c r="L177" s="285">
        <f>'[3]Chi phi truc tiep C4 (2)'!J7</f>
        <v>2520000</v>
      </c>
      <c r="M177" s="285">
        <v>496061.75880681822</v>
      </c>
      <c r="N177" s="285">
        <v>545000</v>
      </c>
      <c r="O177" s="286">
        <f t="shared" si="22"/>
        <v>3065000</v>
      </c>
      <c r="P177" s="285">
        <f t="shared" si="23"/>
        <v>3561061.7588068182</v>
      </c>
      <c r="Q177" s="286">
        <f t="shared" si="24"/>
        <v>3561100</v>
      </c>
      <c r="R177" s="265"/>
    </row>
    <row r="178" spans="1:18" x14ac:dyDescent="0.2">
      <c r="A178" s="5">
        <f t="shared" ref="A178:A183" si="28">A177+1</f>
        <v>13</v>
      </c>
      <c r="B178" s="8" t="s">
        <v>1591</v>
      </c>
      <c r="C178" s="19"/>
      <c r="D178" s="19"/>
      <c r="E178" s="19"/>
      <c r="F178" s="19"/>
      <c r="G178" s="200">
        <f t="shared" si="26"/>
        <v>0</v>
      </c>
      <c r="H178" s="6"/>
      <c r="I178" s="6"/>
      <c r="J178" s="6"/>
      <c r="K178" s="6"/>
      <c r="L178" s="285">
        <f>'[3]Chi phi truc tiep C4 (2)'!J8</f>
        <v>1400000</v>
      </c>
      <c r="M178" s="285">
        <v>404894.95210227277</v>
      </c>
      <c r="N178" s="285">
        <v>260000</v>
      </c>
      <c r="O178" s="286">
        <f t="shared" si="22"/>
        <v>1660000</v>
      </c>
      <c r="P178" s="285">
        <f t="shared" si="23"/>
        <v>2064894.9521022728</v>
      </c>
      <c r="Q178" s="286">
        <f t="shared" si="24"/>
        <v>2064900</v>
      </c>
      <c r="R178" s="265"/>
    </row>
    <row r="179" spans="1:18" x14ac:dyDescent="0.2">
      <c r="A179" s="5">
        <f t="shared" si="28"/>
        <v>14</v>
      </c>
      <c r="B179" s="8" t="s">
        <v>1596</v>
      </c>
      <c r="C179" s="19"/>
      <c r="D179" s="19"/>
      <c r="E179" s="19"/>
      <c r="F179" s="19"/>
      <c r="G179" s="200">
        <f t="shared" si="26"/>
        <v>0</v>
      </c>
      <c r="H179" s="6"/>
      <c r="I179" s="6"/>
      <c r="J179" s="6"/>
      <c r="K179" s="6"/>
      <c r="L179" s="285">
        <f>'[3]Chi phi truc tiep C4 (2)'!J9</f>
        <v>1120000</v>
      </c>
      <c r="M179" s="285">
        <v>269929.96806818183</v>
      </c>
      <c r="N179" s="285">
        <v>175000</v>
      </c>
      <c r="O179" s="286">
        <f t="shared" si="22"/>
        <v>1295000</v>
      </c>
      <c r="P179" s="285">
        <f t="shared" si="23"/>
        <v>1564929.9680681818</v>
      </c>
      <c r="Q179" s="286">
        <f t="shared" si="24"/>
        <v>1564900</v>
      </c>
      <c r="R179" s="265"/>
    </row>
    <row r="180" spans="1:18" x14ac:dyDescent="0.2">
      <c r="A180" s="5">
        <f t="shared" si="28"/>
        <v>15</v>
      </c>
      <c r="B180" s="8" t="s">
        <v>1592</v>
      </c>
      <c r="C180" s="19"/>
      <c r="D180" s="19"/>
      <c r="E180" s="19"/>
      <c r="F180" s="19"/>
      <c r="G180" s="200">
        <f t="shared" si="26"/>
        <v>0</v>
      </c>
      <c r="H180" s="6"/>
      <c r="I180" s="6"/>
      <c r="J180" s="6"/>
      <c r="K180" s="6"/>
      <c r="L180" s="285">
        <f>'[3]Chi phi truc tiep C4 (2)'!J10</f>
        <v>1680000</v>
      </c>
      <c r="M180" s="285">
        <v>536289.48409090913</v>
      </c>
      <c r="N180" s="285">
        <v>264000</v>
      </c>
      <c r="O180" s="286">
        <f t="shared" si="22"/>
        <v>1944000</v>
      </c>
      <c r="P180" s="285">
        <f t="shared" si="23"/>
        <v>2480289.4840909094</v>
      </c>
      <c r="Q180" s="286">
        <f t="shared" si="24"/>
        <v>2480300</v>
      </c>
      <c r="R180" s="265"/>
    </row>
    <row r="181" spans="1:18" x14ac:dyDescent="0.2">
      <c r="A181" s="5">
        <f t="shared" si="28"/>
        <v>16</v>
      </c>
      <c r="B181" s="8" t="s">
        <v>1593</v>
      </c>
      <c r="C181" s="19"/>
      <c r="D181" s="19"/>
      <c r="E181" s="19"/>
      <c r="F181" s="19"/>
      <c r="G181" s="200">
        <f t="shared" si="26"/>
        <v>0</v>
      </c>
      <c r="H181" s="6"/>
      <c r="I181" s="6"/>
      <c r="J181" s="6"/>
      <c r="K181" s="6"/>
      <c r="L181" s="285">
        <f>'[3]Chi phi truc tiep C4 (2)'!J11</f>
        <v>979999.99999999988</v>
      </c>
      <c r="M181" s="285">
        <v>106067.74613636365</v>
      </c>
      <c r="N181" s="285">
        <v>85500</v>
      </c>
      <c r="O181" s="286">
        <f t="shared" si="22"/>
        <v>1065500</v>
      </c>
      <c r="P181" s="285">
        <f t="shared" si="23"/>
        <v>1171567.7461363636</v>
      </c>
      <c r="Q181" s="286">
        <f t="shared" si="24"/>
        <v>1171600</v>
      </c>
      <c r="R181" s="265"/>
    </row>
    <row r="182" spans="1:18" x14ac:dyDescent="0.2">
      <c r="A182" s="5">
        <f t="shared" si="28"/>
        <v>17</v>
      </c>
      <c r="B182" s="8" t="s">
        <v>1594</v>
      </c>
      <c r="C182" s="19"/>
      <c r="D182" s="19"/>
      <c r="E182" s="19"/>
      <c r="F182" s="19"/>
      <c r="G182" s="200">
        <f t="shared" si="26"/>
        <v>0</v>
      </c>
      <c r="H182" s="6"/>
      <c r="I182" s="6"/>
      <c r="J182" s="6"/>
      <c r="K182" s="6"/>
      <c r="L182" s="285">
        <f>'[3]Chi phi truc tiep C4 (2)'!J12</f>
        <v>630000</v>
      </c>
      <c r="M182" s="285">
        <v>54224.02375</v>
      </c>
      <c r="N182" s="285">
        <v>38000</v>
      </c>
      <c r="O182" s="286">
        <f t="shared" si="22"/>
        <v>668000</v>
      </c>
      <c r="P182" s="285">
        <f t="shared" si="23"/>
        <v>722224.02375000005</v>
      </c>
      <c r="Q182" s="286">
        <f t="shared" si="24"/>
        <v>722200</v>
      </c>
      <c r="R182" s="265"/>
    </row>
    <row r="183" spans="1:18" x14ac:dyDescent="0.2">
      <c r="A183" s="5">
        <f t="shared" si="28"/>
        <v>18</v>
      </c>
      <c r="B183" s="8" t="s">
        <v>1595</v>
      </c>
      <c r="C183" s="19"/>
      <c r="D183" s="19"/>
      <c r="E183" s="19"/>
      <c r="F183" s="19"/>
      <c r="G183" s="200">
        <f t="shared" si="26"/>
        <v>0</v>
      </c>
      <c r="H183" s="6"/>
      <c r="I183" s="6"/>
      <c r="J183" s="6"/>
      <c r="K183" s="6"/>
      <c r="L183" s="285">
        <f>'[3]Chi phi truc tiep C4 (2)'!J13</f>
        <v>280000</v>
      </c>
      <c r="M183" s="285">
        <v>27707.08721590909</v>
      </c>
      <c r="N183" s="285">
        <v>24000</v>
      </c>
      <c r="O183" s="286">
        <f t="shared" si="22"/>
        <v>304000</v>
      </c>
      <c r="P183" s="285">
        <f t="shared" si="23"/>
        <v>331707.08721590909</v>
      </c>
      <c r="Q183" s="286">
        <f t="shared" si="24"/>
        <v>331700</v>
      </c>
      <c r="R183" s="265"/>
    </row>
    <row r="184" spans="1:18" x14ac:dyDescent="0.2">
      <c r="A184" s="16" t="s">
        <v>2729</v>
      </c>
      <c r="B184" s="213" t="s">
        <v>2983</v>
      </c>
      <c r="C184" s="19"/>
      <c r="D184" s="19"/>
      <c r="E184" s="19"/>
      <c r="F184" s="19"/>
      <c r="G184" s="200">
        <f t="shared" si="26"/>
        <v>0</v>
      </c>
      <c r="H184" s="6"/>
      <c r="I184" s="6"/>
      <c r="J184" s="6"/>
      <c r="K184" s="6"/>
      <c r="L184" s="285"/>
      <c r="M184" s="285" t="s">
        <v>2984</v>
      </c>
      <c r="N184" s="285"/>
      <c r="O184" s="286"/>
      <c r="P184" s="285"/>
      <c r="Q184" s="286"/>
      <c r="R184" s="265"/>
    </row>
    <row r="185" spans="1:18" ht="31.5" x14ac:dyDescent="0.2">
      <c r="A185" s="5">
        <v>1</v>
      </c>
      <c r="B185" s="209" t="s">
        <v>3351</v>
      </c>
      <c r="C185" s="260" t="s">
        <v>1299</v>
      </c>
      <c r="D185" s="260"/>
      <c r="E185" s="260"/>
      <c r="F185" s="260"/>
      <c r="G185" s="200">
        <f t="shared" si="26"/>
        <v>83451.773892773897</v>
      </c>
      <c r="H185" s="6">
        <v>44501.713286713282</v>
      </c>
      <c r="I185" s="6">
        <v>33000</v>
      </c>
      <c r="J185" s="6">
        <v>5950.060606060606</v>
      </c>
      <c r="K185" s="6">
        <v>102306</v>
      </c>
      <c r="L185" s="285">
        <v>80000</v>
      </c>
      <c r="M185" s="285">
        <v>32324.935085227269</v>
      </c>
      <c r="N185" s="285"/>
      <c r="O185" s="286">
        <f t="shared" si="22"/>
        <v>80000</v>
      </c>
      <c r="P185" s="285">
        <f t="shared" si="23"/>
        <v>112324.93508522728</v>
      </c>
      <c r="Q185" s="286">
        <f t="shared" si="24"/>
        <v>112300</v>
      </c>
      <c r="R185" s="265"/>
    </row>
    <row r="186" spans="1:18" ht="31.5" x14ac:dyDescent="0.2">
      <c r="A186" s="5">
        <f>A185+1</f>
        <v>2</v>
      </c>
      <c r="B186" s="8" t="s">
        <v>2985</v>
      </c>
      <c r="C186" s="260" t="s">
        <v>2950</v>
      </c>
      <c r="D186" s="260"/>
      <c r="E186" s="260"/>
      <c r="F186" s="260"/>
      <c r="G186" s="200">
        <f t="shared" si="26"/>
        <v>160235.33333333334</v>
      </c>
      <c r="H186" s="6">
        <v>108726</v>
      </c>
      <c r="I186" s="6">
        <v>49600</v>
      </c>
      <c r="J186" s="6">
        <v>1909.3333333333335</v>
      </c>
      <c r="K186" s="6">
        <v>253806</v>
      </c>
      <c r="L186" s="285">
        <v>160000</v>
      </c>
      <c r="M186" s="285">
        <v>48487.402627840907</v>
      </c>
      <c r="N186" s="285">
        <v>27000</v>
      </c>
      <c r="O186" s="286">
        <f t="shared" si="22"/>
        <v>187000</v>
      </c>
      <c r="P186" s="285">
        <f t="shared" si="23"/>
        <v>235487.4026278409</v>
      </c>
      <c r="Q186" s="286">
        <f t="shared" si="24"/>
        <v>235500</v>
      </c>
      <c r="R186" s="265"/>
    </row>
    <row r="187" spans="1:18" ht="31.5" x14ac:dyDescent="0.2">
      <c r="A187" s="5">
        <f t="shared" ref="A187:A194" si="29">A186+1</f>
        <v>3</v>
      </c>
      <c r="B187" s="8" t="s">
        <v>2986</v>
      </c>
      <c r="C187" s="260" t="s">
        <v>2950</v>
      </c>
      <c r="D187" s="260"/>
      <c r="E187" s="260"/>
      <c r="F187" s="260"/>
      <c r="G187" s="200">
        <f t="shared" si="26"/>
        <v>160235.33333333334</v>
      </c>
      <c r="H187" s="6">
        <v>108726</v>
      </c>
      <c r="I187" s="6">
        <v>49600</v>
      </c>
      <c r="J187" s="6">
        <v>1909.3333333333335</v>
      </c>
      <c r="K187" s="6">
        <v>253806</v>
      </c>
      <c r="L187" s="285">
        <v>160000</v>
      </c>
      <c r="M187" s="285">
        <v>48487.402627840907</v>
      </c>
      <c r="N187" s="285">
        <v>27000</v>
      </c>
      <c r="O187" s="286">
        <f t="shared" si="22"/>
        <v>187000</v>
      </c>
      <c r="P187" s="285">
        <f t="shared" si="23"/>
        <v>235487.4026278409</v>
      </c>
      <c r="Q187" s="286">
        <f t="shared" si="24"/>
        <v>235500</v>
      </c>
      <c r="R187" s="265"/>
    </row>
    <row r="188" spans="1:18" ht="31.5" x14ac:dyDescent="0.2">
      <c r="A188" s="5">
        <f t="shared" si="29"/>
        <v>4</v>
      </c>
      <c r="B188" s="8" t="s">
        <v>2987</v>
      </c>
      <c r="C188" s="260" t="s">
        <v>2950</v>
      </c>
      <c r="D188" s="260"/>
      <c r="E188" s="260"/>
      <c r="F188" s="260"/>
      <c r="G188" s="200">
        <f t="shared" si="26"/>
        <v>160235.33333333334</v>
      </c>
      <c r="H188" s="6">
        <v>108726</v>
      </c>
      <c r="I188" s="6">
        <v>49600</v>
      </c>
      <c r="J188" s="6">
        <v>1909.3333333333335</v>
      </c>
      <c r="K188" s="6">
        <v>253806</v>
      </c>
      <c r="L188" s="285">
        <v>160000</v>
      </c>
      <c r="M188" s="285">
        <v>48487.402627840907</v>
      </c>
      <c r="N188" s="285">
        <v>27000</v>
      </c>
      <c r="O188" s="286">
        <f t="shared" si="22"/>
        <v>187000</v>
      </c>
      <c r="P188" s="285">
        <f t="shared" si="23"/>
        <v>235487.4026278409</v>
      </c>
      <c r="Q188" s="286">
        <f t="shared" si="24"/>
        <v>235500</v>
      </c>
      <c r="R188" s="265"/>
    </row>
    <row r="189" spans="1:18" x14ac:dyDescent="0.2">
      <c r="A189" s="5">
        <f t="shared" si="29"/>
        <v>5</v>
      </c>
      <c r="B189" s="8" t="s">
        <v>2988</v>
      </c>
      <c r="C189" s="260" t="s">
        <v>2989</v>
      </c>
      <c r="D189" s="260"/>
      <c r="E189" s="260"/>
      <c r="F189" s="260"/>
      <c r="G189" s="200">
        <f t="shared" si="26"/>
        <v>158464.87878787878</v>
      </c>
      <c r="H189" s="6">
        <v>106459</v>
      </c>
      <c r="I189" s="6">
        <v>49600</v>
      </c>
      <c r="J189" s="6">
        <v>2405.878787878788</v>
      </c>
      <c r="K189" s="6">
        <v>122316</v>
      </c>
      <c r="L189" s="285">
        <v>150000</v>
      </c>
      <c r="M189" s="285">
        <v>32324.935085227269</v>
      </c>
      <c r="N189" s="285">
        <v>15000</v>
      </c>
      <c r="O189" s="286">
        <f t="shared" si="22"/>
        <v>165000</v>
      </c>
      <c r="P189" s="285">
        <f t="shared" si="23"/>
        <v>197324.93508522728</v>
      </c>
      <c r="Q189" s="286">
        <f t="shared" si="24"/>
        <v>197300</v>
      </c>
      <c r="R189" s="265"/>
    </row>
    <row r="190" spans="1:18" x14ac:dyDescent="0.2">
      <c r="A190" s="5">
        <f t="shared" si="29"/>
        <v>6</v>
      </c>
      <c r="B190" s="8" t="s">
        <v>2990</v>
      </c>
      <c r="C190" s="260" t="s">
        <v>2989</v>
      </c>
      <c r="D190" s="260"/>
      <c r="E190" s="260"/>
      <c r="F190" s="260"/>
      <c r="G190" s="200">
        <f t="shared" si="26"/>
        <v>158763.87878787878</v>
      </c>
      <c r="H190" s="6">
        <v>102076</v>
      </c>
      <c r="I190" s="6">
        <v>49600</v>
      </c>
      <c r="J190" s="6">
        <v>7087.878787878788</v>
      </c>
      <c r="K190" s="6">
        <v>117306</v>
      </c>
      <c r="L190" s="285">
        <v>150000</v>
      </c>
      <c r="M190" s="285">
        <v>32324.935085227269</v>
      </c>
      <c r="N190" s="285">
        <v>15000</v>
      </c>
      <c r="O190" s="286">
        <f t="shared" si="22"/>
        <v>165000</v>
      </c>
      <c r="P190" s="285">
        <f t="shared" si="23"/>
        <v>197324.93508522728</v>
      </c>
      <c r="Q190" s="286">
        <f t="shared" si="24"/>
        <v>197300</v>
      </c>
      <c r="R190" s="265"/>
    </row>
    <row r="191" spans="1:18" x14ac:dyDescent="0.2">
      <c r="A191" s="5">
        <f t="shared" si="29"/>
        <v>7</v>
      </c>
      <c r="B191" s="8" t="s">
        <v>2991</v>
      </c>
      <c r="C191" s="260" t="s">
        <v>2989</v>
      </c>
      <c r="D191" s="260"/>
      <c r="E191" s="260"/>
      <c r="F191" s="260"/>
      <c r="G191" s="200">
        <f t="shared" si="26"/>
        <v>157479.87878787878</v>
      </c>
      <c r="H191" s="6">
        <v>106212</v>
      </c>
      <c r="I191" s="6">
        <v>49600</v>
      </c>
      <c r="J191" s="6">
        <v>1667.878787878788</v>
      </c>
      <c r="K191" s="6">
        <v>102306</v>
      </c>
      <c r="L191" s="285">
        <v>150000</v>
      </c>
      <c r="M191" s="285">
        <v>32324.935085227269</v>
      </c>
      <c r="N191" s="285">
        <v>15000</v>
      </c>
      <c r="O191" s="286">
        <f t="shared" si="22"/>
        <v>165000</v>
      </c>
      <c r="P191" s="285">
        <f t="shared" si="23"/>
        <v>197324.93508522728</v>
      </c>
      <c r="Q191" s="286">
        <f t="shared" si="24"/>
        <v>197300</v>
      </c>
      <c r="R191" s="265"/>
    </row>
    <row r="192" spans="1:18" x14ac:dyDescent="0.2">
      <c r="A192" s="5">
        <f t="shared" si="29"/>
        <v>8</v>
      </c>
      <c r="B192" s="209" t="s">
        <v>2992</v>
      </c>
      <c r="C192" s="260" t="s">
        <v>1299</v>
      </c>
      <c r="D192" s="260"/>
      <c r="E192" s="260"/>
      <c r="F192" s="260"/>
      <c r="G192" s="200">
        <f t="shared" si="26"/>
        <v>70527.939393939392</v>
      </c>
      <c r="H192" s="6">
        <v>18932.060606060608</v>
      </c>
      <c r="I192" s="6">
        <v>49600</v>
      </c>
      <c r="J192" s="6">
        <v>1995.878787878788</v>
      </c>
      <c r="K192" s="6">
        <v>61515</v>
      </c>
      <c r="L192" s="285">
        <v>70000</v>
      </c>
      <c r="M192" s="285">
        <v>32324.935085227269</v>
      </c>
      <c r="N192" s="285">
        <v>15000</v>
      </c>
      <c r="O192" s="286">
        <f t="shared" si="22"/>
        <v>85000</v>
      </c>
      <c r="P192" s="285">
        <f t="shared" si="23"/>
        <v>117324.93508522728</v>
      </c>
      <c r="Q192" s="286">
        <f t="shared" si="24"/>
        <v>117300</v>
      </c>
      <c r="R192" s="265"/>
    </row>
    <row r="193" spans="1:18" x14ac:dyDescent="0.2">
      <c r="A193" s="5">
        <f t="shared" si="29"/>
        <v>9</v>
      </c>
      <c r="B193" s="8" t="s">
        <v>2993</v>
      </c>
      <c r="C193" s="260" t="s">
        <v>2989</v>
      </c>
      <c r="D193" s="260"/>
      <c r="E193" s="260"/>
      <c r="F193" s="260"/>
      <c r="G193" s="200">
        <f t="shared" si="26"/>
        <v>162266.15151515152</v>
      </c>
      <c r="H193" s="6">
        <v>116733</v>
      </c>
      <c r="I193" s="6">
        <v>43600</v>
      </c>
      <c r="J193" s="6">
        <v>1933.151515151515</v>
      </c>
      <c r="K193" s="6">
        <v>102306</v>
      </c>
      <c r="L193" s="285">
        <v>160000</v>
      </c>
      <c r="M193" s="285">
        <v>32324.935085227269</v>
      </c>
      <c r="N193" s="285">
        <v>15000</v>
      </c>
      <c r="O193" s="286">
        <f t="shared" si="22"/>
        <v>175000</v>
      </c>
      <c r="P193" s="285">
        <f t="shared" si="23"/>
        <v>207324.93508522728</v>
      </c>
      <c r="Q193" s="286">
        <f t="shared" si="24"/>
        <v>207300</v>
      </c>
      <c r="R193" s="265"/>
    </row>
    <row r="194" spans="1:18" x14ac:dyDescent="0.2">
      <c r="A194" s="5">
        <f t="shared" si="29"/>
        <v>10</v>
      </c>
      <c r="B194" s="8" t="s">
        <v>2994</v>
      </c>
      <c r="C194" s="260" t="s">
        <v>2989</v>
      </c>
      <c r="D194" s="260"/>
      <c r="E194" s="260"/>
      <c r="F194" s="260"/>
      <c r="G194" s="200">
        <f t="shared" si="26"/>
        <v>162266.15151515152</v>
      </c>
      <c r="H194" s="6">
        <v>116733</v>
      </c>
      <c r="I194" s="6">
        <v>43600</v>
      </c>
      <c r="J194" s="6">
        <v>1933.151515151515</v>
      </c>
      <c r="K194" s="6">
        <v>102306</v>
      </c>
      <c r="L194" s="285">
        <v>160000</v>
      </c>
      <c r="M194" s="285">
        <v>32324.935085227269</v>
      </c>
      <c r="N194" s="285">
        <v>15000</v>
      </c>
      <c r="O194" s="286">
        <f t="shared" si="22"/>
        <v>175000</v>
      </c>
      <c r="P194" s="285">
        <f t="shared" si="23"/>
        <v>207324.93508522728</v>
      </c>
      <c r="Q194" s="286">
        <f t="shared" si="24"/>
        <v>207300</v>
      </c>
      <c r="R194" s="265"/>
    </row>
    <row r="195" spans="1:18" x14ac:dyDescent="0.2">
      <c r="A195" s="5"/>
      <c r="B195" s="29" t="s">
        <v>2995</v>
      </c>
      <c r="C195" s="260"/>
      <c r="D195" s="260"/>
      <c r="E195" s="260"/>
      <c r="F195" s="260"/>
      <c r="G195" s="200"/>
      <c r="H195" s="6"/>
      <c r="I195" s="6"/>
      <c r="J195" s="6"/>
      <c r="K195" s="6"/>
      <c r="L195" s="285"/>
      <c r="M195" s="285"/>
      <c r="N195" s="285"/>
      <c r="O195" s="286"/>
      <c r="P195" s="285"/>
      <c r="Q195" s="286"/>
      <c r="R195" s="265"/>
    </row>
    <row r="196" spans="1:18" x14ac:dyDescent="0.2">
      <c r="A196" s="5">
        <v>11</v>
      </c>
      <c r="B196" s="8" t="s">
        <v>1593</v>
      </c>
      <c r="C196" s="19"/>
      <c r="D196" s="19"/>
      <c r="E196" s="19"/>
      <c r="F196" s="19"/>
      <c r="G196" s="200">
        <f t="shared" si="26"/>
        <v>0</v>
      </c>
      <c r="H196" s="6"/>
      <c r="I196" s="6"/>
      <c r="J196" s="6"/>
      <c r="K196" s="6"/>
      <c r="L196" s="285">
        <f>'[3]Chi phi truc tiep C4 (2)'!K11</f>
        <v>420000</v>
      </c>
      <c r="M196" s="285">
        <v>92356.957386363632</v>
      </c>
      <c r="N196" s="285">
        <v>64500</v>
      </c>
      <c r="O196" s="286">
        <f t="shared" si="22"/>
        <v>484500</v>
      </c>
      <c r="P196" s="285">
        <f t="shared" si="23"/>
        <v>576856.95738636365</v>
      </c>
      <c r="Q196" s="286">
        <f t="shared" si="24"/>
        <v>576900</v>
      </c>
      <c r="R196" s="265"/>
    </row>
    <row r="197" spans="1:18" x14ac:dyDescent="0.2">
      <c r="A197" s="5">
        <f>A196+1</f>
        <v>12</v>
      </c>
      <c r="B197" s="8" t="s">
        <v>1594</v>
      </c>
      <c r="C197" s="19"/>
      <c r="D197" s="19"/>
      <c r="E197" s="19"/>
      <c r="F197" s="19"/>
      <c r="G197" s="200">
        <f t="shared" si="26"/>
        <v>0</v>
      </c>
      <c r="H197" s="6"/>
      <c r="I197" s="6"/>
      <c r="J197" s="6"/>
      <c r="K197" s="6"/>
      <c r="L197" s="285">
        <f>'[3]Chi phi truc tiep C4 (2)'!K12</f>
        <v>270000</v>
      </c>
      <c r="M197" s="285">
        <v>48487.402627840907</v>
      </c>
      <c r="N197" s="285">
        <v>27000</v>
      </c>
      <c r="O197" s="286">
        <f t="shared" si="22"/>
        <v>297000</v>
      </c>
      <c r="P197" s="285">
        <f t="shared" si="23"/>
        <v>345487.40262784093</v>
      </c>
      <c r="Q197" s="286">
        <f t="shared" si="24"/>
        <v>345500</v>
      </c>
      <c r="R197" s="265"/>
    </row>
    <row r="198" spans="1:18" x14ac:dyDescent="0.2">
      <c r="A198" s="5">
        <f>A197+1</f>
        <v>13</v>
      </c>
      <c r="B198" s="8" t="s">
        <v>1595</v>
      </c>
      <c r="C198" s="19"/>
      <c r="D198" s="19"/>
      <c r="E198" s="19"/>
      <c r="F198" s="19"/>
      <c r="G198" s="200">
        <f t="shared" si="26"/>
        <v>0</v>
      </c>
      <c r="H198" s="6"/>
      <c r="I198" s="6"/>
      <c r="J198" s="6"/>
      <c r="K198" s="6"/>
      <c r="L198" s="285">
        <f>'[3]Chi phi truc tiep C4 (2)'!K13</f>
        <v>120000</v>
      </c>
      <c r="M198" s="285">
        <v>32324.935085227269</v>
      </c>
      <c r="N198" s="285">
        <v>15000</v>
      </c>
      <c r="O198" s="286">
        <f t="shared" si="22"/>
        <v>135000</v>
      </c>
      <c r="P198" s="285">
        <f t="shared" si="23"/>
        <v>167324.93508522728</v>
      </c>
      <c r="Q198" s="286">
        <f t="shared" si="24"/>
        <v>167300</v>
      </c>
      <c r="R198" s="265"/>
    </row>
    <row r="199" spans="1:18" s="83" customFormat="1" x14ac:dyDescent="0.2">
      <c r="A199" s="16" t="s">
        <v>2730</v>
      </c>
      <c r="B199" s="29" t="s">
        <v>2731</v>
      </c>
      <c r="C199" s="201"/>
      <c r="D199" s="201"/>
      <c r="E199" s="201"/>
      <c r="F199" s="201"/>
      <c r="G199" s="200">
        <f t="shared" si="26"/>
        <v>0</v>
      </c>
      <c r="H199" s="81"/>
      <c r="I199" s="81"/>
      <c r="J199" s="81"/>
      <c r="K199" s="81"/>
      <c r="L199" s="286"/>
      <c r="M199" s="286"/>
      <c r="N199" s="286"/>
      <c r="O199" s="286"/>
      <c r="P199" s="285"/>
      <c r="Q199" s="286"/>
      <c r="R199" s="265"/>
    </row>
    <row r="200" spans="1:18" x14ac:dyDescent="0.2">
      <c r="A200" s="5"/>
      <c r="B200" s="201" t="s">
        <v>2996</v>
      </c>
      <c r="C200" s="19"/>
      <c r="D200" s="294"/>
      <c r="E200" s="294"/>
      <c r="F200" s="294"/>
      <c r="G200" s="200"/>
      <c r="H200" s="6"/>
      <c r="I200" s="6"/>
      <c r="J200" s="6"/>
      <c r="K200" s="6"/>
      <c r="L200" s="285"/>
      <c r="M200" s="285"/>
      <c r="N200" s="285"/>
      <c r="O200" s="286"/>
      <c r="P200" s="285"/>
      <c r="Q200" s="286"/>
      <c r="R200" s="45"/>
    </row>
    <row r="201" spans="1:18" ht="47.25" x14ac:dyDescent="0.2">
      <c r="A201" s="5">
        <v>1</v>
      </c>
      <c r="B201" s="295" t="s">
        <v>2997</v>
      </c>
      <c r="C201" s="19" t="s">
        <v>2998</v>
      </c>
      <c r="D201" s="294">
        <v>2</v>
      </c>
      <c r="E201" s="294">
        <v>4</v>
      </c>
      <c r="F201" s="294">
        <v>3</v>
      </c>
      <c r="G201" s="200">
        <f>SUM(H201:J201)</f>
        <v>5778816</v>
      </c>
      <c r="H201" s="6">
        <v>5385886</v>
      </c>
      <c r="I201" s="6">
        <v>268242</v>
      </c>
      <c r="J201" s="6">
        <v>124688</v>
      </c>
      <c r="K201" s="6">
        <f>1.18*D201*(E201*39134+F201*34091)</f>
        <v>610789.24</v>
      </c>
      <c r="L201" s="285">
        <f>ROUND((H201*0.85),-2)</f>
        <v>4578000</v>
      </c>
      <c r="M201" s="285">
        <v>610789.24</v>
      </c>
      <c r="N201" s="285">
        <v>632000</v>
      </c>
      <c r="O201" s="286">
        <f t="shared" ref="O201:O264" si="30">N201+L201</f>
        <v>5210000</v>
      </c>
      <c r="P201" s="285">
        <f t="shared" ref="P201:P264" si="31">L201+M201+N201</f>
        <v>5820789.2400000002</v>
      </c>
      <c r="Q201" s="286">
        <f t="shared" ref="Q201:Q264" si="32">ROUND((P201),-2)</f>
        <v>5820800</v>
      </c>
      <c r="R201" s="296" t="s">
        <v>2999</v>
      </c>
    </row>
    <row r="202" spans="1:18" ht="78.75" x14ac:dyDescent="0.2">
      <c r="A202" s="5">
        <f>A201+1</f>
        <v>2</v>
      </c>
      <c r="B202" s="295" t="s">
        <v>3000</v>
      </c>
      <c r="C202" s="19" t="s">
        <v>3001</v>
      </c>
      <c r="D202" s="294">
        <v>2</v>
      </c>
      <c r="E202" s="294">
        <v>4</v>
      </c>
      <c r="F202" s="294">
        <v>2</v>
      </c>
      <c r="G202" s="200">
        <f>SUM(H202:J202)</f>
        <v>4365830</v>
      </c>
      <c r="H202" s="6">
        <v>4161506</v>
      </c>
      <c r="I202" s="6">
        <v>139486</v>
      </c>
      <c r="J202" s="6">
        <v>64838</v>
      </c>
      <c r="K202" s="6">
        <f t="shared" ref="K202:K265" si="33">1.18*D202*(E202*39134+F202*34091)</f>
        <v>530334.48</v>
      </c>
      <c r="L202" s="285">
        <f t="shared" ref="L202:L265" si="34">ROUND((H202*0.85),-2)</f>
        <v>3537300</v>
      </c>
      <c r="M202" s="285">
        <v>530334.48</v>
      </c>
      <c r="N202" s="285">
        <v>310000</v>
      </c>
      <c r="O202" s="286">
        <f t="shared" si="30"/>
        <v>3847300</v>
      </c>
      <c r="P202" s="285">
        <f t="shared" si="31"/>
        <v>4377634.4800000004</v>
      </c>
      <c r="Q202" s="286">
        <f t="shared" si="32"/>
        <v>4377600</v>
      </c>
      <c r="R202" s="296" t="s">
        <v>3002</v>
      </c>
    </row>
    <row r="203" spans="1:18" ht="47.25" x14ac:dyDescent="0.2">
      <c r="A203" s="5">
        <f t="shared" ref="A203:A266" si="35">A202+1</f>
        <v>3</v>
      </c>
      <c r="B203" s="295" t="s">
        <v>3003</v>
      </c>
      <c r="C203" s="19" t="s">
        <v>2998</v>
      </c>
      <c r="D203" s="294">
        <v>2</v>
      </c>
      <c r="E203" s="294">
        <v>4</v>
      </c>
      <c r="F203" s="294">
        <v>3</v>
      </c>
      <c r="G203" s="200">
        <f t="shared" ref="G203:G279" si="36">SUM(H203:J203)</f>
        <v>4240792</v>
      </c>
      <c r="H203" s="6">
        <v>3847862</v>
      </c>
      <c r="I203" s="6">
        <v>268242</v>
      </c>
      <c r="J203" s="6">
        <v>124688</v>
      </c>
      <c r="K203" s="6">
        <f t="shared" si="33"/>
        <v>610789.24</v>
      </c>
      <c r="L203" s="285">
        <f t="shared" si="34"/>
        <v>3270700</v>
      </c>
      <c r="M203" s="285">
        <v>610789.24</v>
      </c>
      <c r="N203" s="285">
        <v>632000</v>
      </c>
      <c r="O203" s="286">
        <f t="shared" si="30"/>
        <v>3902700</v>
      </c>
      <c r="P203" s="285">
        <f t="shared" si="31"/>
        <v>4513489.24</v>
      </c>
      <c r="Q203" s="286">
        <f t="shared" si="32"/>
        <v>4513500</v>
      </c>
      <c r="R203" s="296" t="s">
        <v>3004</v>
      </c>
    </row>
    <row r="204" spans="1:18" x14ac:dyDescent="0.2">
      <c r="A204" s="5">
        <f t="shared" si="35"/>
        <v>4</v>
      </c>
      <c r="B204" s="295" t="s">
        <v>3005</v>
      </c>
      <c r="C204" s="19" t="s">
        <v>2998</v>
      </c>
      <c r="D204" s="294">
        <v>2</v>
      </c>
      <c r="E204" s="294">
        <v>4</v>
      </c>
      <c r="F204" s="294">
        <v>3</v>
      </c>
      <c r="G204" s="200">
        <f t="shared" si="36"/>
        <v>4554436</v>
      </c>
      <c r="H204" s="6">
        <v>4161506</v>
      </c>
      <c r="I204" s="6">
        <v>268242</v>
      </c>
      <c r="J204" s="6">
        <v>124688</v>
      </c>
      <c r="K204" s="6">
        <f t="shared" si="33"/>
        <v>610789.24</v>
      </c>
      <c r="L204" s="285">
        <f t="shared" si="34"/>
        <v>3537300</v>
      </c>
      <c r="M204" s="285">
        <v>610789.24</v>
      </c>
      <c r="N204" s="285">
        <v>632000</v>
      </c>
      <c r="O204" s="286">
        <f t="shared" si="30"/>
        <v>4169300</v>
      </c>
      <c r="P204" s="285">
        <f t="shared" si="31"/>
        <v>4780089.24</v>
      </c>
      <c r="Q204" s="286">
        <f t="shared" si="32"/>
        <v>4780100</v>
      </c>
      <c r="R204" s="296" t="s">
        <v>3006</v>
      </c>
    </row>
    <row r="205" spans="1:18" ht="63" x14ac:dyDescent="0.2">
      <c r="A205" s="5">
        <f t="shared" si="35"/>
        <v>5</v>
      </c>
      <c r="B205" s="295" t="s">
        <v>3007</v>
      </c>
      <c r="C205" s="19" t="s">
        <v>2998</v>
      </c>
      <c r="D205" s="294">
        <v>2</v>
      </c>
      <c r="E205" s="294">
        <v>4</v>
      </c>
      <c r="F205" s="294">
        <v>3</v>
      </c>
      <c r="G205" s="200">
        <f t="shared" si="36"/>
        <v>5778816</v>
      </c>
      <c r="H205" s="6">
        <v>5385886</v>
      </c>
      <c r="I205" s="6">
        <v>268242</v>
      </c>
      <c r="J205" s="6">
        <v>124688</v>
      </c>
      <c r="K205" s="6">
        <f t="shared" si="33"/>
        <v>610789.24</v>
      </c>
      <c r="L205" s="285">
        <f t="shared" si="34"/>
        <v>4578000</v>
      </c>
      <c r="M205" s="285">
        <v>610789.24</v>
      </c>
      <c r="N205" s="285">
        <v>632000</v>
      </c>
      <c r="O205" s="286">
        <f t="shared" si="30"/>
        <v>5210000</v>
      </c>
      <c r="P205" s="285">
        <f t="shared" si="31"/>
        <v>5820789.2400000002</v>
      </c>
      <c r="Q205" s="286">
        <f t="shared" si="32"/>
        <v>5820800</v>
      </c>
      <c r="R205" s="296" t="s">
        <v>3008</v>
      </c>
    </row>
    <row r="206" spans="1:18" ht="63" x14ac:dyDescent="0.2">
      <c r="A206" s="5">
        <f t="shared" si="35"/>
        <v>6</v>
      </c>
      <c r="B206" s="295" t="s">
        <v>3009</v>
      </c>
      <c r="C206" s="19" t="s">
        <v>3010</v>
      </c>
      <c r="D206" s="294">
        <v>4.5</v>
      </c>
      <c r="E206" s="294">
        <v>4</v>
      </c>
      <c r="F206" s="294">
        <v>3</v>
      </c>
      <c r="G206" s="200">
        <f t="shared" si="36"/>
        <v>5455084</v>
      </c>
      <c r="H206" s="6">
        <v>4856545</v>
      </c>
      <c r="I206" s="6">
        <v>409014</v>
      </c>
      <c r="J206" s="6">
        <v>189525</v>
      </c>
      <c r="K206" s="6">
        <f t="shared" si="33"/>
        <v>1374275.7899999998</v>
      </c>
      <c r="L206" s="285">
        <f t="shared" si="34"/>
        <v>4128100</v>
      </c>
      <c r="M206" s="285">
        <v>1374275.79</v>
      </c>
      <c r="N206" s="285">
        <v>1504000</v>
      </c>
      <c r="O206" s="286">
        <f t="shared" si="30"/>
        <v>5632100</v>
      </c>
      <c r="P206" s="285">
        <f t="shared" si="31"/>
        <v>7006375.79</v>
      </c>
      <c r="Q206" s="286">
        <f t="shared" si="32"/>
        <v>7006400</v>
      </c>
      <c r="R206" s="296" t="s">
        <v>3011</v>
      </c>
    </row>
    <row r="207" spans="1:18" ht="63" x14ac:dyDescent="0.2">
      <c r="A207" s="5">
        <f t="shared" si="35"/>
        <v>7</v>
      </c>
      <c r="B207" s="295" t="s">
        <v>3012</v>
      </c>
      <c r="C207" s="19" t="s">
        <v>3010</v>
      </c>
      <c r="D207" s="294">
        <v>4.5</v>
      </c>
      <c r="E207" s="294">
        <v>4</v>
      </c>
      <c r="F207" s="294">
        <v>3</v>
      </c>
      <c r="G207" s="200">
        <f t="shared" si="36"/>
        <v>5455084</v>
      </c>
      <c r="H207" s="6">
        <v>4856545</v>
      </c>
      <c r="I207" s="6">
        <v>409014</v>
      </c>
      <c r="J207" s="6">
        <v>189525</v>
      </c>
      <c r="K207" s="6">
        <f t="shared" si="33"/>
        <v>1374275.7899999998</v>
      </c>
      <c r="L207" s="285">
        <f t="shared" si="34"/>
        <v>4128100</v>
      </c>
      <c r="M207" s="285">
        <v>1374275.79</v>
      </c>
      <c r="N207" s="285">
        <v>1504000</v>
      </c>
      <c r="O207" s="286">
        <f t="shared" si="30"/>
        <v>5632100</v>
      </c>
      <c r="P207" s="285">
        <f t="shared" si="31"/>
        <v>7006375.79</v>
      </c>
      <c r="Q207" s="286">
        <f t="shared" si="32"/>
        <v>7006400</v>
      </c>
      <c r="R207" s="296" t="s">
        <v>3011</v>
      </c>
    </row>
    <row r="208" spans="1:18" ht="47.25" x14ac:dyDescent="0.2">
      <c r="A208" s="5">
        <f t="shared" si="35"/>
        <v>8</v>
      </c>
      <c r="B208" s="295" t="s">
        <v>3013</v>
      </c>
      <c r="C208" s="19" t="s">
        <v>2998</v>
      </c>
      <c r="D208" s="294">
        <v>4.5</v>
      </c>
      <c r="E208" s="294">
        <v>4</v>
      </c>
      <c r="F208" s="294">
        <v>3</v>
      </c>
      <c r="G208" s="200">
        <f t="shared" si="36"/>
        <v>4913862</v>
      </c>
      <c r="H208" s="6">
        <v>4520932</v>
      </c>
      <c r="I208" s="6">
        <v>268242</v>
      </c>
      <c r="J208" s="6">
        <v>124688</v>
      </c>
      <c r="K208" s="6">
        <f t="shared" si="33"/>
        <v>1374275.7899999998</v>
      </c>
      <c r="L208" s="285">
        <f t="shared" si="34"/>
        <v>3842800</v>
      </c>
      <c r="M208" s="285">
        <v>1374275.79</v>
      </c>
      <c r="N208" s="285">
        <v>632000</v>
      </c>
      <c r="O208" s="286">
        <f t="shared" si="30"/>
        <v>4474800</v>
      </c>
      <c r="P208" s="285">
        <f t="shared" si="31"/>
        <v>5849075.79</v>
      </c>
      <c r="Q208" s="286">
        <f t="shared" si="32"/>
        <v>5849100</v>
      </c>
      <c r="R208" s="296" t="s">
        <v>3014</v>
      </c>
    </row>
    <row r="209" spans="1:18" x14ac:dyDescent="0.2">
      <c r="A209" s="5">
        <f t="shared" si="35"/>
        <v>9</v>
      </c>
      <c r="B209" s="295" t="s">
        <v>3015</v>
      </c>
      <c r="C209" s="19" t="s">
        <v>2998</v>
      </c>
      <c r="D209" s="294">
        <v>1.5</v>
      </c>
      <c r="E209" s="294">
        <v>4</v>
      </c>
      <c r="F209" s="294">
        <v>3</v>
      </c>
      <c r="G209" s="200">
        <f t="shared" si="36"/>
        <v>2431689</v>
      </c>
      <c r="H209" s="6">
        <v>2038759</v>
      </c>
      <c r="I209" s="6">
        <v>268242</v>
      </c>
      <c r="J209" s="6">
        <v>124688</v>
      </c>
      <c r="K209" s="6">
        <f t="shared" si="33"/>
        <v>458091.93</v>
      </c>
      <c r="L209" s="285">
        <f t="shared" si="34"/>
        <v>1732900</v>
      </c>
      <c r="M209" s="285">
        <v>458091.93</v>
      </c>
      <c r="N209" s="285">
        <v>632000</v>
      </c>
      <c r="O209" s="286">
        <f t="shared" si="30"/>
        <v>2364900</v>
      </c>
      <c r="P209" s="285">
        <f t="shared" si="31"/>
        <v>2822991.93</v>
      </c>
      <c r="Q209" s="286">
        <f t="shared" si="32"/>
        <v>2823000</v>
      </c>
      <c r="R209" s="296"/>
    </row>
    <row r="210" spans="1:18" ht="31.5" x14ac:dyDescent="0.2">
      <c r="A210" s="5">
        <f t="shared" si="35"/>
        <v>10</v>
      </c>
      <c r="B210" s="295" t="s">
        <v>3016</v>
      </c>
      <c r="C210" s="19" t="s">
        <v>2760</v>
      </c>
      <c r="D210" s="294">
        <v>2</v>
      </c>
      <c r="E210" s="294">
        <v>4</v>
      </c>
      <c r="F210" s="294">
        <v>3</v>
      </c>
      <c r="G210" s="200">
        <f t="shared" si="36"/>
        <v>4409387</v>
      </c>
      <c r="H210" s="6">
        <v>3810848</v>
      </c>
      <c r="I210" s="6">
        <v>409014</v>
      </c>
      <c r="J210" s="6">
        <v>189525</v>
      </c>
      <c r="K210" s="6">
        <f t="shared" si="33"/>
        <v>610789.24</v>
      </c>
      <c r="L210" s="285">
        <f t="shared" si="34"/>
        <v>3239200</v>
      </c>
      <c r="M210" s="285">
        <v>610789.24</v>
      </c>
      <c r="N210" s="285">
        <v>1504000</v>
      </c>
      <c r="O210" s="286">
        <f t="shared" si="30"/>
        <v>4743200</v>
      </c>
      <c r="P210" s="285">
        <f t="shared" si="31"/>
        <v>5353989.24</v>
      </c>
      <c r="Q210" s="286">
        <f t="shared" si="32"/>
        <v>5354000</v>
      </c>
      <c r="R210" s="296" t="s">
        <v>3017</v>
      </c>
    </row>
    <row r="211" spans="1:18" ht="31.5" x14ac:dyDescent="0.2">
      <c r="A211" s="5">
        <f t="shared" si="35"/>
        <v>11</v>
      </c>
      <c r="B211" s="295" t="s">
        <v>3018</v>
      </c>
      <c r="C211" s="19" t="s">
        <v>2998</v>
      </c>
      <c r="D211" s="294">
        <v>2</v>
      </c>
      <c r="E211" s="294">
        <v>4</v>
      </c>
      <c r="F211" s="294">
        <v>3</v>
      </c>
      <c r="G211" s="200">
        <f>SUM(H211:J211)</f>
        <v>4203778</v>
      </c>
      <c r="H211" s="6">
        <v>3810848</v>
      </c>
      <c r="I211" s="6">
        <v>268242</v>
      </c>
      <c r="J211" s="6">
        <v>124688</v>
      </c>
      <c r="K211" s="6">
        <f t="shared" si="33"/>
        <v>610789.24</v>
      </c>
      <c r="L211" s="285">
        <f t="shared" si="34"/>
        <v>3239200</v>
      </c>
      <c r="M211" s="285">
        <v>610789.24</v>
      </c>
      <c r="N211" s="285">
        <v>632000</v>
      </c>
      <c r="O211" s="286">
        <f t="shared" si="30"/>
        <v>3871200</v>
      </c>
      <c r="P211" s="285">
        <f t="shared" si="31"/>
        <v>4481989.24</v>
      </c>
      <c r="Q211" s="286">
        <f t="shared" si="32"/>
        <v>4482000</v>
      </c>
      <c r="R211" s="296" t="s">
        <v>3017</v>
      </c>
    </row>
    <row r="212" spans="1:18" x14ac:dyDescent="0.2">
      <c r="A212" s="5">
        <f t="shared" si="35"/>
        <v>12</v>
      </c>
      <c r="B212" s="295" t="s">
        <v>3019</v>
      </c>
      <c r="C212" s="19" t="s">
        <v>2998</v>
      </c>
      <c r="D212" s="294">
        <v>4.5</v>
      </c>
      <c r="E212" s="294">
        <v>4</v>
      </c>
      <c r="F212" s="294">
        <v>3</v>
      </c>
      <c r="G212" s="200">
        <f t="shared" si="36"/>
        <v>5778816</v>
      </c>
      <c r="H212" s="6">
        <v>5385886</v>
      </c>
      <c r="I212" s="6">
        <v>268242</v>
      </c>
      <c r="J212" s="6">
        <v>124688</v>
      </c>
      <c r="K212" s="6">
        <f t="shared" si="33"/>
        <v>1374275.7899999998</v>
      </c>
      <c r="L212" s="285">
        <f t="shared" si="34"/>
        <v>4578000</v>
      </c>
      <c r="M212" s="285">
        <v>1374275.79</v>
      </c>
      <c r="N212" s="285">
        <v>632000</v>
      </c>
      <c r="O212" s="286">
        <f t="shared" si="30"/>
        <v>5210000</v>
      </c>
      <c r="P212" s="285">
        <f t="shared" si="31"/>
        <v>6584275.79</v>
      </c>
      <c r="Q212" s="286">
        <f t="shared" si="32"/>
        <v>6584300</v>
      </c>
      <c r="R212" s="296"/>
    </row>
    <row r="213" spans="1:18" x14ac:dyDescent="0.2">
      <c r="A213" s="5">
        <f t="shared" si="35"/>
        <v>13</v>
      </c>
      <c r="B213" s="295" t="s">
        <v>3020</v>
      </c>
      <c r="C213" s="19" t="s">
        <v>2998</v>
      </c>
      <c r="D213" s="294">
        <v>2</v>
      </c>
      <c r="E213" s="294">
        <v>4</v>
      </c>
      <c r="F213" s="294">
        <v>3</v>
      </c>
      <c r="G213" s="200">
        <f t="shared" si="36"/>
        <v>2431689</v>
      </c>
      <c r="H213" s="6">
        <v>2038759</v>
      </c>
      <c r="I213" s="6">
        <v>268242</v>
      </c>
      <c r="J213" s="6">
        <v>124688</v>
      </c>
      <c r="K213" s="6">
        <f t="shared" si="33"/>
        <v>610789.24</v>
      </c>
      <c r="L213" s="285">
        <f t="shared" si="34"/>
        <v>1732900</v>
      </c>
      <c r="M213" s="285">
        <v>610789.24</v>
      </c>
      <c r="N213" s="285">
        <v>632000</v>
      </c>
      <c r="O213" s="286">
        <f t="shared" si="30"/>
        <v>2364900</v>
      </c>
      <c r="P213" s="285">
        <f t="shared" si="31"/>
        <v>2975689.24</v>
      </c>
      <c r="Q213" s="286">
        <f t="shared" si="32"/>
        <v>2975700</v>
      </c>
      <c r="R213" s="296"/>
    </row>
    <row r="214" spans="1:18" x14ac:dyDescent="0.2">
      <c r="A214" s="5" t="s">
        <v>2984</v>
      </c>
      <c r="B214" s="297" t="s">
        <v>3021</v>
      </c>
      <c r="C214" s="19"/>
      <c r="D214" s="294"/>
      <c r="E214" s="294"/>
      <c r="F214" s="294"/>
      <c r="G214" s="200">
        <f t="shared" si="36"/>
        <v>0</v>
      </c>
      <c r="H214" s="6"/>
      <c r="I214" s="6"/>
      <c r="J214" s="6"/>
      <c r="K214" s="6">
        <f t="shared" si="33"/>
        <v>0</v>
      </c>
      <c r="L214" s="285"/>
      <c r="M214" s="285"/>
      <c r="N214" s="285"/>
      <c r="O214" s="286"/>
      <c r="P214" s="285"/>
      <c r="Q214" s="286"/>
      <c r="R214" s="298"/>
    </row>
    <row r="215" spans="1:18" x14ac:dyDescent="0.2">
      <c r="A215" s="5">
        <v>14</v>
      </c>
      <c r="B215" s="295" t="s">
        <v>3022</v>
      </c>
      <c r="C215" s="19" t="s">
        <v>3010</v>
      </c>
      <c r="D215" s="294">
        <v>4</v>
      </c>
      <c r="E215" s="294">
        <v>4</v>
      </c>
      <c r="F215" s="294">
        <v>3</v>
      </c>
      <c r="G215" s="200">
        <f t="shared" si="36"/>
        <v>9297478</v>
      </c>
      <c r="H215" s="6">
        <v>8698939</v>
      </c>
      <c r="I215" s="6">
        <v>409014</v>
      </c>
      <c r="J215" s="6">
        <v>189525</v>
      </c>
      <c r="K215" s="6">
        <f t="shared" si="33"/>
        <v>1221578.48</v>
      </c>
      <c r="L215" s="285">
        <f t="shared" si="34"/>
        <v>7394100</v>
      </c>
      <c r="M215" s="285">
        <v>1221578.48</v>
      </c>
      <c r="N215" s="285">
        <v>1504000</v>
      </c>
      <c r="O215" s="286">
        <f t="shared" si="30"/>
        <v>8898100</v>
      </c>
      <c r="P215" s="285">
        <f t="shared" si="31"/>
        <v>10119678.48</v>
      </c>
      <c r="Q215" s="286">
        <f t="shared" si="32"/>
        <v>10119700</v>
      </c>
      <c r="R215" s="296"/>
    </row>
    <row r="216" spans="1:18" x14ac:dyDescent="0.2">
      <c r="A216" s="5">
        <f t="shared" si="35"/>
        <v>15</v>
      </c>
      <c r="B216" s="295" t="s">
        <v>3023</v>
      </c>
      <c r="C216" s="19" t="s">
        <v>3010</v>
      </c>
      <c r="D216" s="294">
        <v>4</v>
      </c>
      <c r="E216" s="294">
        <v>4</v>
      </c>
      <c r="F216" s="294">
        <v>3</v>
      </c>
      <c r="G216" s="200">
        <f t="shared" si="36"/>
        <v>6996795</v>
      </c>
      <c r="H216" s="6">
        <v>6398256</v>
      </c>
      <c r="I216" s="6">
        <v>409014</v>
      </c>
      <c r="J216" s="6">
        <v>189525</v>
      </c>
      <c r="K216" s="6">
        <f t="shared" si="33"/>
        <v>1221578.48</v>
      </c>
      <c r="L216" s="285">
        <f t="shared" si="34"/>
        <v>5438500</v>
      </c>
      <c r="M216" s="285">
        <v>1221578.48</v>
      </c>
      <c r="N216" s="285">
        <v>1504000</v>
      </c>
      <c r="O216" s="286">
        <f t="shared" si="30"/>
        <v>6942500</v>
      </c>
      <c r="P216" s="285">
        <f t="shared" si="31"/>
        <v>8164078.4800000004</v>
      </c>
      <c r="Q216" s="286">
        <f t="shared" si="32"/>
        <v>8164100</v>
      </c>
      <c r="R216" s="296"/>
    </row>
    <row r="217" spans="1:18" x14ac:dyDescent="0.2">
      <c r="A217" s="5">
        <f t="shared" si="35"/>
        <v>16</v>
      </c>
      <c r="B217" s="295" t="s">
        <v>3024</v>
      </c>
      <c r="C217" s="19" t="s">
        <v>3010</v>
      </c>
      <c r="D217" s="294">
        <v>4</v>
      </c>
      <c r="E217" s="294">
        <v>4</v>
      </c>
      <c r="F217" s="294">
        <v>3</v>
      </c>
      <c r="G217" s="200">
        <f t="shared" si="36"/>
        <v>6996795</v>
      </c>
      <c r="H217" s="6">
        <v>6398256</v>
      </c>
      <c r="I217" s="6">
        <v>409014</v>
      </c>
      <c r="J217" s="6">
        <v>189525</v>
      </c>
      <c r="K217" s="6">
        <f t="shared" si="33"/>
        <v>1221578.48</v>
      </c>
      <c r="L217" s="285">
        <f t="shared" si="34"/>
        <v>5438500</v>
      </c>
      <c r="M217" s="285">
        <v>1221578.48</v>
      </c>
      <c r="N217" s="285">
        <v>1504000</v>
      </c>
      <c r="O217" s="286">
        <f t="shared" si="30"/>
        <v>6942500</v>
      </c>
      <c r="P217" s="285">
        <f t="shared" si="31"/>
        <v>8164078.4800000004</v>
      </c>
      <c r="Q217" s="286">
        <f t="shared" si="32"/>
        <v>8164100</v>
      </c>
      <c r="R217" s="296"/>
    </row>
    <row r="218" spans="1:18" ht="47.25" x14ac:dyDescent="0.2">
      <c r="A218" s="5">
        <f t="shared" si="35"/>
        <v>17</v>
      </c>
      <c r="B218" s="295" t="s">
        <v>3025</v>
      </c>
      <c r="C218" s="19" t="s">
        <v>2998</v>
      </c>
      <c r="D218" s="294">
        <v>4</v>
      </c>
      <c r="E218" s="294">
        <v>4</v>
      </c>
      <c r="F218" s="294">
        <v>3</v>
      </c>
      <c r="G218" s="200">
        <f t="shared" si="36"/>
        <v>6681931</v>
      </c>
      <c r="H218" s="6">
        <v>6289001</v>
      </c>
      <c r="I218" s="6">
        <v>268242</v>
      </c>
      <c r="J218" s="6">
        <v>124688</v>
      </c>
      <c r="K218" s="6">
        <f t="shared" si="33"/>
        <v>1221578.48</v>
      </c>
      <c r="L218" s="285">
        <f t="shared" si="34"/>
        <v>5345700</v>
      </c>
      <c r="M218" s="285">
        <v>1221578.48</v>
      </c>
      <c r="N218" s="285">
        <v>632000</v>
      </c>
      <c r="O218" s="286">
        <f t="shared" si="30"/>
        <v>5977700</v>
      </c>
      <c r="P218" s="285">
        <f t="shared" si="31"/>
        <v>7199278.4800000004</v>
      </c>
      <c r="Q218" s="286">
        <f t="shared" si="32"/>
        <v>7199300</v>
      </c>
      <c r="R218" s="296" t="s">
        <v>3026</v>
      </c>
    </row>
    <row r="219" spans="1:18" x14ac:dyDescent="0.2">
      <c r="A219" s="5">
        <f t="shared" si="35"/>
        <v>18</v>
      </c>
      <c r="B219" s="295" t="s">
        <v>3027</v>
      </c>
      <c r="C219" s="19" t="s">
        <v>3001</v>
      </c>
      <c r="D219" s="294">
        <v>4</v>
      </c>
      <c r="E219" s="294">
        <v>4</v>
      </c>
      <c r="F219" s="294">
        <v>2</v>
      </c>
      <c r="G219" s="200">
        <f>SUM(H219:J219)</f>
        <v>6681931</v>
      </c>
      <c r="H219" s="6">
        <v>6289001</v>
      </c>
      <c r="I219" s="6">
        <v>268242</v>
      </c>
      <c r="J219" s="6">
        <v>124688</v>
      </c>
      <c r="K219" s="6">
        <f t="shared" si="33"/>
        <v>1060668.96</v>
      </c>
      <c r="L219" s="285">
        <f t="shared" si="34"/>
        <v>5345700</v>
      </c>
      <c r="M219" s="285">
        <v>1060668.96</v>
      </c>
      <c r="N219" s="285">
        <v>310000</v>
      </c>
      <c r="O219" s="286">
        <f t="shared" si="30"/>
        <v>5655700</v>
      </c>
      <c r="P219" s="285">
        <f t="shared" si="31"/>
        <v>6716368.96</v>
      </c>
      <c r="Q219" s="286">
        <f t="shared" si="32"/>
        <v>6716400</v>
      </c>
      <c r="R219" s="296" t="s">
        <v>2984</v>
      </c>
    </row>
    <row r="220" spans="1:18" x14ac:dyDescent="0.2">
      <c r="A220" s="5">
        <f t="shared" si="35"/>
        <v>19</v>
      </c>
      <c r="B220" s="295" t="s">
        <v>3028</v>
      </c>
      <c r="C220" s="19" t="s">
        <v>3001</v>
      </c>
      <c r="D220" s="294">
        <v>1.5</v>
      </c>
      <c r="E220" s="294">
        <v>4</v>
      </c>
      <c r="F220" s="294">
        <v>2</v>
      </c>
      <c r="G220" s="200">
        <f t="shared" si="36"/>
        <v>3996646</v>
      </c>
      <c r="H220" s="6">
        <v>3792322</v>
      </c>
      <c r="I220" s="6">
        <v>139486</v>
      </c>
      <c r="J220" s="6">
        <v>64838</v>
      </c>
      <c r="K220" s="6">
        <f t="shared" si="33"/>
        <v>397750.86</v>
      </c>
      <c r="L220" s="285">
        <f t="shared" si="34"/>
        <v>3223500</v>
      </c>
      <c r="M220" s="285">
        <v>397750.86</v>
      </c>
      <c r="N220" s="285">
        <v>310000</v>
      </c>
      <c r="O220" s="286">
        <f t="shared" si="30"/>
        <v>3533500</v>
      </c>
      <c r="P220" s="285">
        <f t="shared" si="31"/>
        <v>3931250.86</v>
      </c>
      <c r="Q220" s="286">
        <f t="shared" si="32"/>
        <v>3931300</v>
      </c>
      <c r="R220" s="296"/>
    </row>
    <row r="221" spans="1:18" x14ac:dyDescent="0.2">
      <c r="A221" s="5">
        <f t="shared" si="35"/>
        <v>20</v>
      </c>
      <c r="B221" s="295" t="s">
        <v>3029</v>
      </c>
      <c r="C221" s="19" t="s">
        <v>2762</v>
      </c>
      <c r="D221" s="294">
        <v>1.5</v>
      </c>
      <c r="E221" s="294">
        <v>4</v>
      </c>
      <c r="F221" s="294">
        <v>3</v>
      </c>
      <c r="G221" s="200">
        <f>SUM(H221:J221)</f>
        <v>4185252</v>
      </c>
      <c r="H221" s="6">
        <v>3792322</v>
      </c>
      <c r="I221" s="6">
        <v>268242</v>
      </c>
      <c r="J221" s="6">
        <v>124688</v>
      </c>
      <c r="K221" s="6">
        <f t="shared" si="33"/>
        <v>458091.93</v>
      </c>
      <c r="L221" s="285">
        <f t="shared" si="34"/>
        <v>3223500</v>
      </c>
      <c r="M221" s="285">
        <v>458091.93</v>
      </c>
      <c r="N221" s="285">
        <v>632000</v>
      </c>
      <c r="O221" s="286">
        <f t="shared" si="30"/>
        <v>3855500</v>
      </c>
      <c r="P221" s="285">
        <f t="shared" si="31"/>
        <v>4313591.93</v>
      </c>
      <c r="Q221" s="286">
        <f t="shared" si="32"/>
        <v>4313600</v>
      </c>
      <c r="R221" s="296"/>
    </row>
    <row r="222" spans="1:18" x14ac:dyDescent="0.2">
      <c r="A222" s="5">
        <f t="shared" si="35"/>
        <v>21</v>
      </c>
      <c r="B222" s="295" t="s">
        <v>3030</v>
      </c>
      <c r="C222" s="19" t="s">
        <v>3001</v>
      </c>
      <c r="D222" s="294">
        <v>0.75</v>
      </c>
      <c r="E222" s="294">
        <v>3</v>
      </c>
      <c r="F222" s="294">
        <v>2</v>
      </c>
      <c r="G222" s="200">
        <f t="shared" si="36"/>
        <v>2151158</v>
      </c>
      <c r="H222" s="6">
        <v>1946834</v>
      </c>
      <c r="I222" s="6">
        <v>139486</v>
      </c>
      <c r="J222" s="6">
        <v>64838</v>
      </c>
      <c r="K222" s="6">
        <f t="shared" si="33"/>
        <v>164241.84</v>
      </c>
      <c r="L222" s="285">
        <f t="shared" si="34"/>
        <v>1654800</v>
      </c>
      <c r="M222" s="285">
        <v>164241.84</v>
      </c>
      <c r="N222" s="285">
        <v>310000</v>
      </c>
      <c r="O222" s="286">
        <f t="shared" si="30"/>
        <v>1964800</v>
      </c>
      <c r="P222" s="285">
        <f t="shared" si="31"/>
        <v>2129041.84</v>
      </c>
      <c r="Q222" s="286">
        <f t="shared" si="32"/>
        <v>2129000</v>
      </c>
      <c r="R222" s="296"/>
    </row>
    <row r="223" spans="1:18" ht="47.25" x14ac:dyDescent="0.2">
      <c r="A223" s="5">
        <f t="shared" si="35"/>
        <v>22</v>
      </c>
      <c r="B223" s="295" t="s">
        <v>3031</v>
      </c>
      <c r="C223" s="19" t="s">
        <v>2998</v>
      </c>
      <c r="D223" s="294">
        <v>3</v>
      </c>
      <c r="E223" s="294">
        <v>4</v>
      </c>
      <c r="F223" s="294">
        <v>3</v>
      </c>
      <c r="G223" s="200">
        <f t="shared" si="36"/>
        <v>4185252</v>
      </c>
      <c r="H223" s="6">
        <v>3792322</v>
      </c>
      <c r="I223" s="6">
        <v>268242</v>
      </c>
      <c r="J223" s="6">
        <v>124688</v>
      </c>
      <c r="K223" s="6">
        <f t="shared" si="33"/>
        <v>916183.86</v>
      </c>
      <c r="L223" s="285">
        <f t="shared" si="34"/>
        <v>3223500</v>
      </c>
      <c r="M223" s="285">
        <v>916183.86</v>
      </c>
      <c r="N223" s="285">
        <v>632000</v>
      </c>
      <c r="O223" s="286">
        <f t="shared" si="30"/>
        <v>3855500</v>
      </c>
      <c r="P223" s="285">
        <f t="shared" si="31"/>
        <v>4771683.8599999994</v>
      </c>
      <c r="Q223" s="286">
        <f t="shared" si="32"/>
        <v>4771700</v>
      </c>
      <c r="R223" s="296" t="s">
        <v>3032</v>
      </c>
    </row>
    <row r="224" spans="1:18" ht="47.25" x14ac:dyDescent="0.2">
      <c r="A224" s="5">
        <f t="shared" si="35"/>
        <v>23</v>
      </c>
      <c r="B224" s="295" t="s">
        <v>3033</v>
      </c>
      <c r="C224" s="19" t="s">
        <v>2998</v>
      </c>
      <c r="D224" s="294">
        <v>3</v>
      </c>
      <c r="E224" s="294">
        <v>4</v>
      </c>
      <c r="F224" s="294">
        <v>3</v>
      </c>
      <c r="G224" s="200">
        <f t="shared" si="36"/>
        <v>4185252</v>
      </c>
      <c r="H224" s="6">
        <v>3792322</v>
      </c>
      <c r="I224" s="6">
        <v>268242</v>
      </c>
      <c r="J224" s="6">
        <v>124688</v>
      </c>
      <c r="K224" s="6">
        <f t="shared" si="33"/>
        <v>916183.86</v>
      </c>
      <c r="L224" s="285">
        <f t="shared" si="34"/>
        <v>3223500</v>
      </c>
      <c r="M224" s="285">
        <v>916183.86</v>
      </c>
      <c r="N224" s="285">
        <v>632000</v>
      </c>
      <c r="O224" s="286">
        <f t="shared" si="30"/>
        <v>3855500</v>
      </c>
      <c r="P224" s="285">
        <f t="shared" si="31"/>
        <v>4771683.8599999994</v>
      </c>
      <c r="Q224" s="286">
        <f t="shared" si="32"/>
        <v>4771700</v>
      </c>
      <c r="R224" s="296" t="s">
        <v>3034</v>
      </c>
    </row>
    <row r="225" spans="1:18" x14ac:dyDescent="0.2">
      <c r="A225" s="5">
        <f t="shared" si="35"/>
        <v>24</v>
      </c>
      <c r="B225" s="295" t="s">
        <v>3035</v>
      </c>
      <c r="C225" s="19" t="s">
        <v>3001</v>
      </c>
      <c r="D225" s="294">
        <v>1.5</v>
      </c>
      <c r="E225" s="294">
        <v>3</v>
      </c>
      <c r="F225" s="294">
        <v>2</v>
      </c>
      <c r="G225" s="200">
        <f t="shared" si="36"/>
        <v>2118910</v>
      </c>
      <c r="H225" s="214">
        <v>1914586</v>
      </c>
      <c r="I225" s="6">
        <v>139486</v>
      </c>
      <c r="J225" s="6">
        <v>64838</v>
      </c>
      <c r="K225" s="6">
        <f t="shared" si="33"/>
        <v>328483.68</v>
      </c>
      <c r="L225" s="285">
        <f t="shared" si="34"/>
        <v>1627400</v>
      </c>
      <c r="M225" s="285">
        <v>328483.68</v>
      </c>
      <c r="N225" s="285">
        <v>310000</v>
      </c>
      <c r="O225" s="286">
        <f t="shared" si="30"/>
        <v>1937400</v>
      </c>
      <c r="P225" s="285">
        <f t="shared" si="31"/>
        <v>2265883.6799999997</v>
      </c>
      <c r="Q225" s="286">
        <f t="shared" si="32"/>
        <v>2265900</v>
      </c>
      <c r="R225" s="296"/>
    </row>
    <row r="226" spans="1:18" s="83" customFormat="1" x14ac:dyDescent="0.2">
      <c r="A226" s="5" t="s">
        <v>2984</v>
      </c>
      <c r="B226" s="297" t="s">
        <v>3036</v>
      </c>
      <c r="C226" s="201"/>
      <c r="D226" s="294"/>
      <c r="E226" s="294"/>
      <c r="F226" s="294"/>
      <c r="G226" s="200">
        <f t="shared" si="36"/>
        <v>0</v>
      </c>
      <c r="H226" s="81"/>
      <c r="I226" s="81"/>
      <c r="J226" s="81"/>
      <c r="K226" s="6">
        <f t="shared" si="33"/>
        <v>0</v>
      </c>
      <c r="L226" s="285"/>
      <c r="M226" s="285"/>
      <c r="N226" s="286"/>
      <c r="O226" s="286"/>
      <c r="P226" s="285"/>
      <c r="Q226" s="286"/>
      <c r="R226" s="298"/>
    </row>
    <row r="227" spans="1:18" x14ac:dyDescent="0.2">
      <c r="A227" s="5">
        <v>25</v>
      </c>
      <c r="B227" s="295" t="s">
        <v>3037</v>
      </c>
      <c r="C227" s="19" t="s">
        <v>2998</v>
      </c>
      <c r="D227" s="294">
        <v>2</v>
      </c>
      <c r="E227" s="294">
        <v>4</v>
      </c>
      <c r="F227" s="294">
        <v>3</v>
      </c>
      <c r="G227" s="200">
        <f t="shared" si="36"/>
        <v>3406495</v>
      </c>
      <c r="H227" s="6">
        <v>3013565</v>
      </c>
      <c r="I227" s="6">
        <v>268242</v>
      </c>
      <c r="J227" s="6">
        <v>124688</v>
      </c>
      <c r="K227" s="6">
        <f t="shared" si="33"/>
        <v>610789.24</v>
      </c>
      <c r="L227" s="285">
        <f t="shared" si="34"/>
        <v>2561500</v>
      </c>
      <c r="M227" s="285">
        <v>610789.24</v>
      </c>
      <c r="N227" s="285">
        <v>632000</v>
      </c>
      <c r="O227" s="286">
        <f t="shared" si="30"/>
        <v>3193500</v>
      </c>
      <c r="P227" s="285">
        <f t="shared" si="31"/>
        <v>3804289.24</v>
      </c>
      <c r="Q227" s="286">
        <f t="shared" si="32"/>
        <v>3804300</v>
      </c>
      <c r="R227" s="296"/>
    </row>
    <row r="228" spans="1:18" ht="31.5" x14ac:dyDescent="0.2">
      <c r="A228" s="5">
        <f t="shared" si="35"/>
        <v>26</v>
      </c>
      <c r="B228" s="295" t="s">
        <v>3038</v>
      </c>
      <c r="C228" s="19" t="s">
        <v>3010</v>
      </c>
      <c r="D228" s="294">
        <v>2</v>
      </c>
      <c r="E228" s="294">
        <v>4</v>
      </c>
      <c r="F228" s="294">
        <v>3</v>
      </c>
      <c r="G228" s="200">
        <f t="shared" si="36"/>
        <v>3587158</v>
      </c>
      <c r="H228" s="6">
        <v>2988619</v>
      </c>
      <c r="I228" s="6">
        <v>409014</v>
      </c>
      <c r="J228" s="6">
        <v>189525</v>
      </c>
      <c r="K228" s="6">
        <f t="shared" si="33"/>
        <v>610789.24</v>
      </c>
      <c r="L228" s="285">
        <f t="shared" si="34"/>
        <v>2540300</v>
      </c>
      <c r="M228" s="285">
        <v>610789.24</v>
      </c>
      <c r="N228" s="285">
        <v>1504000</v>
      </c>
      <c r="O228" s="286">
        <f t="shared" si="30"/>
        <v>4044300</v>
      </c>
      <c r="P228" s="285">
        <f t="shared" si="31"/>
        <v>4655089.24</v>
      </c>
      <c r="Q228" s="286">
        <f t="shared" si="32"/>
        <v>4655100</v>
      </c>
      <c r="R228" s="296"/>
    </row>
    <row r="229" spans="1:18" ht="31.5" x14ac:dyDescent="0.2">
      <c r="A229" s="5">
        <f t="shared" si="35"/>
        <v>27</v>
      </c>
      <c r="B229" s="295" t="s">
        <v>3039</v>
      </c>
      <c r="C229" s="19" t="s">
        <v>2998</v>
      </c>
      <c r="D229" s="294">
        <v>1.5</v>
      </c>
      <c r="E229" s="294">
        <v>4</v>
      </c>
      <c r="F229" s="294">
        <v>3</v>
      </c>
      <c r="G229" s="200">
        <f t="shared" si="36"/>
        <v>3381549</v>
      </c>
      <c r="H229" s="6">
        <v>2988619</v>
      </c>
      <c r="I229" s="6">
        <v>268242</v>
      </c>
      <c r="J229" s="6">
        <v>124688</v>
      </c>
      <c r="K229" s="6">
        <f t="shared" si="33"/>
        <v>458091.93</v>
      </c>
      <c r="L229" s="285">
        <f t="shared" si="34"/>
        <v>2540300</v>
      </c>
      <c r="M229" s="285">
        <v>458091.93</v>
      </c>
      <c r="N229" s="285">
        <v>632000</v>
      </c>
      <c r="O229" s="286">
        <f t="shared" si="30"/>
        <v>3172300</v>
      </c>
      <c r="P229" s="285">
        <f t="shared" si="31"/>
        <v>3630391.93</v>
      </c>
      <c r="Q229" s="286">
        <f t="shared" si="32"/>
        <v>3630400</v>
      </c>
      <c r="R229" s="296"/>
    </row>
    <row r="230" spans="1:18" ht="31.5" x14ac:dyDescent="0.2">
      <c r="A230" s="5">
        <f t="shared" si="35"/>
        <v>28</v>
      </c>
      <c r="B230" s="295" t="s">
        <v>3040</v>
      </c>
      <c r="C230" s="19" t="s">
        <v>2998</v>
      </c>
      <c r="D230" s="294">
        <v>2</v>
      </c>
      <c r="E230" s="294">
        <v>4</v>
      </c>
      <c r="F230" s="294">
        <v>3</v>
      </c>
      <c r="G230" s="200">
        <f t="shared" si="36"/>
        <v>3381549</v>
      </c>
      <c r="H230" s="6">
        <v>2988619</v>
      </c>
      <c r="I230" s="6">
        <v>268242</v>
      </c>
      <c r="J230" s="6">
        <v>124688</v>
      </c>
      <c r="K230" s="6">
        <f t="shared" si="33"/>
        <v>610789.24</v>
      </c>
      <c r="L230" s="285">
        <f t="shared" si="34"/>
        <v>2540300</v>
      </c>
      <c r="M230" s="285">
        <v>610789.24</v>
      </c>
      <c r="N230" s="285">
        <v>632000</v>
      </c>
      <c r="O230" s="286">
        <f t="shared" si="30"/>
        <v>3172300</v>
      </c>
      <c r="P230" s="285">
        <f t="shared" si="31"/>
        <v>3783089.24</v>
      </c>
      <c r="Q230" s="286">
        <f t="shared" si="32"/>
        <v>3783100</v>
      </c>
      <c r="R230" s="296"/>
    </row>
    <row r="231" spans="1:18" ht="47.25" x14ac:dyDescent="0.2">
      <c r="A231" s="5">
        <f t="shared" si="35"/>
        <v>29</v>
      </c>
      <c r="B231" s="295" t="s">
        <v>3041</v>
      </c>
      <c r="C231" s="19" t="s">
        <v>2998</v>
      </c>
      <c r="D231" s="294">
        <v>2</v>
      </c>
      <c r="E231" s="294">
        <v>4</v>
      </c>
      <c r="F231" s="294">
        <v>3</v>
      </c>
      <c r="G231" s="200">
        <f t="shared" si="36"/>
        <v>3274224</v>
      </c>
      <c r="H231" s="6">
        <v>2881294</v>
      </c>
      <c r="I231" s="6">
        <v>268242</v>
      </c>
      <c r="J231" s="6">
        <v>124688</v>
      </c>
      <c r="K231" s="6">
        <f t="shared" si="33"/>
        <v>610789.24</v>
      </c>
      <c r="L231" s="285">
        <f t="shared" si="34"/>
        <v>2449100</v>
      </c>
      <c r="M231" s="285">
        <v>610789.24</v>
      </c>
      <c r="N231" s="285">
        <v>632000</v>
      </c>
      <c r="O231" s="286">
        <f t="shared" si="30"/>
        <v>3081100</v>
      </c>
      <c r="P231" s="285">
        <f t="shared" si="31"/>
        <v>3691889.24</v>
      </c>
      <c r="Q231" s="286">
        <f t="shared" si="32"/>
        <v>3691900</v>
      </c>
      <c r="R231" s="296"/>
    </row>
    <row r="232" spans="1:18" ht="31.5" x14ac:dyDescent="0.2">
      <c r="A232" s="5">
        <f t="shared" si="35"/>
        <v>30</v>
      </c>
      <c r="B232" s="215" t="s">
        <v>3042</v>
      </c>
      <c r="C232" s="19" t="s">
        <v>2998</v>
      </c>
      <c r="D232" s="294">
        <v>2</v>
      </c>
      <c r="E232" s="294">
        <v>4</v>
      </c>
      <c r="F232" s="294">
        <v>3</v>
      </c>
      <c r="G232" s="200">
        <f t="shared" si="36"/>
        <v>2774866</v>
      </c>
      <c r="H232" s="6">
        <v>2381936</v>
      </c>
      <c r="I232" s="6">
        <v>268242</v>
      </c>
      <c r="J232" s="6">
        <v>124688</v>
      </c>
      <c r="K232" s="6">
        <f t="shared" si="33"/>
        <v>610789.24</v>
      </c>
      <c r="L232" s="285">
        <f t="shared" si="34"/>
        <v>2024600</v>
      </c>
      <c r="M232" s="285">
        <v>610789.24</v>
      </c>
      <c r="N232" s="285">
        <v>632000</v>
      </c>
      <c r="O232" s="286">
        <f t="shared" si="30"/>
        <v>2656600</v>
      </c>
      <c r="P232" s="285">
        <f t="shared" si="31"/>
        <v>3267389.24</v>
      </c>
      <c r="Q232" s="286">
        <f t="shared" si="32"/>
        <v>3267400</v>
      </c>
      <c r="R232" s="106"/>
    </row>
    <row r="233" spans="1:18" x14ac:dyDescent="0.2">
      <c r="A233" s="5">
        <f t="shared" si="35"/>
        <v>31</v>
      </c>
      <c r="B233" s="295" t="s">
        <v>3043</v>
      </c>
      <c r="C233" s="19" t="s">
        <v>2998</v>
      </c>
      <c r="D233" s="294">
        <v>4</v>
      </c>
      <c r="E233" s="294">
        <v>4</v>
      </c>
      <c r="F233" s="294">
        <v>3</v>
      </c>
      <c r="G233" s="200">
        <f t="shared" si="36"/>
        <v>4924334</v>
      </c>
      <c r="H233" s="6">
        <v>4531404</v>
      </c>
      <c r="I233" s="6">
        <v>268242</v>
      </c>
      <c r="J233" s="6">
        <v>124688</v>
      </c>
      <c r="K233" s="6">
        <f t="shared" si="33"/>
        <v>1221578.48</v>
      </c>
      <c r="L233" s="285">
        <f t="shared" si="34"/>
        <v>3851700</v>
      </c>
      <c r="M233" s="285">
        <v>1221578.48</v>
      </c>
      <c r="N233" s="285">
        <v>632000</v>
      </c>
      <c r="O233" s="286">
        <f t="shared" si="30"/>
        <v>4483700</v>
      </c>
      <c r="P233" s="285">
        <f t="shared" si="31"/>
        <v>5705278.4800000004</v>
      </c>
      <c r="Q233" s="286">
        <f t="shared" si="32"/>
        <v>5705300</v>
      </c>
      <c r="R233" s="296"/>
    </row>
    <row r="234" spans="1:18" x14ac:dyDescent="0.2">
      <c r="A234" s="5">
        <f t="shared" si="35"/>
        <v>32</v>
      </c>
      <c r="B234" s="295" t="s">
        <v>3044</v>
      </c>
      <c r="C234" s="19" t="s">
        <v>2998</v>
      </c>
      <c r="D234" s="294">
        <v>3</v>
      </c>
      <c r="E234" s="294">
        <v>4</v>
      </c>
      <c r="F234" s="294">
        <v>3</v>
      </c>
      <c r="G234" s="200">
        <f t="shared" si="36"/>
        <v>3381549</v>
      </c>
      <c r="H234" s="6">
        <v>2988619</v>
      </c>
      <c r="I234" s="6">
        <v>268242</v>
      </c>
      <c r="J234" s="6">
        <v>124688</v>
      </c>
      <c r="K234" s="6">
        <f t="shared" si="33"/>
        <v>916183.86</v>
      </c>
      <c r="L234" s="285">
        <f t="shared" si="34"/>
        <v>2540300</v>
      </c>
      <c r="M234" s="285">
        <v>916183.86</v>
      </c>
      <c r="N234" s="285">
        <v>632000</v>
      </c>
      <c r="O234" s="286">
        <f t="shared" si="30"/>
        <v>3172300</v>
      </c>
      <c r="P234" s="285">
        <f t="shared" si="31"/>
        <v>4088483.86</v>
      </c>
      <c r="Q234" s="286">
        <f t="shared" si="32"/>
        <v>4088500</v>
      </c>
      <c r="R234" s="296"/>
    </row>
    <row r="235" spans="1:18" x14ac:dyDescent="0.2">
      <c r="A235" s="5">
        <f t="shared" si="35"/>
        <v>33</v>
      </c>
      <c r="B235" s="295" t="s">
        <v>3045</v>
      </c>
      <c r="C235" s="19" t="s">
        <v>2762</v>
      </c>
      <c r="D235" s="294">
        <v>3</v>
      </c>
      <c r="E235" s="294">
        <v>4</v>
      </c>
      <c r="F235" s="294">
        <v>3</v>
      </c>
      <c r="G235" s="200">
        <f t="shared" si="36"/>
        <v>3381549</v>
      </c>
      <c r="H235" s="6">
        <v>2988619</v>
      </c>
      <c r="I235" s="6">
        <v>268242</v>
      </c>
      <c r="J235" s="6">
        <v>124688</v>
      </c>
      <c r="K235" s="6">
        <f t="shared" si="33"/>
        <v>916183.86</v>
      </c>
      <c r="L235" s="285">
        <f t="shared" si="34"/>
        <v>2540300</v>
      </c>
      <c r="M235" s="285">
        <v>916183.86</v>
      </c>
      <c r="N235" s="285">
        <v>632000</v>
      </c>
      <c r="O235" s="286">
        <f t="shared" si="30"/>
        <v>3172300</v>
      </c>
      <c r="P235" s="285">
        <f t="shared" si="31"/>
        <v>4088483.86</v>
      </c>
      <c r="Q235" s="286">
        <f t="shared" si="32"/>
        <v>4088500</v>
      </c>
      <c r="R235" s="296"/>
    </row>
    <row r="236" spans="1:18" x14ac:dyDescent="0.2">
      <c r="A236" s="5">
        <f t="shared" si="35"/>
        <v>34</v>
      </c>
      <c r="B236" s="295" t="s">
        <v>3046</v>
      </c>
      <c r="C236" s="19" t="s">
        <v>2762</v>
      </c>
      <c r="D236" s="294">
        <v>3</v>
      </c>
      <c r="E236" s="294">
        <v>4</v>
      </c>
      <c r="F236" s="294">
        <v>3</v>
      </c>
      <c r="G236" s="200">
        <f t="shared" si="36"/>
        <v>3381549</v>
      </c>
      <c r="H236" s="6">
        <v>2988619</v>
      </c>
      <c r="I236" s="6">
        <v>268242</v>
      </c>
      <c r="J236" s="6">
        <v>124688</v>
      </c>
      <c r="K236" s="6">
        <f t="shared" si="33"/>
        <v>916183.86</v>
      </c>
      <c r="L236" s="285">
        <f t="shared" si="34"/>
        <v>2540300</v>
      </c>
      <c r="M236" s="285">
        <v>916183.86</v>
      </c>
      <c r="N236" s="285">
        <v>632000</v>
      </c>
      <c r="O236" s="286">
        <f t="shared" si="30"/>
        <v>3172300</v>
      </c>
      <c r="P236" s="285">
        <f t="shared" si="31"/>
        <v>4088483.86</v>
      </c>
      <c r="Q236" s="286">
        <f t="shared" si="32"/>
        <v>4088500</v>
      </c>
      <c r="R236" s="296"/>
    </row>
    <row r="237" spans="1:18" x14ac:dyDescent="0.2">
      <c r="A237" s="5">
        <f t="shared" si="35"/>
        <v>35</v>
      </c>
      <c r="B237" s="295" t="s">
        <v>3047</v>
      </c>
      <c r="C237" s="19" t="s">
        <v>2998</v>
      </c>
      <c r="D237" s="294">
        <v>2</v>
      </c>
      <c r="E237" s="294">
        <v>4</v>
      </c>
      <c r="F237" s="294">
        <v>3</v>
      </c>
      <c r="G237" s="200">
        <f t="shared" si="36"/>
        <v>3381549</v>
      </c>
      <c r="H237" s="6">
        <v>2988619</v>
      </c>
      <c r="I237" s="6">
        <v>268242</v>
      </c>
      <c r="J237" s="6">
        <v>124688</v>
      </c>
      <c r="K237" s="6">
        <f t="shared" si="33"/>
        <v>610789.24</v>
      </c>
      <c r="L237" s="285">
        <f t="shared" si="34"/>
        <v>2540300</v>
      </c>
      <c r="M237" s="285">
        <v>610789.24</v>
      </c>
      <c r="N237" s="285">
        <v>632000</v>
      </c>
      <c r="O237" s="286">
        <f t="shared" si="30"/>
        <v>3172300</v>
      </c>
      <c r="P237" s="285">
        <f t="shared" si="31"/>
        <v>3783089.24</v>
      </c>
      <c r="Q237" s="286">
        <f t="shared" si="32"/>
        <v>3783100</v>
      </c>
      <c r="R237" s="296"/>
    </row>
    <row r="238" spans="1:18" x14ac:dyDescent="0.2">
      <c r="A238" s="5">
        <f t="shared" si="35"/>
        <v>36</v>
      </c>
      <c r="B238" s="295" t="s">
        <v>3048</v>
      </c>
      <c r="C238" s="19" t="s">
        <v>2998</v>
      </c>
      <c r="D238" s="294">
        <v>2</v>
      </c>
      <c r="E238" s="294">
        <v>4</v>
      </c>
      <c r="F238" s="294">
        <v>3</v>
      </c>
      <c r="G238" s="200">
        <f t="shared" si="36"/>
        <v>3381549</v>
      </c>
      <c r="H238" s="6">
        <v>2988619</v>
      </c>
      <c r="I238" s="6">
        <v>268242</v>
      </c>
      <c r="J238" s="6">
        <v>124688</v>
      </c>
      <c r="K238" s="6">
        <f t="shared" si="33"/>
        <v>610789.24</v>
      </c>
      <c r="L238" s="285">
        <f t="shared" si="34"/>
        <v>2540300</v>
      </c>
      <c r="M238" s="285">
        <v>610789.24</v>
      </c>
      <c r="N238" s="285">
        <v>632000</v>
      </c>
      <c r="O238" s="286">
        <f t="shared" si="30"/>
        <v>3172300</v>
      </c>
      <c r="P238" s="285">
        <f t="shared" si="31"/>
        <v>3783089.24</v>
      </c>
      <c r="Q238" s="286">
        <f t="shared" si="32"/>
        <v>3783100</v>
      </c>
      <c r="R238" s="296"/>
    </row>
    <row r="239" spans="1:18" x14ac:dyDescent="0.2">
      <c r="A239" s="5">
        <f t="shared" si="35"/>
        <v>37</v>
      </c>
      <c r="B239" s="295" t="s">
        <v>3049</v>
      </c>
      <c r="C239" s="19" t="s">
        <v>3050</v>
      </c>
      <c r="D239" s="294">
        <v>0.75</v>
      </c>
      <c r="E239" s="294">
        <v>3</v>
      </c>
      <c r="F239" s="294">
        <v>2</v>
      </c>
      <c r="G239" s="200">
        <f t="shared" si="36"/>
        <v>2292675</v>
      </c>
      <c r="H239" s="6">
        <v>2088351</v>
      </c>
      <c r="I239" s="6">
        <v>139486</v>
      </c>
      <c r="J239" s="6">
        <v>64838</v>
      </c>
      <c r="K239" s="6">
        <f t="shared" si="33"/>
        <v>164241.84</v>
      </c>
      <c r="L239" s="285">
        <f t="shared" si="34"/>
        <v>1775100</v>
      </c>
      <c r="M239" s="285">
        <v>164241.84</v>
      </c>
      <c r="N239" s="285"/>
      <c r="O239" s="286">
        <f t="shared" si="30"/>
        <v>1775100</v>
      </c>
      <c r="P239" s="285">
        <f t="shared" si="31"/>
        <v>1939341.84</v>
      </c>
      <c r="Q239" s="286">
        <f t="shared" si="32"/>
        <v>1939300</v>
      </c>
      <c r="R239" s="296" t="s">
        <v>3051</v>
      </c>
    </row>
    <row r="240" spans="1:18" ht="31.5" x14ac:dyDescent="0.2">
      <c r="A240" s="5">
        <f t="shared" si="35"/>
        <v>38</v>
      </c>
      <c r="B240" s="295" t="s">
        <v>3052</v>
      </c>
      <c r="C240" s="19" t="s">
        <v>2763</v>
      </c>
      <c r="D240" s="294">
        <v>0.75</v>
      </c>
      <c r="E240" s="294">
        <v>3</v>
      </c>
      <c r="F240" s="294">
        <v>2</v>
      </c>
      <c r="G240" s="200">
        <f t="shared" si="36"/>
        <v>1857660</v>
      </c>
      <c r="H240" s="6">
        <v>1653336</v>
      </c>
      <c r="I240" s="6">
        <v>139486</v>
      </c>
      <c r="J240" s="6">
        <v>64838</v>
      </c>
      <c r="K240" s="6">
        <f t="shared" si="33"/>
        <v>164241.84</v>
      </c>
      <c r="L240" s="285">
        <f t="shared" si="34"/>
        <v>1405300</v>
      </c>
      <c r="M240" s="285">
        <v>164241.84</v>
      </c>
      <c r="N240" s="285">
        <v>310000</v>
      </c>
      <c r="O240" s="286">
        <f t="shared" si="30"/>
        <v>1715300</v>
      </c>
      <c r="P240" s="285">
        <f t="shared" si="31"/>
        <v>1879541.84</v>
      </c>
      <c r="Q240" s="286">
        <f t="shared" si="32"/>
        <v>1879500</v>
      </c>
      <c r="R240" s="296"/>
    </row>
    <row r="241" spans="1:18" s="217" customFormat="1" x14ac:dyDescent="0.2">
      <c r="A241" s="5">
        <f t="shared" si="35"/>
        <v>39</v>
      </c>
      <c r="B241" s="215" t="s">
        <v>3053</v>
      </c>
      <c r="C241" s="215" t="s">
        <v>2998</v>
      </c>
      <c r="D241" s="294">
        <v>2</v>
      </c>
      <c r="E241" s="294">
        <v>4</v>
      </c>
      <c r="F241" s="294">
        <v>3</v>
      </c>
      <c r="G241" s="216">
        <f t="shared" si="36"/>
        <v>2046266</v>
      </c>
      <c r="H241" s="214">
        <v>1653336</v>
      </c>
      <c r="I241" s="214">
        <v>268242</v>
      </c>
      <c r="J241" s="214">
        <v>124688</v>
      </c>
      <c r="K241" s="6">
        <f t="shared" si="33"/>
        <v>610789.24</v>
      </c>
      <c r="L241" s="285">
        <f t="shared" si="34"/>
        <v>1405300</v>
      </c>
      <c r="M241" s="285">
        <v>610789.24</v>
      </c>
      <c r="N241" s="285">
        <v>632000</v>
      </c>
      <c r="O241" s="286">
        <f t="shared" si="30"/>
        <v>2037300</v>
      </c>
      <c r="P241" s="285">
        <f t="shared" si="31"/>
        <v>2648089.2400000002</v>
      </c>
      <c r="Q241" s="286">
        <f t="shared" si="32"/>
        <v>2648100</v>
      </c>
      <c r="R241" s="106"/>
    </row>
    <row r="242" spans="1:18" x14ac:dyDescent="0.2">
      <c r="A242" s="5" t="s">
        <v>2984</v>
      </c>
      <c r="B242" s="297" t="s">
        <v>3054</v>
      </c>
      <c r="C242" s="19"/>
      <c r="D242" s="294"/>
      <c r="E242" s="294"/>
      <c r="F242" s="294"/>
      <c r="G242" s="200">
        <f t="shared" si="36"/>
        <v>0</v>
      </c>
      <c r="H242" s="6"/>
      <c r="I242" s="6"/>
      <c r="J242" s="6"/>
      <c r="K242" s="6"/>
      <c r="L242" s="285"/>
      <c r="M242" s="285"/>
      <c r="N242" s="285"/>
      <c r="O242" s="286"/>
      <c r="P242" s="285"/>
      <c r="Q242" s="286"/>
      <c r="R242" s="296"/>
    </row>
    <row r="243" spans="1:18" ht="63" x14ac:dyDescent="0.2">
      <c r="A243" s="5">
        <v>40</v>
      </c>
      <c r="B243" s="295" t="s">
        <v>3055</v>
      </c>
      <c r="C243" s="19" t="s">
        <v>3010</v>
      </c>
      <c r="D243" s="294">
        <v>3</v>
      </c>
      <c r="E243" s="294">
        <v>4</v>
      </c>
      <c r="F243" s="294">
        <v>3</v>
      </c>
      <c r="G243" s="200">
        <f t="shared" si="36"/>
        <v>5370998</v>
      </c>
      <c r="H243" s="6">
        <v>4772459</v>
      </c>
      <c r="I243" s="6">
        <v>409014</v>
      </c>
      <c r="J243" s="6">
        <v>189525</v>
      </c>
      <c r="K243" s="6">
        <f t="shared" si="33"/>
        <v>916183.86</v>
      </c>
      <c r="L243" s="285">
        <f t="shared" si="34"/>
        <v>4056600</v>
      </c>
      <c r="M243" s="285">
        <v>916183.86</v>
      </c>
      <c r="N243" s="285">
        <v>1504000</v>
      </c>
      <c r="O243" s="286">
        <f t="shared" si="30"/>
        <v>5560600</v>
      </c>
      <c r="P243" s="285">
        <f t="shared" si="31"/>
        <v>6476783.8600000003</v>
      </c>
      <c r="Q243" s="286">
        <f t="shared" si="32"/>
        <v>6476800</v>
      </c>
      <c r="R243" s="296" t="s">
        <v>3056</v>
      </c>
    </row>
    <row r="244" spans="1:18" ht="63" x14ac:dyDescent="0.2">
      <c r="A244" s="5">
        <f t="shared" si="35"/>
        <v>41</v>
      </c>
      <c r="B244" s="295" t="s">
        <v>3057</v>
      </c>
      <c r="C244" s="19" t="s">
        <v>3010</v>
      </c>
      <c r="D244" s="294">
        <v>3</v>
      </c>
      <c r="E244" s="294">
        <v>4</v>
      </c>
      <c r="F244" s="294">
        <v>3</v>
      </c>
      <c r="G244" s="200">
        <f t="shared" si="36"/>
        <v>5370998</v>
      </c>
      <c r="H244" s="6">
        <v>4772459</v>
      </c>
      <c r="I244" s="6">
        <v>409014</v>
      </c>
      <c r="J244" s="6">
        <v>189525</v>
      </c>
      <c r="K244" s="6">
        <f t="shared" si="33"/>
        <v>916183.86</v>
      </c>
      <c r="L244" s="285">
        <f t="shared" si="34"/>
        <v>4056600</v>
      </c>
      <c r="M244" s="285">
        <v>916183.86</v>
      </c>
      <c r="N244" s="285">
        <v>1504000</v>
      </c>
      <c r="O244" s="286">
        <f t="shared" si="30"/>
        <v>5560600</v>
      </c>
      <c r="P244" s="285">
        <f t="shared" si="31"/>
        <v>6476783.8600000003</v>
      </c>
      <c r="Q244" s="286">
        <f t="shared" si="32"/>
        <v>6476800</v>
      </c>
      <c r="R244" s="296" t="s">
        <v>3056</v>
      </c>
    </row>
    <row r="245" spans="1:18" x14ac:dyDescent="0.2">
      <c r="A245" s="5">
        <f t="shared" si="35"/>
        <v>42</v>
      </c>
      <c r="B245" s="295" t="s">
        <v>3058</v>
      </c>
      <c r="C245" s="19" t="s">
        <v>2998</v>
      </c>
      <c r="D245" s="294">
        <v>3</v>
      </c>
      <c r="E245" s="294">
        <v>4</v>
      </c>
      <c r="F245" s="294">
        <v>3</v>
      </c>
      <c r="G245" s="200">
        <f t="shared" si="36"/>
        <v>3923446</v>
      </c>
      <c r="H245" s="6">
        <v>3530516</v>
      </c>
      <c r="I245" s="6">
        <v>268242</v>
      </c>
      <c r="J245" s="6">
        <v>124688</v>
      </c>
      <c r="K245" s="6">
        <f t="shared" si="33"/>
        <v>916183.86</v>
      </c>
      <c r="L245" s="285">
        <f t="shared" si="34"/>
        <v>3000900</v>
      </c>
      <c r="M245" s="285">
        <v>916183.86</v>
      </c>
      <c r="N245" s="285">
        <v>632000</v>
      </c>
      <c r="O245" s="286">
        <f t="shared" si="30"/>
        <v>3632900</v>
      </c>
      <c r="P245" s="285">
        <f t="shared" si="31"/>
        <v>4549083.8599999994</v>
      </c>
      <c r="Q245" s="286">
        <f t="shared" si="32"/>
        <v>4549100</v>
      </c>
      <c r="R245" s="296"/>
    </row>
    <row r="246" spans="1:18" ht="63" x14ac:dyDescent="0.2">
      <c r="A246" s="5">
        <f t="shared" si="35"/>
        <v>43</v>
      </c>
      <c r="B246" s="295" t="s">
        <v>3059</v>
      </c>
      <c r="C246" s="19" t="s">
        <v>2998</v>
      </c>
      <c r="D246" s="294">
        <v>3</v>
      </c>
      <c r="E246" s="294">
        <v>4</v>
      </c>
      <c r="F246" s="294">
        <v>3</v>
      </c>
      <c r="G246" s="200">
        <f t="shared" si="36"/>
        <v>3772842</v>
      </c>
      <c r="H246" s="6">
        <v>3379912</v>
      </c>
      <c r="I246" s="6">
        <v>268242</v>
      </c>
      <c r="J246" s="6">
        <v>124688</v>
      </c>
      <c r="K246" s="6">
        <f t="shared" si="33"/>
        <v>916183.86</v>
      </c>
      <c r="L246" s="285">
        <f t="shared" si="34"/>
        <v>2872900</v>
      </c>
      <c r="M246" s="285">
        <v>916183.86</v>
      </c>
      <c r="N246" s="285">
        <v>632000</v>
      </c>
      <c r="O246" s="286">
        <f t="shared" si="30"/>
        <v>3504900</v>
      </c>
      <c r="P246" s="285">
        <f t="shared" si="31"/>
        <v>4421083.8599999994</v>
      </c>
      <c r="Q246" s="286">
        <f t="shared" si="32"/>
        <v>4421100</v>
      </c>
      <c r="R246" s="296" t="s">
        <v>3056</v>
      </c>
    </row>
    <row r="247" spans="1:18" ht="63" x14ac:dyDescent="0.2">
      <c r="A247" s="5">
        <f t="shared" si="35"/>
        <v>44</v>
      </c>
      <c r="B247" s="295" t="s">
        <v>3060</v>
      </c>
      <c r="C247" s="19" t="s">
        <v>2998</v>
      </c>
      <c r="D247" s="294">
        <v>3</v>
      </c>
      <c r="E247" s="294">
        <v>4</v>
      </c>
      <c r="F247" s="294">
        <v>3</v>
      </c>
      <c r="G247" s="200">
        <f>SUM(H247:J247)</f>
        <v>3772842</v>
      </c>
      <c r="H247" s="6">
        <v>3379912</v>
      </c>
      <c r="I247" s="6">
        <v>268242</v>
      </c>
      <c r="J247" s="6">
        <v>124688</v>
      </c>
      <c r="K247" s="6">
        <f t="shared" si="33"/>
        <v>916183.86</v>
      </c>
      <c r="L247" s="285">
        <f t="shared" si="34"/>
        <v>2872900</v>
      </c>
      <c r="M247" s="285">
        <v>916183.86</v>
      </c>
      <c r="N247" s="285">
        <v>632000</v>
      </c>
      <c r="O247" s="286">
        <f t="shared" si="30"/>
        <v>3504900</v>
      </c>
      <c r="P247" s="285">
        <f t="shared" si="31"/>
        <v>4421083.8599999994</v>
      </c>
      <c r="Q247" s="286">
        <f t="shared" si="32"/>
        <v>4421100</v>
      </c>
      <c r="R247" s="296" t="s">
        <v>3056</v>
      </c>
    </row>
    <row r="248" spans="1:18" ht="63" x14ac:dyDescent="0.2">
      <c r="A248" s="5">
        <f t="shared" si="35"/>
        <v>45</v>
      </c>
      <c r="B248" s="295" t="s">
        <v>3061</v>
      </c>
      <c r="C248" s="19" t="s">
        <v>2998</v>
      </c>
      <c r="D248" s="294">
        <v>3.5</v>
      </c>
      <c r="E248" s="294">
        <v>4</v>
      </c>
      <c r="F248" s="294">
        <v>3</v>
      </c>
      <c r="G248" s="200">
        <f t="shared" si="36"/>
        <v>3555974</v>
      </c>
      <c r="H248" s="6">
        <v>3163044</v>
      </c>
      <c r="I248" s="6">
        <v>268242</v>
      </c>
      <c r="J248" s="6">
        <v>124688</v>
      </c>
      <c r="K248" s="6">
        <f t="shared" si="33"/>
        <v>1068881.17</v>
      </c>
      <c r="L248" s="285">
        <f t="shared" si="34"/>
        <v>2688600</v>
      </c>
      <c r="M248" s="285">
        <v>1068881.17</v>
      </c>
      <c r="N248" s="285">
        <v>632000</v>
      </c>
      <c r="O248" s="286">
        <f t="shared" si="30"/>
        <v>3320600</v>
      </c>
      <c r="P248" s="285">
        <f t="shared" si="31"/>
        <v>4389481.17</v>
      </c>
      <c r="Q248" s="286">
        <f t="shared" si="32"/>
        <v>4389500</v>
      </c>
      <c r="R248" s="296" t="s">
        <v>3354</v>
      </c>
    </row>
    <row r="249" spans="1:18" x14ac:dyDescent="0.2">
      <c r="A249" s="5">
        <f t="shared" si="35"/>
        <v>46</v>
      </c>
      <c r="B249" s="295" t="s">
        <v>3062</v>
      </c>
      <c r="C249" s="19" t="s">
        <v>2762</v>
      </c>
      <c r="D249" s="294">
        <v>2.5</v>
      </c>
      <c r="E249" s="294">
        <v>4</v>
      </c>
      <c r="F249" s="294">
        <v>3</v>
      </c>
      <c r="G249" s="200">
        <f t="shared" si="36"/>
        <v>3555974</v>
      </c>
      <c r="H249" s="6">
        <v>3163044</v>
      </c>
      <c r="I249" s="6">
        <v>268242</v>
      </c>
      <c r="J249" s="6">
        <v>124688</v>
      </c>
      <c r="K249" s="6">
        <f t="shared" si="33"/>
        <v>763486.54999999993</v>
      </c>
      <c r="L249" s="285">
        <f t="shared" si="34"/>
        <v>2688600</v>
      </c>
      <c r="M249" s="285">
        <v>763486.54999999993</v>
      </c>
      <c r="N249" s="285"/>
      <c r="O249" s="286">
        <f t="shared" si="30"/>
        <v>2688600</v>
      </c>
      <c r="P249" s="285">
        <f t="shared" si="31"/>
        <v>3452086.55</v>
      </c>
      <c r="Q249" s="286">
        <f t="shared" si="32"/>
        <v>3452100</v>
      </c>
      <c r="R249" s="296"/>
    </row>
    <row r="250" spans="1:18" x14ac:dyDescent="0.2">
      <c r="A250" s="5">
        <f t="shared" si="35"/>
        <v>47</v>
      </c>
      <c r="B250" s="295" t="s">
        <v>3063</v>
      </c>
      <c r="C250" s="19" t="s">
        <v>3001</v>
      </c>
      <c r="D250" s="294">
        <v>1.5</v>
      </c>
      <c r="E250" s="294">
        <v>3</v>
      </c>
      <c r="F250" s="294">
        <v>2</v>
      </c>
      <c r="G250" s="200">
        <f t="shared" si="36"/>
        <v>2249606</v>
      </c>
      <c r="H250" s="6">
        <v>2045282</v>
      </c>
      <c r="I250" s="6">
        <v>139486</v>
      </c>
      <c r="J250" s="6">
        <v>64838</v>
      </c>
      <c r="K250" s="6">
        <f t="shared" si="33"/>
        <v>328483.68</v>
      </c>
      <c r="L250" s="285">
        <f t="shared" si="34"/>
        <v>1738500</v>
      </c>
      <c r="M250" s="285">
        <v>328483.68</v>
      </c>
      <c r="N250" s="285">
        <v>310000</v>
      </c>
      <c r="O250" s="286">
        <f t="shared" si="30"/>
        <v>2048500</v>
      </c>
      <c r="P250" s="285">
        <f t="shared" si="31"/>
        <v>2376983.6799999997</v>
      </c>
      <c r="Q250" s="286">
        <f t="shared" si="32"/>
        <v>2377000</v>
      </c>
      <c r="R250" s="296"/>
    </row>
    <row r="251" spans="1:18" ht="47.25" x14ac:dyDescent="0.2">
      <c r="A251" s="5">
        <f t="shared" si="35"/>
        <v>48</v>
      </c>
      <c r="B251" s="295" t="s">
        <v>3064</v>
      </c>
      <c r="C251" s="19" t="s">
        <v>2998</v>
      </c>
      <c r="D251" s="294">
        <v>2</v>
      </c>
      <c r="E251" s="294">
        <v>4</v>
      </c>
      <c r="F251" s="294">
        <v>3</v>
      </c>
      <c r="G251" s="200">
        <f t="shared" si="36"/>
        <v>3620777</v>
      </c>
      <c r="H251" s="6">
        <v>3227847</v>
      </c>
      <c r="I251" s="6">
        <v>268242</v>
      </c>
      <c r="J251" s="6">
        <v>124688</v>
      </c>
      <c r="K251" s="6">
        <f t="shared" si="33"/>
        <v>610789.24</v>
      </c>
      <c r="L251" s="285">
        <f t="shared" si="34"/>
        <v>2743700</v>
      </c>
      <c r="M251" s="285">
        <v>610789.24</v>
      </c>
      <c r="N251" s="285">
        <v>632000</v>
      </c>
      <c r="O251" s="286">
        <f t="shared" si="30"/>
        <v>3375700</v>
      </c>
      <c r="P251" s="285">
        <f t="shared" si="31"/>
        <v>3986489.24</v>
      </c>
      <c r="Q251" s="286">
        <f t="shared" si="32"/>
        <v>3986500</v>
      </c>
      <c r="R251" s="296" t="s">
        <v>3065</v>
      </c>
    </row>
    <row r="252" spans="1:18" ht="47.25" x14ac:dyDescent="0.2">
      <c r="A252" s="5">
        <f t="shared" si="35"/>
        <v>49</v>
      </c>
      <c r="B252" s="295" t="s">
        <v>3066</v>
      </c>
      <c r="C252" s="19" t="s">
        <v>2998</v>
      </c>
      <c r="D252" s="294">
        <v>2</v>
      </c>
      <c r="E252" s="294">
        <v>4</v>
      </c>
      <c r="F252" s="294">
        <v>3</v>
      </c>
      <c r="G252" s="200">
        <f t="shared" si="36"/>
        <v>3956778</v>
      </c>
      <c r="H252" s="6">
        <v>3563848</v>
      </c>
      <c r="I252" s="6">
        <v>268242</v>
      </c>
      <c r="J252" s="6">
        <v>124688</v>
      </c>
      <c r="K252" s="6">
        <f t="shared" si="33"/>
        <v>610789.24</v>
      </c>
      <c r="L252" s="285">
        <f t="shared" si="34"/>
        <v>3029300</v>
      </c>
      <c r="M252" s="285">
        <v>610789.24</v>
      </c>
      <c r="N252" s="285">
        <v>632000</v>
      </c>
      <c r="O252" s="286">
        <f t="shared" si="30"/>
        <v>3661300</v>
      </c>
      <c r="P252" s="285">
        <f t="shared" si="31"/>
        <v>4272089.24</v>
      </c>
      <c r="Q252" s="286">
        <f t="shared" si="32"/>
        <v>4272100</v>
      </c>
      <c r="R252" s="296" t="s">
        <v>2706</v>
      </c>
    </row>
    <row r="253" spans="1:18" ht="47.25" x14ac:dyDescent="0.2">
      <c r="A253" s="5">
        <f t="shared" si="35"/>
        <v>50</v>
      </c>
      <c r="B253" s="295" t="s">
        <v>3067</v>
      </c>
      <c r="C253" s="19" t="s">
        <v>2998</v>
      </c>
      <c r="D253" s="294">
        <v>2</v>
      </c>
      <c r="E253" s="294">
        <v>4</v>
      </c>
      <c r="F253" s="294">
        <v>3</v>
      </c>
      <c r="G253" s="200">
        <f t="shared" si="36"/>
        <v>3898964</v>
      </c>
      <c r="H253" s="6">
        <v>3506034</v>
      </c>
      <c r="I253" s="6">
        <v>268242</v>
      </c>
      <c r="J253" s="6">
        <v>124688</v>
      </c>
      <c r="K253" s="6">
        <f t="shared" si="33"/>
        <v>610789.24</v>
      </c>
      <c r="L253" s="285">
        <f t="shared" si="34"/>
        <v>2980100</v>
      </c>
      <c r="M253" s="285">
        <v>610789.24</v>
      </c>
      <c r="N253" s="285">
        <v>632000</v>
      </c>
      <c r="O253" s="286">
        <f t="shared" si="30"/>
        <v>3612100</v>
      </c>
      <c r="P253" s="285">
        <f t="shared" si="31"/>
        <v>4222889.24</v>
      </c>
      <c r="Q253" s="286">
        <f t="shared" si="32"/>
        <v>4222900</v>
      </c>
      <c r="R253" s="296" t="s">
        <v>2706</v>
      </c>
    </row>
    <row r="254" spans="1:18" ht="63" x14ac:dyDescent="0.2">
      <c r="A254" s="5">
        <f t="shared" si="35"/>
        <v>51</v>
      </c>
      <c r="B254" s="215" t="s">
        <v>3068</v>
      </c>
      <c r="C254" s="19" t="s">
        <v>3010</v>
      </c>
      <c r="D254" s="294">
        <v>3</v>
      </c>
      <c r="E254" s="294">
        <v>4</v>
      </c>
      <c r="F254" s="294">
        <v>3</v>
      </c>
      <c r="G254" s="200">
        <f t="shared" si="36"/>
        <v>6145450</v>
      </c>
      <c r="H254" s="6">
        <v>5546911</v>
      </c>
      <c r="I254" s="6">
        <v>409014</v>
      </c>
      <c r="J254" s="6">
        <v>189525</v>
      </c>
      <c r="K254" s="6">
        <f t="shared" si="33"/>
        <v>916183.86</v>
      </c>
      <c r="L254" s="285">
        <f t="shared" si="34"/>
        <v>4714900</v>
      </c>
      <c r="M254" s="285">
        <v>916183.86</v>
      </c>
      <c r="N254" s="285">
        <v>1504000</v>
      </c>
      <c r="O254" s="286">
        <f t="shared" si="30"/>
        <v>6218900</v>
      </c>
      <c r="P254" s="285">
        <f t="shared" si="31"/>
        <v>7135083.8600000003</v>
      </c>
      <c r="Q254" s="286">
        <f t="shared" si="32"/>
        <v>7135100</v>
      </c>
      <c r="R254" s="106" t="s">
        <v>3069</v>
      </c>
    </row>
    <row r="255" spans="1:18" x14ac:dyDescent="0.2">
      <c r="A255" s="5">
        <f t="shared" si="35"/>
        <v>52</v>
      </c>
      <c r="B255" s="295" t="s">
        <v>3070</v>
      </c>
      <c r="C255" s="19" t="s">
        <v>2998</v>
      </c>
      <c r="D255" s="294">
        <v>2</v>
      </c>
      <c r="E255" s="294">
        <v>4</v>
      </c>
      <c r="F255" s="294">
        <v>3</v>
      </c>
      <c r="G255" s="200">
        <f t="shared" si="36"/>
        <v>2395667</v>
      </c>
      <c r="H255" s="6">
        <v>2002737</v>
      </c>
      <c r="I255" s="6">
        <v>268242</v>
      </c>
      <c r="J255" s="6">
        <v>124688</v>
      </c>
      <c r="K255" s="6">
        <f t="shared" si="33"/>
        <v>610789.24</v>
      </c>
      <c r="L255" s="285">
        <f t="shared" si="34"/>
        <v>1702300</v>
      </c>
      <c r="M255" s="285">
        <v>610789.24</v>
      </c>
      <c r="N255" s="285">
        <v>632000</v>
      </c>
      <c r="O255" s="286">
        <f t="shared" si="30"/>
        <v>2334300</v>
      </c>
      <c r="P255" s="285">
        <f t="shared" si="31"/>
        <v>2945089.24</v>
      </c>
      <c r="Q255" s="286">
        <f t="shared" si="32"/>
        <v>2945100</v>
      </c>
      <c r="R255" s="296"/>
    </row>
    <row r="256" spans="1:18" ht="47.25" x14ac:dyDescent="0.2">
      <c r="A256" s="5">
        <f t="shared" si="35"/>
        <v>53</v>
      </c>
      <c r="B256" s="295" t="s">
        <v>3071</v>
      </c>
      <c r="C256" s="19" t="s">
        <v>3001</v>
      </c>
      <c r="D256" s="294">
        <v>1.5</v>
      </c>
      <c r="E256" s="294">
        <v>3</v>
      </c>
      <c r="F256" s="294">
        <v>2</v>
      </c>
      <c r="G256" s="200">
        <f t="shared" si="36"/>
        <v>2207061</v>
      </c>
      <c r="H256" s="6">
        <v>2002737</v>
      </c>
      <c r="I256" s="6">
        <v>139486</v>
      </c>
      <c r="J256" s="6">
        <v>64838</v>
      </c>
      <c r="K256" s="6">
        <f t="shared" si="33"/>
        <v>328483.68</v>
      </c>
      <c r="L256" s="285">
        <f t="shared" si="34"/>
        <v>1702300</v>
      </c>
      <c r="M256" s="285">
        <v>328483.68</v>
      </c>
      <c r="N256" s="285">
        <v>310000</v>
      </c>
      <c r="O256" s="286">
        <f t="shared" si="30"/>
        <v>2012300</v>
      </c>
      <c r="P256" s="285">
        <f t="shared" si="31"/>
        <v>2340783.6799999997</v>
      </c>
      <c r="Q256" s="286">
        <f t="shared" si="32"/>
        <v>2340800</v>
      </c>
      <c r="R256" s="296" t="s">
        <v>2706</v>
      </c>
    </row>
    <row r="257" spans="1:18" ht="31.5" x14ac:dyDescent="0.2">
      <c r="A257" s="5">
        <f t="shared" si="35"/>
        <v>54</v>
      </c>
      <c r="B257" s="295" t="s">
        <v>3072</v>
      </c>
      <c r="C257" s="19" t="s">
        <v>3001</v>
      </c>
      <c r="D257" s="294">
        <v>2</v>
      </c>
      <c r="E257" s="294">
        <v>4</v>
      </c>
      <c r="F257" s="294">
        <v>2</v>
      </c>
      <c r="G257" s="200">
        <f t="shared" si="36"/>
        <v>3432171</v>
      </c>
      <c r="H257" s="6">
        <v>3227847</v>
      </c>
      <c r="I257" s="6">
        <v>139486</v>
      </c>
      <c r="J257" s="6">
        <v>64838</v>
      </c>
      <c r="K257" s="6">
        <f t="shared" si="33"/>
        <v>530334.48</v>
      </c>
      <c r="L257" s="285">
        <f t="shared" si="34"/>
        <v>2743700</v>
      </c>
      <c r="M257" s="285">
        <v>530334.48</v>
      </c>
      <c r="N257" s="285">
        <v>310000</v>
      </c>
      <c r="O257" s="286">
        <f t="shared" si="30"/>
        <v>3053700</v>
      </c>
      <c r="P257" s="285">
        <f t="shared" si="31"/>
        <v>3584034.48</v>
      </c>
      <c r="Q257" s="286">
        <f t="shared" si="32"/>
        <v>3584000</v>
      </c>
      <c r="R257" s="296"/>
    </row>
    <row r="258" spans="1:18" ht="63" x14ac:dyDescent="0.2">
      <c r="A258" s="5">
        <f t="shared" si="35"/>
        <v>55</v>
      </c>
      <c r="B258" s="295" t="s">
        <v>3073</v>
      </c>
      <c r="C258" s="19" t="s">
        <v>2998</v>
      </c>
      <c r="D258" s="294">
        <v>2</v>
      </c>
      <c r="E258" s="294">
        <v>4</v>
      </c>
      <c r="F258" s="294">
        <v>3</v>
      </c>
      <c r="G258" s="200">
        <f t="shared" si="36"/>
        <v>3620777</v>
      </c>
      <c r="H258" s="6">
        <v>3227847</v>
      </c>
      <c r="I258" s="6">
        <v>268242</v>
      </c>
      <c r="J258" s="6">
        <v>124688</v>
      </c>
      <c r="K258" s="6">
        <f t="shared" si="33"/>
        <v>610789.24</v>
      </c>
      <c r="L258" s="285">
        <f t="shared" si="34"/>
        <v>2743700</v>
      </c>
      <c r="M258" s="285">
        <v>610789.24</v>
      </c>
      <c r="N258" s="285">
        <v>632000</v>
      </c>
      <c r="O258" s="286">
        <f t="shared" si="30"/>
        <v>3375700</v>
      </c>
      <c r="P258" s="285">
        <f t="shared" si="31"/>
        <v>3986489.24</v>
      </c>
      <c r="Q258" s="286">
        <f t="shared" si="32"/>
        <v>3986500</v>
      </c>
      <c r="R258" s="296" t="s">
        <v>3074</v>
      </c>
    </row>
    <row r="259" spans="1:18" ht="31.5" x14ac:dyDescent="0.2">
      <c r="A259" s="5">
        <f t="shared" si="35"/>
        <v>56</v>
      </c>
      <c r="B259" s="295" t="s">
        <v>3075</v>
      </c>
      <c r="C259" s="19" t="s">
        <v>2998</v>
      </c>
      <c r="D259" s="294">
        <v>1.5</v>
      </c>
      <c r="E259" s="294">
        <v>4</v>
      </c>
      <c r="F259" s="294">
        <v>3</v>
      </c>
      <c r="G259" s="200">
        <f>SUM(H259:J259)</f>
        <v>3932261</v>
      </c>
      <c r="H259" s="6">
        <v>3539331</v>
      </c>
      <c r="I259" s="6">
        <v>268242</v>
      </c>
      <c r="J259" s="6">
        <v>124688</v>
      </c>
      <c r="K259" s="6">
        <f t="shared" si="33"/>
        <v>458091.93</v>
      </c>
      <c r="L259" s="285">
        <f t="shared" si="34"/>
        <v>3008400</v>
      </c>
      <c r="M259" s="285">
        <v>458091.93</v>
      </c>
      <c r="N259" s="285">
        <v>632000</v>
      </c>
      <c r="O259" s="286">
        <f t="shared" si="30"/>
        <v>3640400</v>
      </c>
      <c r="P259" s="285">
        <f t="shared" si="31"/>
        <v>4098491.93</v>
      </c>
      <c r="Q259" s="286">
        <f t="shared" si="32"/>
        <v>4098500</v>
      </c>
      <c r="R259" s="296" t="s">
        <v>3076</v>
      </c>
    </row>
    <row r="260" spans="1:18" ht="31.5" x14ac:dyDescent="0.2">
      <c r="A260" s="5">
        <f t="shared" si="35"/>
        <v>57</v>
      </c>
      <c r="B260" s="295" t="s">
        <v>3077</v>
      </c>
      <c r="C260" s="19" t="s">
        <v>2998</v>
      </c>
      <c r="D260" s="294">
        <v>2</v>
      </c>
      <c r="E260" s="294">
        <v>4</v>
      </c>
      <c r="F260" s="294">
        <v>3</v>
      </c>
      <c r="G260" s="200">
        <f>SUM(H260:J260)</f>
        <v>3932261</v>
      </c>
      <c r="H260" s="6">
        <v>3539331</v>
      </c>
      <c r="I260" s="6">
        <v>268242</v>
      </c>
      <c r="J260" s="6">
        <v>124688</v>
      </c>
      <c r="K260" s="6">
        <f t="shared" si="33"/>
        <v>610789.24</v>
      </c>
      <c r="L260" s="285">
        <f t="shared" si="34"/>
        <v>3008400</v>
      </c>
      <c r="M260" s="285">
        <v>610789.24</v>
      </c>
      <c r="N260" s="285">
        <v>632000</v>
      </c>
      <c r="O260" s="286">
        <f t="shared" si="30"/>
        <v>3640400</v>
      </c>
      <c r="P260" s="285">
        <f t="shared" si="31"/>
        <v>4251189.24</v>
      </c>
      <c r="Q260" s="286">
        <f t="shared" si="32"/>
        <v>4251200</v>
      </c>
      <c r="R260" s="296" t="s">
        <v>3076</v>
      </c>
    </row>
    <row r="261" spans="1:18" x14ac:dyDescent="0.2">
      <c r="A261" s="5">
        <f t="shared" si="35"/>
        <v>58</v>
      </c>
      <c r="B261" s="295" t="s">
        <v>3078</v>
      </c>
      <c r="C261" s="19" t="s">
        <v>3001</v>
      </c>
      <c r="D261" s="294">
        <v>1.5</v>
      </c>
      <c r="E261" s="294">
        <v>3</v>
      </c>
      <c r="F261" s="294">
        <v>2</v>
      </c>
      <c r="G261" s="200">
        <f t="shared" si="36"/>
        <v>2207061</v>
      </c>
      <c r="H261" s="6">
        <v>2002737</v>
      </c>
      <c r="I261" s="6">
        <v>139486</v>
      </c>
      <c r="J261" s="6">
        <v>64838</v>
      </c>
      <c r="K261" s="6">
        <f t="shared" si="33"/>
        <v>328483.68</v>
      </c>
      <c r="L261" s="285">
        <f t="shared" si="34"/>
        <v>1702300</v>
      </c>
      <c r="M261" s="285">
        <v>328483.68</v>
      </c>
      <c r="N261" s="285">
        <v>310000</v>
      </c>
      <c r="O261" s="286">
        <f t="shared" si="30"/>
        <v>2012300</v>
      </c>
      <c r="P261" s="285">
        <f t="shared" si="31"/>
        <v>2340783.6799999997</v>
      </c>
      <c r="Q261" s="286">
        <f t="shared" si="32"/>
        <v>2340800</v>
      </c>
      <c r="R261" s="296"/>
    </row>
    <row r="262" spans="1:18" ht="31.5" x14ac:dyDescent="0.2">
      <c r="A262" s="5">
        <f t="shared" si="35"/>
        <v>59</v>
      </c>
      <c r="B262" s="19" t="s">
        <v>3079</v>
      </c>
      <c r="C262" s="19" t="s">
        <v>3001</v>
      </c>
      <c r="D262" s="294">
        <v>1.5</v>
      </c>
      <c r="E262" s="294">
        <v>3</v>
      </c>
      <c r="F262" s="294">
        <v>2</v>
      </c>
      <c r="G262" s="200">
        <f t="shared" si="36"/>
        <v>2207061</v>
      </c>
      <c r="H262" s="6">
        <v>2002737</v>
      </c>
      <c r="I262" s="6">
        <v>139486</v>
      </c>
      <c r="J262" s="6">
        <v>64838</v>
      </c>
      <c r="K262" s="6">
        <f t="shared" si="33"/>
        <v>328483.68</v>
      </c>
      <c r="L262" s="285">
        <f t="shared" si="34"/>
        <v>1702300</v>
      </c>
      <c r="M262" s="285">
        <v>328483.68</v>
      </c>
      <c r="N262" s="285">
        <v>310000</v>
      </c>
      <c r="O262" s="286">
        <f t="shared" si="30"/>
        <v>2012300</v>
      </c>
      <c r="P262" s="285">
        <f t="shared" si="31"/>
        <v>2340783.6799999997</v>
      </c>
      <c r="Q262" s="286">
        <f t="shared" si="32"/>
        <v>2340800</v>
      </c>
      <c r="R262" s="30" t="s">
        <v>3080</v>
      </c>
    </row>
    <row r="263" spans="1:18" ht="47.25" x14ac:dyDescent="0.2">
      <c r="A263" s="5">
        <f t="shared" si="35"/>
        <v>60</v>
      </c>
      <c r="B263" s="19" t="s">
        <v>3081</v>
      </c>
      <c r="C263" s="19" t="s">
        <v>2998</v>
      </c>
      <c r="D263" s="294">
        <v>3</v>
      </c>
      <c r="E263" s="294">
        <v>4</v>
      </c>
      <c r="F263" s="294">
        <v>3</v>
      </c>
      <c r="G263" s="200">
        <f t="shared" si="36"/>
        <v>3584095</v>
      </c>
      <c r="H263" s="6">
        <v>3191165</v>
      </c>
      <c r="I263" s="6">
        <v>268242</v>
      </c>
      <c r="J263" s="6">
        <v>124688</v>
      </c>
      <c r="K263" s="6">
        <f t="shared" si="33"/>
        <v>916183.86</v>
      </c>
      <c r="L263" s="285">
        <f t="shared" si="34"/>
        <v>2712500</v>
      </c>
      <c r="M263" s="285">
        <v>916183.86</v>
      </c>
      <c r="N263" s="285">
        <v>632000</v>
      </c>
      <c r="O263" s="286">
        <f t="shared" si="30"/>
        <v>3344500</v>
      </c>
      <c r="P263" s="285">
        <f t="shared" si="31"/>
        <v>4260683.8599999994</v>
      </c>
      <c r="Q263" s="286">
        <f t="shared" si="32"/>
        <v>4260700</v>
      </c>
      <c r="R263" s="296" t="s">
        <v>3355</v>
      </c>
    </row>
    <row r="264" spans="1:18" ht="47.25" x14ac:dyDescent="0.2">
      <c r="A264" s="5">
        <f t="shared" si="35"/>
        <v>61</v>
      </c>
      <c r="B264" s="19" t="s">
        <v>3082</v>
      </c>
      <c r="C264" s="19" t="s">
        <v>3001</v>
      </c>
      <c r="D264" s="294">
        <v>1</v>
      </c>
      <c r="E264" s="294">
        <v>3</v>
      </c>
      <c r="F264" s="294">
        <v>2</v>
      </c>
      <c r="G264" s="200">
        <f>SUM(H264:J264)</f>
        <v>2724387</v>
      </c>
      <c r="H264" s="6">
        <v>2520063</v>
      </c>
      <c r="I264" s="6">
        <v>139486</v>
      </c>
      <c r="J264" s="6">
        <v>64838</v>
      </c>
      <c r="K264" s="6">
        <f t="shared" si="33"/>
        <v>218989.12</v>
      </c>
      <c r="L264" s="285">
        <f t="shared" si="34"/>
        <v>2142100</v>
      </c>
      <c r="M264" s="285">
        <v>218989.12</v>
      </c>
      <c r="N264" s="285">
        <v>310000</v>
      </c>
      <c r="O264" s="286">
        <f t="shared" si="30"/>
        <v>2452100</v>
      </c>
      <c r="P264" s="285">
        <f t="shared" si="31"/>
        <v>2671089.12</v>
      </c>
      <c r="Q264" s="286">
        <f t="shared" si="32"/>
        <v>2671100</v>
      </c>
      <c r="R264" s="296" t="s">
        <v>2706</v>
      </c>
    </row>
    <row r="265" spans="1:18" ht="63" x14ac:dyDescent="0.2">
      <c r="A265" s="5">
        <f t="shared" si="35"/>
        <v>62</v>
      </c>
      <c r="B265" s="295" t="s">
        <v>3083</v>
      </c>
      <c r="C265" s="19" t="s">
        <v>3010</v>
      </c>
      <c r="D265" s="294">
        <v>4</v>
      </c>
      <c r="E265" s="294">
        <v>4</v>
      </c>
      <c r="F265" s="294">
        <v>3</v>
      </c>
      <c r="G265" s="200">
        <f t="shared" si="36"/>
        <v>7174425</v>
      </c>
      <c r="H265" s="6">
        <v>6575886</v>
      </c>
      <c r="I265" s="6">
        <v>409014</v>
      </c>
      <c r="J265" s="6">
        <v>189525</v>
      </c>
      <c r="K265" s="6">
        <f t="shared" si="33"/>
        <v>1221578.48</v>
      </c>
      <c r="L265" s="285">
        <f t="shared" si="34"/>
        <v>5589500</v>
      </c>
      <c r="M265" s="285">
        <v>1221578.48</v>
      </c>
      <c r="N265" s="285">
        <v>1504000</v>
      </c>
      <c r="O265" s="286">
        <f t="shared" ref="O265:O299" si="37">N265+L265</f>
        <v>7093500</v>
      </c>
      <c r="P265" s="285">
        <f t="shared" ref="P265:P299" si="38">L265+M265+N265</f>
        <v>8315078.4800000004</v>
      </c>
      <c r="Q265" s="286">
        <f t="shared" ref="Q265:Q299" si="39">ROUND((P265),-2)</f>
        <v>8315100</v>
      </c>
      <c r="R265" s="296" t="s">
        <v>3084</v>
      </c>
    </row>
    <row r="266" spans="1:18" ht="31.5" x14ac:dyDescent="0.2">
      <c r="A266" s="5">
        <f t="shared" si="35"/>
        <v>63</v>
      </c>
      <c r="B266" s="295" t="s">
        <v>3085</v>
      </c>
      <c r="C266" s="19" t="s">
        <v>2998</v>
      </c>
      <c r="D266" s="294">
        <v>2.5</v>
      </c>
      <c r="E266" s="294">
        <v>4</v>
      </c>
      <c r="F266" s="294">
        <v>3</v>
      </c>
      <c r="G266" s="200">
        <f t="shared" si="36"/>
        <v>4264911</v>
      </c>
      <c r="H266" s="6">
        <v>3871981</v>
      </c>
      <c r="I266" s="6">
        <v>268242</v>
      </c>
      <c r="J266" s="6">
        <v>124688</v>
      </c>
      <c r="K266" s="6">
        <f t="shared" ref="K266:K298" si="40">1.18*D266*(E266*39134+F266*34091)</f>
        <v>763486.54999999993</v>
      </c>
      <c r="L266" s="285">
        <f t="shared" ref="L266:L298" si="41">ROUND((H266*0.85),-2)</f>
        <v>3291200</v>
      </c>
      <c r="M266" s="285">
        <v>763486.54999999993</v>
      </c>
      <c r="N266" s="285">
        <v>632000</v>
      </c>
      <c r="O266" s="286">
        <f t="shared" si="37"/>
        <v>3923200</v>
      </c>
      <c r="P266" s="285">
        <f t="shared" si="38"/>
        <v>4686686.55</v>
      </c>
      <c r="Q266" s="286">
        <f t="shared" si="39"/>
        <v>4686700</v>
      </c>
      <c r="R266" s="296" t="s">
        <v>3086</v>
      </c>
    </row>
    <row r="267" spans="1:18" x14ac:dyDescent="0.2">
      <c r="A267" s="5">
        <f t="shared" ref="A267:A298" si="42">A266+1</f>
        <v>64</v>
      </c>
      <c r="B267" s="295" t="s">
        <v>3087</v>
      </c>
      <c r="C267" s="19" t="s">
        <v>2998</v>
      </c>
      <c r="D267" s="294">
        <v>2</v>
      </c>
      <c r="E267" s="294">
        <v>4</v>
      </c>
      <c r="F267" s="294">
        <v>3</v>
      </c>
      <c r="G267" s="200">
        <f t="shared" si="36"/>
        <v>3680552</v>
      </c>
      <c r="H267" s="6">
        <v>3287622</v>
      </c>
      <c r="I267" s="6">
        <v>268242</v>
      </c>
      <c r="J267" s="6">
        <v>124688</v>
      </c>
      <c r="K267" s="6">
        <f t="shared" si="40"/>
        <v>610789.24</v>
      </c>
      <c r="L267" s="285">
        <f t="shared" si="41"/>
        <v>2794500</v>
      </c>
      <c r="M267" s="285">
        <v>610789.24</v>
      </c>
      <c r="N267" s="285">
        <v>632000</v>
      </c>
      <c r="O267" s="286">
        <f t="shared" si="37"/>
        <v>3426500</v>
      </c>
      <c r="P267" s="285">
        <f t="shared" si="38"/>
        <v>4037289.24</v>
      </c>
      <c r="Q267" s="286">
        <f t="shared" si="39"/>
        <v>4037300</v>
      </c>
      <c r="R267" s="296"/>
    </row>
    <row r="268" spans="1:18" ht="31.5" x14ac:dyDescent="0.2">
      <c r="A268" s="5">
        <f t="shared" si="42"/>
        <v>65</v>
      </c>
      <c r="B268" s="295" t="s">
        <v>3088</v>
      </c>
      <c r="C268" s="19" t="s">
        <v>2998</v>
      </c>
      <c r="D268" s="294">
        <v>2</v>
      </c>
      <c r="E268" s="294">
        <v>4</v>
      </c>
      <c r="F268" s="294">
        <v>3</v>
      </c>
      <c r="G268" s="200">
        <f t="shared" si="36"/>
        <v>3680552</v>
      </c>
      <c r="H268" s="6">
        <v>3287622</v>
      </c>
      <c r="I268" s="6">
        <v>268242</v>
      </c>
      <c r="J268" s="6">
        <v>124688</v>
      </c>
      <c r="K268" s="6">
        <f t="shared" si="40"/>
        <v>610789.24</v>
      </c>
      <c r="L268" s="285">
        <f t="shared" si="41"/>
        <v>2794500</v>
      </c>
      <c r="M268" s="285">
        <v>610789.24</v>
      </c>
      <c r="N268" s="285">
        <v>632000</v>
      </c>
      <c r="O268" s="286">
        <f t="shared" si="37"/>
        <v>3426500</v>
      </c>
      <c r="P268" s="285">
        <f t="shared" si="38"/>
        <v>4037289.24</v>
      </c>
      <c r="Q268" s="286">
        <f t="shared" si="39"/>
        <v>4037300</v>
      </c>
      <c r="R268" s="296" t="s">
        <v>3089</v>
      </c>
    </row>
    <row r="269" spans="1:18" x14ac:dyDescent="0.2">
      <c r="A269" s="5">
        <f t="shared" si="42"/>
        <v>66</v>
      </c>
      <c r="B269" s="295" t="s">
        <v>3090</v>
      </c>
      <c r="C269" s="19" t="s">
        <v>2998</v>
      </c>
      <c r="D269" s="294">
        <v>2</v>
      </c>
      <c r="E269" s="294">
        <v>4</v>
      </c>
      <c r="F269" s="294">
        <v>3</v>
      </c>
      <c r="G269" s="200">
        <f t="shared" si="36"/>
        <v>4202339</v>
      </c>
      <c r="H269" s="6">
        <v>3809409</v>
      </c>
      <c r="I269" s="6">
        <v>268242</v>
      </c>
      <c r="J269" s="6">
        <v>124688</v>
      </c>
      <c r="K269" s="6">
        <f t="shared" si="40"/>
        <v>610789.24</v>
      </c>
      <c r="L269" s="285">
        <f t="shared" si="41"/>
        <v>3238000</v>
      </c>
      <c r="M269" s="285">
        <v>610789.24</v>
      </c>
      <c r="N269" s="285">
        <v>632000</v>
      </c>
      <c r="O269" s="286">
        <f t="shared" si="37"/>
        <v>3870000</v>
      </c>
      <c r="P269" s="285">
        <f t="shared" si="38"/>
        <v>4480789.24</v>
      </c>
      <c r="Q269" s="286">
        <f t="shared" si="39"/>
        <v>4480800</v>
      </c>
      <c r="R269" s="296"/>
    </row>
    <row r="270" spans="1:18" ht="63" x14ac:dyDescent="0.2">
      <c r="A270" s="5">
        <f t="shared" si="42"/>
        <v>67</v>
      </c>
      <c r="B270" s="295" t="s">
        <v>3091</v>
      </c>
      <c r="C270" s="19" t="s">
        <v>2998</v>
      </c>
      <c r="D270" s="294">
        <v>2</v>
      </c>
      <c r="E270" s="294">
        <v>4</v>
      </c>
      <c r="F270" s="294">
        <v>3</v>
      </c>
      <c r="G270" s="200">
        <f t="shared" si="36"/>
        <v>4264911</v>
      </c>
      <c r="H270" s="6">
        <v>3871981</v>
      </c>
      <c r="I270" s="6">
        <v>268242</v>
      </c>
      <c r="J270" s="6">
        <v>124688</v>
      </c>
      <c r="K270" s="6">
        <f t="shared" si="40"/>
        <v>610789.24</v>
      </c>
      <c r="L270" s="285">
        <f t="shared" si="41"/>
        <v>3291200</v>
      </c>
      <c r="M270" s="285">
        <v>610789.24</v>
      </c>
      <c r="N270" s="285">
        <v>632000</v>
      </c>
      <c r="O270" s="286">
        <f t="shared" si="37"/>
        <v>3923200</v>
      </c>
      <c r="P270" s="285">
        <f t="shared" si="38"/>
        <v>4533989.24</v>
      </c>
      <c r="Q270" s="286">
        <f t="shared" si="39"/>
        <v>4534000</v>
      </c>
      <c r="R270" s="296" t="s">
        <v>3092</v>
      </c>
    </row>
    <row r="271" spans="1:18" ht="47.25" x14ac:dyDescent="0.2">
      <c r="A271" s="5">
        <f t="shared" si="42"/>
        <v>68</v>
      </c>
      <c r="B271" s="295" t="s">
        <v>3093</v>
      </c>
      <c r="C271" s="19" t="s">
        <v>2998</v>
      </c>
      <c r="D271" s="294">
        <v>2</v>
      </c>
      <c r="E271" s="294">
        <v>4</v>
      </c>
      <c r="F271" s="294">
        <v>3</v>
      </c>
      <c r="G271" s="200">
        <f t="shared" si="36"/>
        <v>3929764</v>
      </c>
      <c r="H271" s="6">
        <v>3536834</v>
      </c>
      <c r="I271" s="6">
        <v>268242</v>
      </c>
      <c r="J271" s="6">
        <v>124688</v>
      </c>
      <c r="K271" s="6">
        <f t="shared" si="40"/>
        <v>610789.24</v>
      </c>
      <c r="L271" s="285">
        <f t="shared" si="41"/>
        <v>3006300</v>
      </c>
      <c r="M271" s="285">
        <v>610789.24</v>
      </c>
      <c r="N271" s="285">
        <v>632000</v>
      </c>
      <c r="O271" s="286">
        <f t="shared" si="37"/>
        <v>3638300</v>
      </c>
      <c r="P271" s="285">
        <f t="shared" si="38"/>
        <v>4249089.24</v>
      </c>
      <c r="Q271" s="286">
        <f t="shared" si="39"/>
        <v>4249100</v>
      </c>
      <c r="R271" s="296" t="s">
        <v>3094</v>
      </c>
    </row>
    <row r="272" spans="1:18" ht="63" x14ac:dyDescent="0.2">
      <c r="A272" s="5">
        <f t="shared" si="42"/>
        <v>69</v>
      </c>
      <c r="B272" s="295" t="s">
        <v>3095</v>
      </c>
      <c r="C272" s="19" t="s">
        <v>2998</v>
      </c>
      <c r="D272" s="294">
        <v>2</v>
      </c>
      <c r="E272" s="294">
        <v>4</v>
      </c>
      <c r="F272" s="294">
        <v>3</v>
      </c>
      <c r="G272" s="200">
        <f t="shared" si="36"/>
        <v>3929764</v>
      </c>
      <c r="H272" s="6">
        <v>3536834</v>
      </c>
      <c r="I272" s="6">
        <v>268242</v>
      </c>
      <c r="J272" s="6">
        <v>124688</v>
      </c>
      <c r="K272" s="6">
        <f t="shared" si="40"/>
        <v>610789.24</v>
      </c>
      <c r="L272" s="285">
        <f t="shared" si="41"/>
        <v>3006300</v>
      </c>
      <c r="M272" s="285">
        <v>610789.24</v>
      </c>
      <c r="N272" s="285">
        <v>632000</v>
      </c>
      <c r="O272" s="286">
        <f t="shared" si="37"/>
        <v>3638300</v>
      </c>
      <c r="P272" s="285">
        <f t="shared" si="38"/>
        <v>4249089.24</v>
      </c>
      <c r="Q272" s="286">
        <f t="shared" si="39"/>
        <v>4249100</v>
      </c>
      <c r="R272" s="296" t="s">
        <v>3096</v>
      </c>
    </row>
    <row r="273" spans="1:18" ht="63" x14ac:dyDescent="0.2">
      <c r="A273" s="5">
        <f t="shared" si="42"/>
        <v>70</v>
      </c>
      <c r="B273" s="295" t="s">
        <v>3097</v>
      </c>
      <c r="C273" s="19" t="s">
        <v>3010</v>
      </c>
      <c r="D273" s="294">
        <v>6</v>
      </c>
      <c r="E273" s="294">
        <v>4</v>
      </c>
      <c r="F273" s="294">
        <v>3</v>
      </c>
      <c r="G273" s="200">
        <f t="shared" si="36"/>
        <v>9187058</v>
      </c>
      <c r="H273" s="6">
        <v>8588519</v>
      </c>
      <c r="I273" s="6">
        <v>409014</v>
      </c>
      <c r="J273" s="6">
        <v>189525</v>
      </c>
      <c r="K273" s="6">
        <f t="shared" si="40"/>
        <v>1832367.72</v>
      </c>
      <c r="L273" s="285">
        <f t="shared" si="41"/>
        <v>7300200</v>
      </c>
      <c r="M273" s="285">
        <v>1832367.72</v>
      </c>
      <c r="N273" s="285">
        <v>1504000</v>
      </c>
      <c r="O273" s="286">
        <f t="shared" si="37"/>
        <v>8804200</v>
      </c>
      <c r="P273" s="285">
        <f t="shared" si="38"/>
        <v>10636567.720000001</v>
      </c>
      <c r="Q273" s="286">
        <f t="shared" si="39"/>
        <v>10636600</v>
      </c>
      <c r="R273" s="296" t="s">
        <v>3098</v>
      </c>
    </row>
    <row r="274" spans="1:18" x14ac:dyDescent="0.2">
      <c r="A274" s="5">
        <f t="shared" si="42"/>
        <v>71</v>
      </c>
      <c r="B274" s="295" t="s">
        <v>3099</v>
      </c>
      <c r="C274" s="19" t="s">
        <v>2998</v>
      </c>
      <c r="D274" s="294">
        <v>3</v>
      </c>
      <c r="E274" s="294">
        <v>4</v>
      </c>
      <c r="F274" s="294">
        <v>3</v>
      </c>
      <c r="G274" s="200">
        <f t="shared" si="36"/>
        <v>3584095</v>
      </c>
      <c r="H274" s="6">
        <v>3191165</v>
      </c>
      <c r="I274" s="6">
        <v>268242</v>
      </c>
      <c r="J274" s="6">
        <v>124688</v>
      </c>
      <c r="K274" s="6">
        <f t="shared" si="40"/>
        <v>916183.86</v>
      </c>
      <c r="L274" s="285">
        <f t="shared" si="41"/>
        <v>2712500</v>
      </c>
      <c r="M274" s="285">
        <v>916183.86</v>
      </c>
      <c r="N274" s="285">
        <v>632000</v>
      </c>
      <c r="O274" s="286">
        <f t="shared" si="37"/>
        <v>3344500</v>
      </c>
      <c r="P274" s="285">
        <f t="shared" si="38"/>
        <v>4260683.8599999994</v>
      </c>
      <c r="Q274" s="286">
        <f t="shared" si="39"/>
        <v>4260700</v>
      </c>
      <c r="R274" s="296"/>
    </row>
    <row r="275" spans="1:18" ht="47.25" x14ac:dyDescent="0.2">
      <c r="A275" s="5">
        <f t="shared" si="42"/>
        <v>72</v>
      </c>
      <c r="B275" s="295" t="s">
        <v>3100</v>
      </c>
      <c r="C275" s="19" t="s">
        <v>3001</v>
      </c>
      <c r="D275" s="294">
        <v>1</v>
      </c>
      <c r="E275" s="294">
        <v>3</v>
      </c>
      <c r="F275" s="294">
        <v>2</v>
      </c>
      <c r="G275" s="200">
        <f t="shared" si="36"/>
        <v>2006468</v>
      </c>
      <c r="H275" s="6">
        <v>1802144</v>
      </c>
      <c r="I275" s="6">
        <v>139486</v>
      </c>
      <c r="J275" s="6">
        <v>64838</v>
      </c>
      <c r="K275" s="6">
        <f t="shared" si="40"/>
        <v>218989.12</v>
      </c>
      <c r="L275" s="285">
        <f t="shared" si="41"/>
        <v>1531800</v>
      </c>
      <c r="M275" s="285">
        <v>218989.12</v>
      </c>
      <c r="N275" s="285">
        <v>310000</v>
      </c>
      <c r="O275" s="286">
        <f t="shared" si="37"/>
        <v>1841800</v>
      </c>
      <c r="P275" s="285">
        <f t="shared" si="38"/>
        <v>2060789.12</v>
      </c>
      <c r="Q275" s="286">
        <f t="shared" si="39"/>
        <v>2060800</v>
      </c>
      <c r="R275" s="296" t="s">
        <v>2706</v>
      </c>
    </row>
    <row r="276" spans="1:18" x14ac:dyDescent="0.2">
      <c r="A276" s="5">
        <f t="shared" si="42"/>
        <v>73</v>
      </c>
      <c r="B276" s="295" t="s">
        <v>3101</v>
      </c>
      <c r="C276" s="19" t="s">
        <v>3001</v>
      </c>
      <c r="D276" s="294">
        <v>1</v>
      </c>
      <c r="E276" s="294">
        <v>3</v>
      </c>
      <c r="F276" s="294">
        <v>2</v>
      </c>
      <c r="G276" s="200">
        <f t="shared" si="36"/>
        <v>1917773</v>
      </c>
      <c r="H276" s="6">
        <v>1713449</v>
      </c>
      <c r="I276" s="6">
        <v>139486</v>
      </c>
      <c r="J276" s="6">
        <v>64838</v>
      </c>
      <c r="K276" s="6">
        <f t="shared" si="40"/>
        <v>218989.12</v>
      </c>
      <c r="L276" s="285">
        <f t="shared" si="41"/>
        <v>1456400</v>
      </c>
      <c r="M276" s="285">
        <v>218989.12</v>
      </c>
      <c r="N276" s="285">
        <v>310000</v>
      </c>
      <c r="O276" s="286">
        <f t="shared" si="37"/>
        <v>1766400</v>
      </c>
      <c r="P276" s="285">
        <f t="shared" si="38"/>
        <v>1985389.12</v>
      </c>
      <c r="Q276" s="286">
        <f t="shared" si="39"/>
        <v>1985400</v>
      </c>
      <c r="R276" s="296"/>
    </row>
    <row r="277" spans="1:18" x14ac:dyDescent="0.2">
      <c r="A277" s="5">
        <f t="shared" si="42"/>
        <v>74</v>
      </c>
      <c r="B277" s="295" t="s">
        <v>3102</v>
      </c>
      <c r="C277" s="19" t="s">
        <v>3001</v>
      </c>
      <c r="D277" s="294">
        <v>2</v>
      </c>
      <c r="E277" s="294">
        <v>4</v>
      </c>
      <c r="F277" s="294">
        <v>2</v>
      </c>
      <c r="G277" s="200">
        <f t="shared" si="36"/>
        <v>3395489</v>
      </c>
      <c r="H277" s="6">
        <v>3191165</v>
      </c>
      <c r="I277" s="6">
        <v>139486</v>
      </c>
      <c r="J277" s="6">
        <v>64838</v>
      </c>
      <c r="K277" s="6">
        <f t="shared" si="40"/>
        <v>530334.48</v>
      </c>
      <c r="L277" s="285">
        <f t="shared" si="41"/>
        <v>2712500</v>
      </c>
      <c r="M277" s="285">
        <v>530334.48</v>
      </c>
      <c r="N277" s="285">
        <v>310000</v>
      </c>
      <c r="O277" s="286">
        <f t="shared" si="37"/>
        <v>3022500</v>
      </c>
      <c r="P277" s="285">
        <f t="shared" si="38"/>
        <v>3552834.48</v>
      </c>
      <c r="Q277" s="286">
        <f t="shared" si="39"/>
        <v>3552800</v>
      </c>
      <c r="R277" s="296"/>
    </row>
    <row r="278" spans="1:18" x14ac:dyDescent="0.2">
      <c r="A278" s="5">
        <f t="shared" si="42"/>
        <v>75</v>
      </c>
      <c r="B278" s="295" t="s">
        <v>3103</v>
      </c>
      <c r="C278" s="19" t="s">
        <v>2998</v>
      </c>
      <c r="D278" s="294">
        <v>2</v>
      </c>
      <c r="E278" s="294">
        <v>4</v>
      </c>
      <c r="F278" s="294">
        <v>3</v>
      </c>
      <c r="G278" s="200">
        <f t="shared" si="36"/>
        <v>3399921</v>
      </c>
      <c r="H278" s="6">
        <v>3006991</v>
      </c>
      <c r="I278" s="6">
        <v>268242</v>
      </c>
      <c r="J278" s="6">
        <v>124688</v>
      </c>
      <c r="K278" s="6">
        <f t="shared" si="40"/>
        <v>610789.24</v>
      </c>
      <c r="L278" s="285">
        <f t="shared" si="41"/>
        <v>2555900</v>
      </c>
      <c r="M278" s="285">
        <v>610789.24</v>
      </c>
      <c r="N278" s="285">
        <v>632000</v>
      </c>
      <c r="O278" s="286">
        <f t="shared" si="37"/>
        <v>3187900</v>
      </c>
      <c r="P278" s="285">
        <f t="shared" si="38"/>
        <v>3798689.24</v>
      </c>
      <c r="Q278" s="286">
        <f t="shared" si="39"/>
        <v>3798700</v>
      </c>
      <c r="R278" s="296" t="s">
        <v>3104</v>
      </c>
    </row>
    <row r="279" spans="1:18" x14ac:dyDescent="0.2">
      <c r="A279" s="5" t="s">
        <v>2984</v>
      </c>
      <c r="B279" s="297" t="s">
        <v>3105</v>
      </c>
      <c r="C279" s="19"/>
      <c r="D279" s="294"/>
      <c r="E279" s="294"/>
      <c r="F279" s="294"/>
      <c r="G279" s="200">
        <f t="shared" si="36"/>
        <v>0</v>
      </c>
      <c r="H279" s="6"/>
      <c r="I279" s="6"/>
      <c r="J279" s="6"/>
      <c r="K279" s="6">
        <f t="shared" si="40"/>
        <v>0</v>
      </c>
      <c r="L279" s="285"/>
      <c r="M279" s="285"/>
      <c r="N279" s="285"/>
      <c r="O279" s="286"/>
      <c r="P279" s="285"/>
      <c r="Q279" s="286"/>
      <c r="R279" s="296"/>
    </row>
    <row r="280" spans="1:18" x14ac:dyDescent="0.2">
      <c r="A280" s="5">
        <v>76</v>
      </c>
      <c r="B280" s="295" t="s">
        <v>3106</v>
      </c>
      <c r="C280" s="19" t="s">
        <v>2763</v>
      </c>
      <c r="D280" s="294">
        <v>1.5</v>
      </c>
      <c r="E280" s="294">
        <v>3</v>
      </c>
      <c r="F280" s="294">
        <v>2</v>
      </c>
      <c r="G280" s="200">
        <f t="shared" ref="G280:G298" si="43">SUM(H280:J280)</f>
        <v>2710388</v>
      </c>
      <c r="H280" s="6">
        <v>2506064</v>
      </c>
      <c r="I280" s="6">
        <v>139486</v>
      </c>
      <c r="J280" s="6">
        <v>64838</v>
      </c>
      <c r="K280" s="6">
        <f t="shared" si="40"/>
        <v>328483.68</v>
      </c>
      <c r="L280" s="285">
        <f t="shared" si="41"/>
        <v>2130200</v>
      </c>
      <c r="M280" s="285">
        <v>328483.68</v>
      </c>
      <c r="N280" s="285">
        <v>310000</v>
      </c>
      <c r="O280" s="286">
        <f t="shared" si="37"/>
        <v>2440200</v>
      </c>
      <c r="P280" s="285">
        <f t="shared" si="38"/>
        <v>2768683.68</v>
      </c>
      <c r="Q280" s="286">
        <f t="shared" si="39"/>
        <v>2768700</v>
      </c>
      <c r="R280" s="296"/>
    </row>
    <row r="281" spans="1:18" x14ac:dyDescent="0.2">
      <c r="A281" s="5">
        <f t="shared" si="42"/>
        <v>77</v>
      </c>
      <c r="B281" s="295" t="s">
        <v>3107</v>
      </c>
      <c r="C281" s="19" t="s">
        <v>2763</v>
      </c>
      <c r="D281" s="294">
        <v>1.5</v>
      </c>
      <c r="E281" s="294">
        <v>3</v>
      </c>
      <c r="F281" s="294">
        <v>2</v>
      </c>
      <c r="G281" s="200">
        <f t="shared" si="43"/>
        <v>1770569</v>
      </c>
      <c r="H281" s="6">
        <v>1566245</v>
      </c>
      <c r="I281" s="6">
        <v>139486</v>
      </c>
      <c r="J281" s="6">
        <v>64838</v>
      </c>
      <c r="K281" s="6">
        <f t="shared" si="40"/>
        <v>328483.68</v>
      </c>
      <c r="L281" s="285">
        <f t="shared" si="41"/>
        <v>1331300</v>
      </c>
      <c r="M281" s="285">
        <v>328483.68</v>
      </c>
      <c r="N281" s="285">
        <v>310000</v>
      </c>
      <c r="O281" s="286">
        <f t="shared" si="37"/>
        <v>1641300</v>
      </c>
      <c r="P281" s="285">
        <f t="shared" si="38"/>
        <v>1969783.68</v>
      </c>
      <c r="Q281" s="286">
        <f t="shared" si="39"/>
        <v>1969800</v>
      </c>
      <c r="R281" s="296"/>
    </row>
    <row r="282" spans="1:18" ht="31.5" x14ac:dyDescent="0.2">
      <c r="A282" s="5">
        <f t="shared" si="42"/>
        <v>78</v>
      </c>
      <c r="B282" s="295" t="s">
        <v>3108</v>
      </c>
      <c r="C282" s="19" t="s">
        <v>2760</v>
      </c>
      <c r="D282" s="294">
        <v>1.5</v>
      </c>
      <c r="E282" s="294">
        <v>4</v>
      </c>
      <c r="F282" s="294">
        <v>3</v>
      </c>
      <c r="G282" s="200">
        <f t="shared" si="43"/>
        <v>4901145</v>
      </c>
      <c r="H282" s="6">
        <v>4302606</v>
      </c>
      <c r="I282" s="6">
        <v>409014</v>
      </c>
      <c r="J282" s="6">
        <v>189525</v>
      </c>
      <c r="K282" s="6">
        <f t="shared" si="40"/>
        <v>458091.93</v>
      </c>
      <c r="L282" s="285">
        <f t="shared" si="41"/>
        <v>3657200</v>
      </c>
      <c r="M282" s="285">
        <v>458091.93</v>
      </c>
      <c r="N282" s="285">
        <v>1504000</v>
      </c>
      <c r="O282" s="286">
        <f t="shared" si="37"/>
        <v>5161200</v>
      </c>
      <c r="P282" s="285">
        <f t="shared" si="38"/>
        <v>5619291.9299999997</v>
      </c>
      <c r="Q282" s="286">
        <f t="shared" si="39"/>
        <v>5619300</v>
      </c>
      <c r="R282" s="296" t="s">
        <v>3109</v>
      </c>
    </row>
    <row r="283" spans="1:18" x14ac:dyDescent="0.2">
      <c r="A283" s="5">
        <f t="shared" si="42"/>
        <v>79</v>
      </c>
      <c r="B283" s="295" t="s">
        <v>3110</v>
      </c>
      <c r="C283" s="19" t="s">
        <v>2763</v>
      </c>
      <c r="D283" s="294">
        <v>1.5</v>
      </c>
      <c r="E283" s="294">
        <v>3</v>
      </c>
      <c r="F283" s="294">
        <v>2</v>
      </c>
      <c r="G283" s="200">
        <f t="shared" si="43"/>
        <v>1770569</v>
      </c>
      <c r="H283" s="6">
        <v>1566245</v>
      </c>
      <c r="I283" s="6">
        <v>139486</v>
      </c>
      <c r="J283" s="6">
        <v>64838</v>
      </c>
      <c r="K283" s="6">
        <f t="shared" si="40"/>
        <v>328483.68</v>
      </c>
      <c r="L283" s="285">
        <f t="shared" si="41"/>
        <v>1331300</v>
      </c>
      <c r="M283" s="285">
        <v>328483.68</v>
      </c>
      <c r="N283" s="285">
        <v>310000</v>
      </c>
      <c r="O283" s="286">
        <f t="shared" si="37"/>
        <v>1641300</v>
      </c>
      <c r="P283" s="285">
        <f t="shared" si="38"/>
        <v>1969783.68</v>
      </c>
      <c r="Q283" s="286">
        <f t="shared" si="39"/>
        <v>1969800</v>
      </c>
      <c r="R283" s="296" t="s">
        <v>3111</v>
      </c>
    </row>
    <row r="284" spans="1:18" ht="47.25" x14ac:dyDescent="0.2">
      <c r="A284" s="5">
        <f t="shared" si="42"/>
        <v>80</v>
      </c>
      <c r="B284" s="295" t="s">
        <v>3112</v>
      </c>
      <c r="C284" s="19" t="s">
        <v>2761</v>
      </c>
      <c r="D284" s="294">
        <v>1.5</v>
      </c>
      <c r="E284" s="294">
        <v>4</v>
      </c>
      <c r="F284" s="294">
        <v>3</v>
      </c>
      <c r="G284" s="200">
        <f t="shared" si="43"/>
        <v>2868057</v>
      </c>
      <c r="H284" s="6">
        <v>2475127</v>
      </c>
      <c r="I284" s="6">
        <v>268242</v>
      </c>
      <c r="J284" s="6">
        <v>124688</v>
      </c>
      <c r="K284" s="6">
        <f t="shared" si="40"/>
        <v>458091.93</v>
      </c>
      <c r="L284" s="285">
        <f t="shared" si="41"/>
        <v>2103900</v>
      </c>
      <c r="M284" s="285">
        <v>458091.93</v>
      </c>
      <c r="N284" s="285">
        <v>632000</v>
      </c>
      <c r="O284" s="286">
        <f t="shared" si="37"/>
        <v>2735900</v>
      </c>
      <c r="P284" s="285">
        <f t="shared" si="38"/>
        <v>3193991.93</v>
      </c>
      <c r="Q284" s="286">
        <f t="shared" si="39"/>
        <v>3194000</v>
      </c>
      <c r="R284" s="296" t="s">
        <v>3113</v>
      </c>
    </row>
    <row r="285" spans="1:18" ht="47.25" x14ac:dyDescent="0.2">
      <c r="A285" s="5">
        <f t="shared" si="42"/>
        <v>81</v>
      </c>
      <c r="B285" s="295" t="s">
        <v>3114</v>
      </c>
      <c r="C285" s="19" t="s">
        <v>2763</v>
      </c>
      <c r="D285" s="294">
        <v>1.5</v>
      </c>
      <c r="E285" s="294">
        <v>3</v>
      </c>
      <c r="F285" s="294">
        <v>2</v>
      </c>
      <c r="G285" s="200">
        <f t="shared" si="43"/>
        <v>1770569</v>
      </c>
      <c r="H285" s="6">
        <v>1566245</v>
      </c>
      <c r="I285" s="6">
        <v>139486</v>
      </c>
      <c r="J285" s="6">
        <v>64838</v>
      </c>
      <c r="K285" s="6">
        <f t="shared" si="40"/>
        <v>328483.68</v>
      </c>
      <c r="L285" s="285">
        <f t="shared" si="41"/>
        <v>1331300</v>
      </c>
      <c r="M285" s="285">
        <v>328483.68</v>
      </c>
      <c r="N285" s="285">
        <v>310000</v>
      </c>
      <c r="O285" s="286">
        <f t="shared" si="37"/>
        <v>1641300</v>
      </c>
      <c r="P285" s="285">
        <f t="shared" si="38"/>
        <v>1969783.68</v>
      </c>
      <c r="Q285" s="286">
        <f t="shared" si="39"/>
        <v>1969800</v>
      </c>
      <c r="R285" s="296"/>
    </row>
    <row r="286" spans="1:18" x14ac:dyDescent="0.2">
      <c r="A286" s="5">
        <f t="shared" si="42"/>
        <v>82</v>
      </c>
      <c r="B286" s="295" t="s">
        <v>3115</v>
      </c>
      <c r="C286" s="19" t="s">
        <v>2763</v>
      </c>
      <c r="D286" s="294">
        <v>1.5</v>
      </c>
      <c r="E286" s="294">
        <v>3</v>
      </c>
      <c r="F286" s="294">
        <v>2</v>
      </c>
      <c r="G286" s="200">
        <f t="shared" si="43"/>
        <v>1770569</v>
      </c>
      <c r="H286" s="6">
        <v>1566245</v>
      </c>
      <c r="I286" s="6">
        <v>139486</v>
      </c>
      <c r="J286" s="6">
        <v>64838</v>
      </c>
      <c r="K286" s="6">
        <f t="shared" si="40"/>
        <v>328483.68</v>
      </c>
      <c r="L286" s="285">
        <f t="shared" si="41"/>
        <v>1331300</v>
      </c>
      <c r="M286" s="285">
        <v>328483.68</v>
      </c>
      <c r="N286" s="285">
        <v>310000</v>
      </c>
      <c r="O286" s="286">
        <f t="shared" si="37"/>
        <v>1641300</v>
      </c>
      <c r="P286" s="285">
        <f t="shared" si="38"/>
        <v>1969783.68</v>
      </c>
      <c r="Q286" s="286">
        <f t="shared" si="39"/>
        <v>1969800</v>
      </c>
      <c r="R286" s="296"/>
    </row>
    <row r="287" spans="1:18" x14ac:dyDescent="0.2">
      <c r="A287" s="5">
        <f t="shared" si="42"/>
        <v>83</v>
      </c>
      <c r="B287" s="295" t="s">
        <v>3116</v>
      </c>
      <c r="C287" s="19" t="s">
        <v>2760</v>
      </c>
      <c r="D287" s="294">
        <v>3</v>
      </c>
      <c r="E287" s="294">
        <v>4</v>
      </c>
      <c r="F287" s="294">
        <v>3</v>
      </c>
      <c r="G287" s="200">
        <f t="shared" si="43"/>
        <v>4153657</v>
      </c>
      <c r="H287" s="6">
        <v>3555118</v>
      </c>
      <c r="I287" s="6">
        <v>409014</v>
      </c>
      <c r="J287" s="6">
        <v>189525</v>
      </c>
      <c r="K287" s="6">
        <f t="shared" si="40"/>
        <v>916183.86</v>
      </c>
      <c r="L287" s="285">
        <f t="shared" si="41"/>
        <v>3021900</v>
      </c>
      <c r="M287" s="285">
        <v>916183.86</v>
      </c>
      <c r="N287" s="285">
        <v>1504000</v>
      </c>
      <c r="O287" s="286">
        <f t="shared" si="37"/>
        <v>4525900</v>
      </c>
      <c r="P287" s="285">
        <f t="shared" si="38"/>
        <v>5442083.8599999994</v>
      </c>
      <c r="Q287" s="286">
        <f t="shared" si="39"/>
        <v>5442100</v>
      </c>
      <c r="R287" s="296"/>
    </row>
    <row r="288" spans="1:18" x14ac:dyDescent="0.2">
      <c r="A288" s="5">
        <f t="shared" si="42"/>
        <v>84</v>
      </c>
      <c r="B288" s="295" t="s">
        <v>3117</v>
      </c>
      <c r="C288" s="19" t="s">
        <v>2761</v>
      </c>
      <c r="D288" s="294">
        <v>1.5</v>
      </c>
      <c r="E288" s="294">
        <v>4</v>
      </c>
      <c r="F288" s="294">
        <v>3</v>
      </c>
      <c r="G288" s="200">
        <f t="shared" si="43"/>
        <v>1959175</v>
      </c>
      <c r="H288" s="6">
        <v>1566245</v>
      </c>
      <c r="I288" s="6">
        <v>268242</v>
      </c>
      <c r="J288" s="6">
        <v>124688</v>
      </c>
      <c r="K288" s="6">
        <f t="shared" si="40"/>
        <v>458091.93</v>
      </c>
      <c r="L288" s="285">
        <f t="shared" si="41"/>
        <v>1331300</v>
      </c>
      <c r="M288" s="285">
        <v>458091.93</v>
      </c>
      <c r="N288" s="285">
        <v>632000</v>
      </c>
      <c r="O288" s="286">
        <f t="shared" si="37"/>
        <v>1963300</v>
      </c>
      <c r="P288" s="285">
        <f t="shared" si="38"/>
        <v>2421391.9299999997</v>
      </c>
      <c r="Q288" s="286">
        <f t="shared" si="39"/>
        <v>2421400</v>
      </c>
      <c r="R288" s="296"/>
    </row>
    <row r="289" spans="1:18" ht="31.5" x14ac:dyDescent="0.2">
      <c r="A289" s="5">
        <f t="shared" si="42"/>
        <v>85</v>
      </c>
      <c r="B289" s="295" t="s">
        <v>3118</v>
      </c>
      <c r="C289" s="19" t="s">
        <v>2763</v>
      </c>
      <c r="D289" s="294">
        <v>1</v>
      </c>
      <c r="E289" s="294">
        <v>3</v>
      </c>
      <c r="F289" s="294">
        <v>2</v>
      </c>
      <c r="G289" s="200">
        <f t="shared" si="43"/>
        <v>1770569</v>
      </c>
      <c r="H289" s="6">
        <v>1566245</v>
      </c>
      <c r="I289" s="6">
        <v>139486</v>
      </c>
      <c r="J289" s="6">
        <v>64838</v>
      </c>
      <c r="K289" s="6">
        <f t="shared" si="40"/>
        <v>218989.12</v>
      </c>
      <c r="L289" s="285">
        <f t="shared" si="41"/>
        <v>1331300</v>
      </c>
      <c r="M289" s="285">
        <v>218989.12</v>
      </c>
      <c r="N289" s="285">
        <v>310000</v>
      </c>
      <c r="O289" s="286">
        <f t="shared" si="37"/>
        <v>1641300</v>
      </c>
      <c r="P289" s="285">
        <f t="shared" si="38"/>
        <v>1860289.12</v>
      </c>
      <c r="Q289" s="286">
        <f t="shared" si="39"/>
        <v>1860300</v>
      </c>
      <c r="R289" s="296"/>
    </row>
    <row r="290" spans="1:18" x14ac:dyDescent="0.2">
      <c r="A290" s="5">
        <f t="shared" si="42"/>
        <v>86</v>
      </c>
      <c r="B290" s="295" t="s">
        <v>3119</v>
      </c>
      <c r="C290" s="19" t="s">
        <v>2761</v>
      </c>
      <c r="D290" s="294">
        <v>2</v>
      </c>
      <c r="E290" s="294">
        <v>4</v>
      </c>
      <c r="F290" s="294">
        <v>3</v>
      </c>
      <c r="G290" s="200">
        <f t="shared" si="43"/>
        <v>3292353</v>
      </c>
      <c r="H290" s="6">
        <v>2899423</v>
      </c>
      <c r="I290" s="6">
        <v>268242</v>
      </c>
      <c r="J290" s="6">
        <v>124688</v>
      </c>
      <c r="K290" s="6">
        <f t="shared" si="40"/>
        <v>610789.24</v>
      </c>
      <c r="L290" s="285">
        <f t="shared" si="41"/>
        <v>2464500</v>
      </c>
      <c r="M290" s="285">
        <v>610789.24</v>
      </c>
      <c r="N290" s="285">
        <v>632000</v>
      </c>
      <c r="O290" s="286">
        <f t="shared" si="37"/>
        <v>3096500</v>
      </c>
      <c r="P290" s="285">
        <f t="shared" si="38"/>
        <v>3707289.24</v>
      </c>
      <c r="Q290" s="286">
        <f t="shared" si="39"/>
        <v>3707300</v>
      </c>
      <c r="R290" s="296"/>
    </row>
    <row r="291" spans="1:18" x14ac:dyDescent="0.2">
      <c r="A291" s="5">
        <f t="shared" si="42"/>
        <v>87</v>
      </c>
      <c r="B291" s="295" t="s">
        <v>3120</v>
      </c>
      <c r="C291" s="19" t="s">
        <v>2761</v>
      </c>
      <c r="D291" s="294">
        <v>1.5</v>
      </c>
      <c r="E291" s="294">
        <v>4</v>
      </c>
      <c r="F291" s="294">
        <v>3</v>
      </c>
      <c r="G291" s="200">
        <f t="shared" si="43"/>
        <v>2868057</v>
      </c>
      <c r="H291" s="6">
        <v>2475127</v>
      </c>
      <c r="I291" s="6">
        <v>268242</v>
      </c>
      <c r="J291" s="6">
        <v>124688</v>
      </c>
      <c r="K291" s="6">
        <f t="shared" si="40"/>
        <v>458091.93</v>
      </c>
      <c r="L291" s="285">
        <f t="shared" si="41"/>
        <v>2103900</v>
      </c>
      <c r="M291" s="285">
        <v>458091.93</v>
      </c>
      <c r="N291" s="285">
        <v>632000</v>
      </c>
      <c r="O291" s="286">
        <f t="shared" si="37"/>
        <v>2735900</v>
      </c>
      <c r="P291" s="285">
        <f t="shared" si="38"/>
        <v>3193991.93</v>
      </c>
      <c r="Q291" s="286">
        <f t="shared" si="39"/>
        <v>3194000</v>
      </c>
      <c r="R291" s="296"/>
    </row>
    <row r="292" spans="1:18" x14ac:dyDescent="0.2">
      <c r="A292" s="5">
        <f t="shared" si="42"/>
        <v>88</v>
      </c>
      <c r="B292" s="295" t="s">
        <v>3121</v>
      </c>
      <c r="C292" s="19" t="s">
        <v>2763</v>
      </c>
      <c r="D292" s="294">
        <v>1.5</v>
      </c>
      <c r="E292" s="294">
        <v>3</v>
      </c>
      <c r="F292" s="294">
        <v>2</v>
      </c>
      <c r="G292" s="200">
        <f t="shared" si="43"/>
        <v>1770569</v>
      </c>
      <c r="H292" s="6">
        <v>1566245</v>
      </c>
      <c r="I292" s="6">
        <v>139486</v>
      </c>
      <c r="J292" s="6">
        <v>64838</v>
      </c>
      <c r="K292" s="6">
        <f t="shared" si="40"/>
        <v>328483.68</v>
      </c>
      <c r="L292" s="285">
        <f t="shared" si="41"/>
        <v>1331300</v>
      </c>
      <c r="M292" s="285">
        <v>328483.68</v>
      </c>
      <c r="N292" s="285">
        <v>310000</v>
      </c>
      <c r="O292" s="286">
        <f t="shared" si="37"/>
        <v>1641300</v>
      </c>
      <c r="P292" s="285">
        <f t="shared" si="38"/>
        <v>1969783.68</v>
      </c>
      <c r="Q292" s="286">
        <f t="shared" si="39"/>
        <v>1969800</v>
      </c>
      <c r="R292" s="296"/>
    </row>
    <row r="293" spans="1:18" x14ac:dyDescent="0.2">
      <c r="A293" s="5">
        <f t="shared" si="42"/>
        <v>89</v>
      </c>
      <c r="B293" s="295" t="s">
        <v>3122</v>
      </c>
      <c r="C293" s="19" t="s">
        <v>2763</v>
      </c>
      <c r="D293" s="294">
        <v>1.5</v>
      </c>
      <c r="E293" s="294">
        <v>3</v>
      </c>
      <c r="F293" s="294">
        <v>2</v>
      </c>
      <c r="G293" s="200">
        <f t="shared" si="43"/>
        <v>1770569</v>
      </c>
      <c r="H293" s="6">
        <v>1566245</v>
      </c>
      <c r="I293" s="6">
        <v>139486</v>
      </c>
      <c r="J293" s="6">
        <v>64838</v>
      </c>
      <c r="K293" s="6">
        <f t="shared" si="40"/>
        <v>328483.68</v>
      </c>
      <c r="L293" s="285">
        <f t="shared" si="41"/>
        <v>1331300</v>
      </c>
      <c r="M293" s="285">
        <v>328483.68</v>
      </c>
      <c r="N293" s="285"/>
      <c r="O293" s="286">
        <f t="shared" si="37"/>
        <v>1331300</v>
      </c>
      <c r="P293" s="285">
        <f t="shared" si="38"/>
        <v>1659783.68</v>
      </c>
      <c r="Q293" s="286">
        <f t="shared" si="39"/>
        <v>1659800</v>
      </c>
      <c r="R293" s="296"/>
    </row>
    <row r="294" spans="1:18" x14ac:dyDescent="0.2">
      <c r="A294" s="5">
        <f t="shared" si="42"/>
        <v>90</v>
      </c>
      <c r="B294" s="295" t="s">
        <v>3123</v>
      </c>
      <c r="C294" s="19" t="s">
        <v>2761</v>
      </c>
      <c r="D294" s="294">
        <v>2</v>
      </c>
      <c r="E294" s="294">
        <v>4</v>
      </c>
      <c r="F294" s="294">
        <v>3</v>
      </c>
      <c r="G294" s="200">
        <f t="shared" si="43"/>
        <v>3292353</v>
      </c>
      <c r="H294" s="6">
        <v>2899423</v>
      </c>
      <c r="I294" s="6">
        <v>268242</v>
      </c>
      <c r="J294" s="6">
        <v>124688</v>
      </c>
      <c r="K294" s="6">
        <f t="shared" si="40"/>
        <v>610789.24</v>
      </c>
      <c r="L294" s="285">
        <f t="shared" si="41"/>
        <v>2464500</v>
      </c>
      <c r="M294" s="285">
        <v>610789.24</v>
      </c>
      <c r="N294" s="285">
        <v>632000</v>
      </c>
      <c r="O294" s="286">
        <f t="shared" si="37"/>
        <v>3096500</v>
      </c>
      <c r="P294" s="285">
        <f t="shared" si="38"/>
        <v>3707289.24</v>
      </c>
      <c r="Q294" s="286">
        <f t="shared" si="39"/>
        <v>3707300</v>
      </c>
      <c r="R294" s="296"/>
    </row>
    <row r="295" spans="1:18" ht="94.5" x14ac:dyDescent="0.2">
      <c r="A295" s="5">
        <f t="shared" si="42"/>
        <v>91</v>
      </c>
      <c r="B295" s="295" t="s">
        <v>3124</v>
      </c>
      <c r="C295" s="19" t="s">
        <v>2760</v>
      </c>
      <c r="D295" s="294">
        <v>4</v>
      </c>
      <c r="E295" s="294">
        <v>4</v>
      </c>
      <c r="F295" s="294">
        <v>3</v>
      </c>
      <c r="G295" s="200">
        <f t="shared" si="43"/>
        <v>4472074</v>
      </c>
      <c r="H295" s="6">
        <v>3873535</v>
      </c>
      <c r="I295" s="6">
        <v>409014</v>
      </c>
      <c r="J295" s="6">
        <v>189525</v>
      </c>
      <c r="K295" s="6">
        <f t="shared" si="40"/>
        <v>1221578.48</v>
      </c>
      <c r="L295" s="285">
        <f t="shared" si="41"/>
        <v>3292500</v>
      </c>
      <c r="M295" s="285">
        <v>1221578.48</v>
      </c>
      <c r="N295" s="285">
        <v>1504000</v>
      </c>
      <c r="O295" s="286">
        <f t="shared" si="37"/>
        <v>4796500</v>
      </c>
      <c r="P295" s="285">
        <f t="shared" si="38"/>
        <v>6018078.4800000004</v>
      </c>
      <c r="Q295" s="286">
        <f t="shared" si="39"/>
        <v>6018100</v>
      </c>
      <c r="R295" s="296" t="s">
        <v>3125</v>
      </c>
    </row>
    <row r="296" spans="1:18" ht="47.25" x14ac:dyDescent="0.2">
      <c r="A296" s="5">
        <f t="shared" si="42"/>
        <v>92</v>
      </c>
      <c r="B296" s="295" t="s">
        <v>3126</v>
      </c>
      <c r="C296" s="19" t="s">
        <v>2761</v>
      </c>
      <c r="D296" s="294">
        <v>2</v>
      </c>
      <c r="E296" s="294">
        <v>4</v>
      </c>
      <c r="F296" s="294">
        <v>3</v>
      </c>
      <c r="G296" s="200">
        <f t="shared" si="43"/>
        <v>2902473</v>
      </c>
      <c r="H296" s="6">
        <v>2509543</v>
      </c>
      <c r="I296" s="6">
        <v>268242</v>
      </c>
      <c r="J296" s="6">
        <v>124688</v>
      </c>
      <c r="K296" s="6">
        <f t="shared" si="40"/>
        <v>610789.24</v>
      </c>
      <c r="L296" s="285">
        <f t="shared" si="41"/>
        <v>2133100</v>
      </c>
      <c r="M296" s="285">
        <v>610789.24</v>
      </c>
      <c r="N296" s="285">
        <v>632000</v>
      </c>
      <c r="O296" s="286">
        <f t="shared" si="37"/>
        <v>2765100</v>
      </c>
      <c r="P296" s="285">
        <f t="shared" si="38"/>
        <v>3375889.24</v>
      </c>
      <c r="Q296" s="286">
        <f t="shared" si="39"/>
        <v>3375900</v>
      </c>
      <c r="R296" s="296" t="s">
        <v>3127</v>
      </c>
    </row>
    <row r="297" spans="1:18" ht="31.5" x14ac:dyDescent="0.2">
      <c r="A297" s="5">
        <f t="shared" si="42"/>
        <v>93</v>
      </c>
      <c r="B297" s="295" t="s">
        <v>3128</v>
      </c>
      <c r="C297" s="19" t="s">
        <v>2761</v>
      </c>
      <c r="D297" s="294">
        <v>2</v>
      </c>
      <c r="E297" s="294">
        <v>4</v>
      </c>
      <c r="F297" s="294">
        <v>3</v>
      </c>
      <c r="G297" s="200">
        <f t="shared" si="43"/>
        <v>2902473</v>
      </c>
      <c r="H297" s="6">
        <v>2509543</v>
      </c>
      <c r="I297" s="6">
        <v>268242</v>
      </c>
      <c r="J297" s="6">
        <v>124688</v>
      </c>
      <c r="K297" s="6">
        <f t="shared" si="40"/>
        <v>610789.24</v>
      </c>
      <c r="L297" s="285">
        <f t="shared" si="41"/>
        <v>2133100</v>
      </c>
      <c r="M297" s="285">
        <v>610789.24</v>
      </c>
      <c r="N297" s="285">
        <v>632000</v>
      </c>
      <c r="O297" s="286">
        <f t="shared" si="37"/>
        <v>2765100</v>
      </c>
      <c r="P297" s="285">
        <f t="shared" si="38"/>
        <v>3375889.24</v>
      </c>
      <c r="Q297" s="286">
        <f t="shared" si="39"/>
        <v>3375900</v>
      </c>
      <c r="R297" s="296"/>
    </row>
    <row r="298" spans="1:18" ht="47.25" x14ac:dyDescent="0.2">
      <c r="A298" s="5">
        <f t="shared" si="42"/>
        <v>94</v>
      </c>
      <c r="B298" s="295" t="s">
        <v>3129</v>
      </c>
      <c r="C298" s="19" t="s">
        <v>2760</v>
      </c>
      <c r="D298" s="294">
        <v>2</v>
      </c>
      <c r="E298" s="294">
        <v>4</v>
      </c>
      <c r="F298" s="294">
        <v>3</v>
      </c>
      <c r="G298" s="200">
        <f t="shared" si="43"/>
        <v>3108082</v>
      </c>
      <c r="H298" s="6">
        <v>2509543</v>
      </c>
      <c r="I298" s="6">
        <v>409014</v>
      </c>
      <c r="J298" s="6">
        <v>189525</v>
      </c>
      <c r="K298" s="6">
        <f t="shared" si="40"/>
        <v>610789.24</v>
      </c>
      <c r="L298" s="285">
        <f t="shared" si="41"/>
        <v>2133100</v>
      </c>
      <c r="M298" s="285">
        <v>610789.24</v>
      </c>
      <c r="N298" s="285">
        <v>1504000</v>
      </c>
      <c r="O298" s="286">
        <f t="shared" si="37"/>
        <v>3637100</v>
      </c>
      <c r="P298" s="285">
        <f t="shared" si="38"/>
        <v>4247889.24</v>
      </c>
      <c r="Q298" s="286">
        <f t="shared" si="39"/>
        <v>4247900</v>
      </c>
      <c r="R298" s="296" t="s">
        <v>3130</v>
      </c>
    </row>
    <row r="299" spans="1:18" ht="31.5" x14ac:dyDescent="0.2">
      <c r="A299" s="5">
        <v>95</v>
      </c>
      <c r="B299" s="8" t="s">
        <v>2765</v>
      </c>
      <c r="C299" s="19" t="s">
        <v>3131</v>
      </c>
      <c r="D299" s="19"/>
      <c r="E299" s="19"/>
      <c r="F299" s="19"/>
      <c r="G299" s="200">
        <f t="shared" si="26"/>
        <v>0</v>
      </c>
      <c r="H299" s="6"/>
      <c r="I299" s="6"/>
      <c r="J299" s="6"/>
      <c r="K299" s="6"/>
      <c r="L299" s="285">
        <v>2500000</v>
      </c>
      <c r="M299" s="285">
        <v>610789.24</v>
      </c>
      <c r="N299" s="285">
        <v>632000</v>
      </c>
      <c r="O299" s="286">
        <f t="shared" si="37"/>
        <v>3132000</v>
      </c>
      <c r="P299" s="285">
        <f t="shared" si="38"/>
        <v>3742789.24</v>
      </c>
      <c r="Q299" s="286">
        <f t="shared" si="39"/>
        <v>3742800</v>
      </c>
      <c r="R299" s="265"/>
    </row>
    <row r="300" spans="1:18" x14ac:dyDescent="0.2">
      <c r="A300" s="5"/>
      <c r="B300" s="29" t="s">
        <v>2852</v>
      </c>
      <c r="C300" s="19"/>
      <c r="D300" s="19"/>
      <c r="E300" s="19"/>
      <c r="F300" s="19"/>
      <c r="G300" s="200"/>
      <c r="H300" s="6"/>
      <c r="I300" s="6"/>
      <c r="J300" s="6"/>
      <c r="K300" s="6"/>
      <c r="L300" s="285"/>
      <c r="M300" s="285"/>
      <c r="N300" s="285"/>
      <c r="O300" s="286"/>
      <c r="P300" s="285"/>
      <c r="Q300" s="286"/>
      <c r="R300" s="265"/>
    </row>
    <row r="301" spans="1:18" x14ac:dyDescent="0.2">
      <c r="A301" s="5">
        <f>A299+1</f>
        <v>96</v>
      </c>
      <c r="B301" s="8" t="s">
        <v>1590</v>
      </c>
      <c r="C301" s="19"/>
      <c r="D301" s="19"/>
      <c r="E301" s="19"/>
      <c r="F301" s="19"/>
      <c r="G301" s="200">
        <f t="shared" si="26"/>
        <v>0</v>
      </c>
      <c r="H301" s="6"/>
      <c r="I301" s="6"/>
      <c r="J301" s="6"/>
      <c r="K301" s="6"/>
      <c r="L301" s="285">
        <f>'[3]Chi phi truc tiep C4 (2)'!L6</f>
        <v>3500000</v>
      </c>
      <c r="M301" s="285">
        <v>1236307.7415</v>
      </c>
      <c r="N301" s="285">
        <v>1504000</v>
      </c>
      <c r="O301" s="286">
        <f t="shared" ref="O301:O550" si="44">N301+L301</f>
        <v>5004000</v>
      </c>
      <c r="P301" s="285">
        <f t="shared" ref="P301:P550" si="45">L301+M301+N301</f>
        <v>6240307.7414999995</v>
      </c>
      <c r="Q301" s="286">
        <f t="shared" ref="Q301:Q550" si="46">ROUND((P301),-2)</f>
        <v>6240300</v>
      </c>
      <c r="R301" s="265"/>
    </row>
    <row r="302" spans="1:18" x14ac:dyDescent="0.2">
      <c r="A302" s="5">
        <f>A301+1</f>
        <v>97</v>
      </c>
      <c r="B302" s="8" t="s">
        <v>1589</v>
      </c>
      <c r="C302" s="19"/>
      <c r="D302" s="19"/>
      <c r="E302" s="19"/>
      <c r="F302" s="19"/>
      <c r="G302" s="200">
        <f t="shared" si="26"/>
        <v>0</v>
      </c>
      <c r="H302" s="6"/>
      <c r="I302" s="6"/>
      <c r="J302" s="6"/>
      <c r="K302" s="6"/>
      <c r="L302" s="285">
        <f>'[3]Chi phi truc tiep C4 (2)'!L7</f>
        <v>2520000</v>
      </c>
      <c r="M302" s="285">
        <v>738141.88480113645</v>
      </c>
      <c r="N302" s="285">
        <v>632000</v>
      </c>
      <c r="O302" s="286">
        <f t="shared" si="44"/>
        <v>3152000</v>
      </c>
      <c r="P302" s="285">
        <f t="shared" si="45"/>
        <v>3890141.8848011363</v>
      </c>
      <c r="Q302" s="286">
        <f t="shared" si="46"/>
        <v>3890100</v>
      </c>
      <c r="R302" s="265"/>
    </row>
    <row r="303" spans="1:18" x14ac:dyDescent="0.2">
      <c r="A303" s="5">
        <f t="shared" ref="A303:A308" si="47">A302+1</f>
        <v>98</v>
      </c>
      <c r="B303" s="8" t="s">
        <v>1591</v>
      </c>
      <c r="C303" s="19"/>
      <c r="D303" s="19"/>
      <c r="E303" s="19"/>
      <c r="F303" s="19"/>
      <c r="G303" s="200">
        <f t="shared" si="26"/>
        <v>0</v>
      </c>
      <c r="H303" s="6"/>
      <c r="I303" s="6"/>
      <c r="J303" s="6"/>
      <c r="K303" s="6"/>
      <c r="L303" s="285">
        <f>'[3]Chi phi truc tiep C4 (2)'!L8</f>
        <v>1400000</v>
      </c>
      <c r="M303" s="285">
        <v>542240.23750000005</v>
      </c>
      <c r="N303" s="285">
        <v>310000</v>
      </c>
      <c r="O303" s="286">
        <f t="shared" si="44"/>
        <v>1710000</v>
      </c>
      <c r="P303" s="285">
        <f t="shared" si="45"/>
        <v>2252240.2374999998</v>
      </c>
      <c r="Q303" s="286">
        <f t="shared" si="46"/>
        <v>2252200</v>
      </c>
      <c r="R303" s="265"/>
    </row>
    <row r="304" spans="1:18" x14ac:dyDescent="0.2">
      <c r="A304" s="5">
        <f t="shared" si="47"/>
        <v>99</v>
      </c>
      <c r="B304" s="8" t="s">
        <v>1596</v>
      </c>
      <c r="C304" s="19"/>
      <c r="D304" s="19"/>
      <c r="E304" s="19"/>
      <c r="F304" s="19"/>
      <c r="G304" s="200">
        <f t="shared" si="26"/>
        <v>0</v>
      </c>
      <c r="H304" s="6"/>
      <c r="I304" s="6"/>
      <c r="J304" s="6"/>
      <c r="K304" s="6"/>
      <c r="L304" s="285">
        <f>'[3]Chi phi truc tiep C4 (2)'!L9</f>
        <v>1120000</v>
      </c>
      <c r="M304" s="285">
        <v>337412.46008522727</v>
      </c>
      <c r="N304" s="285">
        <v>175000</v>
      </c>
      <c r="O304" s="286">
        <f t="shared" si="44"/>
        <v>1295000</v>
      </c>
      <c r="P304" s="285">
        <f t="shared" si="45"/>
        <v>1632412.4600852272</v>
      </c>
      <c r="Q304" s="286">
        <f t="shared" si="46"/>
        <v>1632400</v>
      </c>
      <c r="R304" s="265"/>
    </row>
    <row r="305" spans="1:18" x14ac:dyDescent="0.2">
      <c r="A305" s="5">
        <f t="shared" si="47"/>
        <v>100</v>
      </c>
      <c r="B305" s="8" t="s">
        <v>1592</v>
      </c>
      <c r="C305" s="19"/>
      <c r="D305" s="19"/>
      <c r="E305" s="19"/>
      <c r="F305" s="19"/>
      <c r="G305" s="200">
        <f t="shared" si="26"/>
        <v>0</v>
      </c>
      <c r="H305" s="6"/>
      <c r="I305" s="6"/>
      <c r="J305" s="6"/>
      <c r="K305" s="6"/>
      <c r="L305" s="285">
        <f>'[3]Chi phi truc tiep C4 (2)'!L10</f>
        <v>1680000</v>
      </c>
      <c r="M305" s="285">
        <v>150734.25234545453</v>
      </c>
      <c r="N305" s="285">
        <v>273000</v>
      </c>
      <c r="O305" s="286">
        <f t="shared" si="44"/>
        <v>1953000</v>
      </c>
      <c r="P305" s="285">
        <f t="shared" si="45"/>
        <v>2103734.2523454544</v>
      </c>
      <c r="Q305" s="286">
        <f t="shared" si="46"/>
        <v>2103700</v>
      </c>
      <c r="R305" s="265"/>
    </row>
    <row r="306" spans="1:18" x14ac:dyDescent="0.2">
      <c r="A306" s="5">
        <f t="shared" si="47"/>
        <v>101</v>
      </c>
      <c r="B306" s="8" t="s">
        <v>1593</v>
      </c>
      <c r="C306" s="19"/>
      <c r="D306" s="19"/>
      <c r="E306" s="19"/>
      <c r="F306" s="19"/>
      <c r="G306" s="200">
        <f t="shared" si="26"/>
        <v>0</v>
      </c>
      <c r="H306" s="6"/>
      <c r="I306" s="6"/>
      <c r="J306" s="6"/>
      <c r="K306" s="6"/>
      <c r="L306" s="285">
        <f>'[3]Chi phi truc tiep C4 (2)'!L11</f>
        <v>979999.99999999988</v>
      </c>
      <c r="M306" s="285">
        <v>99790.74602556818</v>
      </c>
      <c r="N306" s="285">
        <v>104000</v>
      </c>
      <c r="O306" s="286">
        <f t="shared" si="44"/>
        <v>1084000</v>
      </c>
      <c r="P306" s="285">
        <f t="shared" si="45"/>
        <v>1183790.7460255681</v>
      </c>
      <c r="Q306" s="286">
        <f t="shared" si="46"/>
        <v>1183800</v>
      </c>
      <c r="R306" s="265"/>
    </row>
    <row r="307" spans="1:18" x14ac:dyDescent="0.2">
      <c r="A307" s="5">
        <f t="shared" si="47"/>
        <v>102</v>
      </c>
      <c r="B307" s="8" t="s">
        <v>1594</v>
      </c>
      <c r="C307" s="19"/>
      <c r="D307" s="19"/>
      <c r="E307" s="19"/>
      <c r="F307" s="19"/>
      <c r="G307" s="200">
        <f t="shared" si="26"/>
        <v>0</v>
      </c>
      <c r="H307" s="6"/>
      <c r="I307" s="6"/>
      <c r="J307" s="6"/>
      <c r="K307" s="6"/>
      <c r="L307" s="285">
        <f>'[3]Chi phi truc tiep C4 (2)'!L12</f>
        <v>630000</v>
      </c>
      <c r="M307" s="285">
        <v>83121.261647727253</v>
      </c>
      <c r="N307" s="285">
        <v>54000</v>
      </c>
      <c r="O307" s="286">
        <f t="shared" si="44"/>
        <v>684000</v>
      </c>
      <c r="P307" s="285">
        <f t="shared" si="45"/>
        <v>767121.26164772722</v>
      </c>
      <c r="Q307" s="286">
        <f t="shared" si="46"/>
        <v>767100</v>
      </c>
      <c r="R307" s="265"/>
    </row>
    <row r="308" spans="1:18" x14ac:dyDescent="0.2">
      <c r="A308" s="5">
        <f t="shared" si="47"/>
        <v>103</v>
      </c>
      <c r="B308" s="8" t="s">
        <v>1595</v>
      </c>
      <c r="C308" s="19"/>
      <c r="D308" s="19"/>
      <c r="E308" s="19"/>
      <c r="F308" s="19"/>
      <c r="G308" s="200">
        <f t="shared" si="26"/>
        <v>0</v>
      </c>
      <c r="H308" s="6"/>
      <c r="I308" s="6"/>
      <c r="J308" s="6"/>
      <c r="K308" s="6"/>
      <c r="L308" s="285">
        <f>'[3]Chi phi truc tiep C4 (2)'!L13</f>
        <v>280000</v>
      </c>
      <c r="M308" s="285">
        <v>40161.000977272735</v>
      </c>
      <c r="N308" s="285">
        <v>25000</v>
      </c>
      <c r="O308" s="286">
        <f t="shared" si="44"/>
        <v>305000</v>
      </c>
      <c r="P308" s="285">
        <f t="shared" si="45"/>
        <v>345161.00097727275</v>
      </c>
      <c r="Q308" s="286">
        <f t="shared" si="46"/>
        <v>345200</v>
      </c>
      <c r="R308" s="265"/>
    </row>
    <row r="309" spans="1:18" x14ac:dyDescent="0.2">
      <c r="A309" s="16" t="s">
        <v>2732</v>
      </c>
      <c r="B309" s="29" t="s">
        <v>2733</v>
      </c>
      <c r="C309" s="19"/>
      <c r="D309" s="19"/>
      <c r="E309" s="19"/>
      <c r="F309" s="19"/>
      <c r="G309" s="200">
        <f t="shared" si="26"/>
        <v>0</v>
      </c>
      <c r="H309" s="6"/>
      <c r="I309" s="6"/>
      <c r="J309" s="6"/>
      <c r="K309" s="6"/>
      <c r="L309" s="285"/>
      <c r="M309" s="285"/>
      <c r="N309" s="285"/>
      <c r="O309" s="286"/>
      <c r="P309" s="285"/>
      <c r="Q309" s="286"/>
      <c r="R309" s="265"/>
    </row>
    <row r="310" spans="1:18" x14ac:dyDescent="0.2">
      <c r="A310" s="5">
        <v>1</v>
      </c>
      <c r="B310" s="8" t="s">
        <v>1590</v>
      </c>
      <c r="C310" s="19"/>
      <c r="D310" s="19"/>
      <c r="E310" s="19"/>
      <c r="F310" s="19"/>
      <c r="G310" s="200">
        <f t="shared" si="26"/>
        <v>0</v>
      </c>
      <c r="H310" s="6"/>
      <c r="I310" s="6"/>
      <c r="J310" s="6"/>
      <c r="K310" s="6"/>
      <c r="L310" s="285">
        <f>'[3]Chi phi truc tiep C4 (2)'!M6</f>
        <v>3500000</v>
      </c>
      <c r="M310" s="285">
        <v>951895.79232954537</v>
      </c>
      <c r="N310" s="285">
        <v>1480000</v>
      </c>
      <c r="O310" s="286">
        <f t="shared" si="44"/>
        <v>4980000</v>
      </c>
      <c r="P310" s="285">
        <f t="shared" si="45"/>
        <v>5931895.7923295451</v>
      </c>
      <c r="Q310" s="286">
        <f t="shared" si="46"/>
        <v>5931900</v>
      </c>
      <c r="R310" s="265"/>
    </row>
    <row r="311" spans="1:18" x14ac:dyDescent="0.2">
      <c r="A311" s="5">
        <f>A310+1</f>
        <v>2</v>
      </c>
      <c r="B311" s="8" t="s">
        <v>1589</v>
      </c>
      <c r="C311" s="19"/>
      <c r="D311" s="19"/>
      <c r="E311" s="19"/>
      <c r="F311" s="19"/>
      <c r="G311" s="200">
        <f t="shared" si="26"/>
        <v>0</v>
      </c>
      <c r="H311" s="6"/>
      <c r="I311" s="6"/>
      <c r="J311" s="6"/>
      <c r="K311" s="6"/>
      <c r="L311" s="285">
        <f>'[3]Chi phi truc tiep C4 (2)'!M7</f>
        <v>2520000</v>
      </c>
      <c r="M311" s="285">
        <v>542240.23750000005</v>
      </c>
      <c r="N311" s="285">
        <v>590000</v>
      </c>
      <c r="O311" s="286">
        <f t="shared" si="44"/>
        <v>3110000</v>
      </c>
      <c r="P311" s="285">
        <f t="shared" si="45"/>
        <v>3652240.2374999998</v>
      </c>
      <c r="Q311" s="286">
        <f t="shared" si="46"/>
        <v>3652200</v>
      </c>
      <c r="R311" s="265"/>
    </row>
    <row r="312" spans="1:18" x14ac:dyDescent="0.2">
      <c r="A312" s="5">
        <f t="shared" ref="A312:A317" si="48">A311+1</f>
        <v>3</v>
      </c>
      <c r="B312" s="8" t="s">
        <v>1591</v>
      </c>
      <c r="C312" s="19"/>
      <c r="D312" s="19"/>
      <c r="E312" s="19"/>
      <c r="F312" s="19"/>
      <c r="G312" s="200">
        <f t="shared" si="26"/>
        <v>0</v>
      </c>
      <c r="H312" s="6"/>
      <c r="I312" s="6"/>
      <c r="J312" s="6"/>
      <c r="K312" s="6"/>
      <c r="L312" s="285">
        <f>'[3]Chi phi truc tiep C4 (2)'!M8</f>
        <v>1400000</v>
      </c>
      <c r="M312" s="285">
        <v>379568.16625000001</v>
      </c>
      <c r="N312" s="285">
        <v>310000</v>
      </c>
      <c r="O312" s="286">
        <f t="shared" si="44"/>
        <v>1710000</v>
      </c>
      <c r="P312" s="285">
        <f t="shared" si="45"/>
        <v>2089568.16625</v>
      </c>
      <c r="Q312" s="286">
        <f t="shared" si="46"/>
        <v>2089600</v>
      </c>
      <c r="R312" s="265"/>
    </row>
    <row r="313" spans="1:18" x14ac:dyDescent="0.2">
      <c r="A313" s="5">
        <f t="shared" si="48"/>
        <v>4</v>
      </c>
      <c r="B313" s="8" t="s">
        <v>1596</v>
      </c>
      <c r="C313" s="19"/>
      <c r="D313" s="19"/>
      <c r="E313" s="19"/>
      <c r="F313" s="19"/>
      <c r="G313" s="200">
        <f t="shared" si="26"/>
        <v>0</v>
      </c>
      <c r="H313" s="6"/>
      <c r="I313" s="6"/>
      <c r="J313" s="6"/>
      <c r="K313" s="6"/>
      <c r="L313" s="285">
        <f>'[3]Chi phi truc tiep C4 (2)'!M9</f>
        <v>1120000</v>
      </c>
      <c r="M313" s="285">
        <v>245055.50269886365</v>
      </c>
      <c r="N313" s="285">
        <v>182500</v>
      </c>
      <c r="O313" s="286">
        <f t="shared" si="44"/>
        <v>1302500</v>
      </c>
      <c r="P313" s="285">
        <f t="shared" si="45"/>
        <v>1547555.5026988636</v>
      </c>
      <c r="Q313" s="286">
        <f t="shared" si="46"/>
        <v>1547600</v>
      </c>
      <c r="R313" s="265"/>
    </row>
    <row r="314" spans="1:18" x14ac:dyDescent="0.2">
      <c r="A314" s="5">
        <f t="shared" si="48"/>
        <v>5</v>
      </c>
      <c r="B314" s="8" t="s">
        <v>1592</v>
      </c>
      <c r="C314" s="19"/>
      <c r="D314" s="19"/>
      <c r="E314" s="19"/>
      <c r="F314" s="19"/>
      <c r="G314" s="200">
        <f t="shared" si="26"/>
        <v>0</v>
      </c>
      <c r="H314" s="6"/>
      <c r="I314" s="6"/>
      <c r="J314" s="6"/>
      <c r="K314" s="6"/>
      <c r="L314" s="285">
        <f>'[3]Chi phi truc tiep C4 (2)'!M10</f>
        <v>1680000</v>
      </c>
      <c r="M314" s="285">
        <v>242222.88085227276</v>
      </c>
      <c r="N314" s="285">
        <v>294000</v>
      </c>
      <c r="O314" s="286">
        <f t="shared" si="44"/>
        <v>1974000</v>
      </c>
      <c r="P314" s="285">
        <f t="shared" si="45"/>
        <v>2216222.8808522727</v>
      </c>
      <c r="Q314" s="286">
        <f t="shared" si="46"/>
        <v>2216200</v>
      </c>
      <c r="R314" s="265"/>
    </row>
    <row r="315" spans="1:18" x14ac:dyDescent="0.2">
      <c r="A315" s="5">
        <f t="shared" si="48"/>
        <v>6</v>
      </c>
      <c r="B315" s="8" t="s">
        <v>1593</v>
      </c>
      <c r="C315" s="19"/>
      <c r="D315" s="19"/>
      <c r="E315" s="19"/>
      <c r="F315" s="19"/>
      <c r="G315" s="200">
        <f t="shared" si="26"/>
        <v>0</v>
      </c>
      <c r="H315" s="6"/>
      <c r="I315" s="6"/>
      <c r="J315" s="6"/>
      <c r="K315" s="6"/>
      <c r="L315" s="285">
        <f>'[3]Chi phi truc tiep C4 (2)'!M11</f>
        <v>979999.99999999988</v>
      </c>
      <c r="M315" s="285">
        <v>110828.34886363636</v>
      </c>
      <c r="N315" s="285">
        <v>102000</v>
      </c>
      <c r="O315" s="286">
        <f t="shared" si="44"/>
        <v>1082000</v>
      </c>
      <c r="P315" s="285">
        <f t="shared" si="45"/>
        <v>1192828.3488636361</v>
      </c>
      <c r="Q315" s="286">
        <f t="shared" si="46"/>
        <v>1192800</v>
      </c>
      <c r="R315" s="265"/>
    </row>
    <row r="316" spans="1:18" x14ac:dyDescent="0.2">
      <c r="A316" s="5">
        <f t="shared" si="48"/>
        <v>7</v>
      </c>
      <c r="B316" s="8" t="s">
        <v>1594</v>
      </c>
      <c r="C316" s="19"/>
      <c r="D316" s="19"/>
      <c r="E316" s="19"/>
      <c r="F316" s="19"/>
      <c r="G316" s="200">
        <f t="shared" si="26"/>
        <v>0</v>
      </c>
      <c r="H316" s="6"/>
      <c r="I316" s="6"/>
      <c r="J316" s="6"/>
      <c r="K316" s="6"/>
      <c r="L316" s="285">
        <f>'[3]Chi phi truc tiep C4 (2)'!M12</f>
        <v>630000</v>
      </c>
      <c r="M316" s="285">
        <v>66292.341335227276</v>
      </c>
      <c r="N316" s="285">
        <v>43500</v>
      </c>
      <c r="O316" s="286">
        <f t="shared" si="44"/>
        <v>673500</v>
      </c>
      <c r="P316" s="285">
        <f t="shared" si="45"/>
        <v>739792.34133522725</v>
      </c>
      <c r="Q316" s="286">
        <f t="shared" si="46"/>
        <v>739800</v>
      </c>
      <c r="R316" s="265"/>
    </row>
    <row r="317" spans="1:18" x14ac:dyDescent="0.2">
      <c r="A317" s="5">
        <f t="shared" si="48"/>
        <v>8</v>
      </c>
      <c r="B317" s="8" t="s">
        <v>1595</v>
      </c>
      <c r="C317" s="19"/>
      <c r="D317" s="19"/>
      <c r="E317" s="19"/>
      <c r="F317" s="19"/>
      <c r="G317" s="200">
        <f t="shared" ref="G317:G459" si="49">SUM(H317:J317)</f>
        <v>0</v>
      </c>
      <c r="H317" s="6"/>
      <c r="I317" s="6"/>
      <c r="J317" s="6"/>
      <c r="K317" s="6"/>
      <c r="L317" s="285">
        <f>'[3]Chi phi truc tiep C4 (2)'!M13</f>
        <v>280000</v>
      </c>
      <c r="M317" s="285">
        <v>39775.404801136363</v>
      </c>
      <c r="N317" s="285">
        <v>28500</v>
      </c>
      <c r="O317" s="286">
        <f t="shared" si="44"/>
        <v>308500</v>
      </c>
      <c r="P317" s="285">
        <f t="shared" si="45"/>
        <v>348275.40480113635</v>
      </c>
      <c r="Q317" s="286">
        <f t="shared" si="46"/>
        <v>348300</v>
      </c>
      <c r="R317" s="265"/>
    </row>
    <row r="318" spans="1:18" x14ac:dyDescent="0.2">
      <c r="A318" s="16" t="s">
        <v>2734</v>
      </c>
      <c r="B318" s="29" t="s">
        <v>2735</v>
      </c>
      <c r="C318" s="19"/>
      <c r="D318" s="19"/>
      <c r="E318" s="19"/>
      <c r="F318" s="19"/>
      <c r="G318" s="200">
        <f t="shared" si="49"/>
        <v>0</v>
      </c>
      <c r="H318" s="6"/>
      <c r="I318" s="6"/>
      <c r="J318" s="6"/>
      <c r="K318" s="6"/>
      <c r="L318" s="285"/>
      <c r="M318" s="285"/>
      <c r="N318" s="285"/>
      <c r="O318" s="286">
        <f t="shared" si="44"/>
        <v>0</v>
      </c>
      <c r="P318" s="285">
        <f t="shared" si="45"/>
        <v>0</v>
      </c>
      <c r="Q318" s="286">
        <f t="shared" si="46"/>
        <v>0</v>
      </c>
      <c r="R318" s="265"/>
    </row>
    <row r="319" spans="1:18" x14ac:dyDescent="0.2">
      <c r="A319" s="5">
        <v>1</v>
      </c>
      <c r="B319" s="8" t="s">
        <v>1590</v>
      </c>
      <c r="C319" s="19"/>
      <c r="D319" s="19"/>
      <c r="E319" s="19"/>
      <c r="F319" s="19"/>
      <c r="G319" s="200">
        <f t="shared" si="49"/>
        <v>0</v>
      </c>
      <c r="H319" s="6"/>
      <c r="I319" s="6"/>
      <c r="J319" s="6"/>
      <c r="K319" s="6"/>
      <c r="L319" s="285">
        <f>'[3]Chi phi truc tiep C4 (2)'!N6</f>
        <v>3500000</v>
      </c>
      <c r="M319" s="285">
        <v>1205734.6702840908</v>
      </c>
      <c r="N319" s="285">
        <v>1480000</v>
      </c>
      <c r="O319" s="286">
        <f t="shared" si="44"/>
        <v>4980000</v>
      </c>
      <c r="P319" s="285">
        <f t="shared" si="45"/>
        <v>6185734.6702840906</v>
      </c>
      <c r="Q319" s="286">
        <f t="shared" si="46"/>
        <v>6185700</v>
      </c>
      <c r="R319" s="265"/>
    </row>
    <row r="320" spans="1:18" x14ac:dyDescent="0.2">
      <c r="A320" s="5">
        <f>A319+1</f>
        <v>2</v>
      </c>
      <c r="B320" s="8" t="s">
        <v>1589</v>
      </c>
      <c r="C320" s="19"/>
      <c r="D320" s="19"/>
      <c r="E320" s="19"/>
      <c r="F320" s="19"/>
      <c r="G320" s="200">
        <f t="shared" si="49"/>
        <v>0</v>
      </c>
      <c r="H320" s="6"/>
      <c r="I320" s="6"/>
      <c r="J320" s="6"/>
      <c r="K320" s="6"/>
      <c r="L320" s="285">
        <f>'[3]Chi phi truc tiep C4 (2)'!N7</f>
        <v>2520000</v>
      </c>
      <c r="M320" s="285">
        <v>687857.2281960228</v>
      </c>
      <c r="N320" s="285">
        <v>597000</v>
      </c>
      <c r="O320" s="286">
        <f t="shared" si="44"/>
        <v>3117000</v>
      </c>
      <c r="P320" s="285">
        <f t="shared" si="45"/>
        <v>3804857.228196023</v>
      </c>
      <c r="Q320" s="286">
        <f t="shared" si="46"/>
        <v>3804900</v>
      </c>
      <c r="R320" s="265"/>
    </row>
    <row r="321" spans="1:18" x14ac:dyDescent="0.2">
      <c r="A321" s="5">
        <f t="shared" ref="A321:A326" si="50">A320+1</f>
        <v>3</v>
      </c>
      <c r="B321" s="8" t="s">
        <v>1591</v>
      </c>
      <c r="C321" s="19"/>
      <c r="D321" s="19"/>
      <c r="E321" s="19"/>
      <c r="F321" s="19"/>
      <c r="G321" s="200">
        <f t="shared" si="49"/>
        <v>0</v>
      </c>
      <c r="H321" s="6"/>
      <c r="I321" s="6"/>
      <c r="J321" s="6"/>
      <c r="K321" s="6"/>
      <c r="L321" s="285">
        <f>'[3]Chi phi truc tiep C4 (2)'!N8</f>
        <v>1400000</v>
      </c>
      <c r="M321" s="285">
        <v>449883.2801136364</v>
      </c>
      <c r="N321" s="285">
        <v>260000</v>
      </c>
      <c r="O321" s="286">
        <f t="shared" si="44"/>
        <v>1660000</v>
      </c>
      <c r="P321" s="285">
        <f t="shared" si="45"/>
        <v>2109883.2801136365</v>
      </c>
      <c r="Q321" s="286">
        <f t="shared" si="46"/>
        <v>2109900</v>
      </c>
      <c r="R321" s="265"/>
    </row>
    <row r="322" spans="1:18" x14ac:dyDescent="0.2">
      <c r="A322" s="5">
        <f t="shared" si="50"/>
        <v>4</v>
      </c>
      <c r="B322" s="8" t="s">
        <v>1596</v>
      </c>
      <c r="C322" s="19"/>
      <c r="D322" s="19"/>
      <c r="E322" s="19"/>
      <c r="F322" s="19"/>
      <c r="G322" s="200">
        <f t="shared" si="49"/>
        <v>0</v>
      </c>
      <c r="H322" s="6"/>
      <c r="I322" s="6"/>
      <c r="J322" s="6"/>
      <c r="K322" s="6"/>
      <c r="L322" s="285">
        <f>'[3]Chi phi truc tiep C4 (2)'!N9</f>
        <v>1120000</v>
      </c>
      <c r="M322" s="285">
        <v>313275.8249147727</v>
      </c>
      <c r="N322" s="285">
        <v>169000</v>
      </c>
      <c r="O322" s="286">
        <f t="shared" si="44"/>
        <v>1289000</v>
      </c>
      <c r="P322" s="285">
        <f t="shared" si="45"/>
        <v>1602275.8249147728</v>
      </c>
      <c r="Q322" s="286">
        <f t="shared" si="46"/>
        <v>1602300</v>
      </c>
      <c r="R322" s="265"/>
    </row>
    <row r="323" spans="1:18" x14ac:dyDescent="0.2">
      <c r="A323" s="5">
        <f t="shared" si="50"/>
        <v>5</v>
      </c>
      <c r="B323" s="8" t="s">
        <v>1592</v>
      </c>
      <c r="C323" s="19"/>
      <c r="D323" s="19"/>
      <c r="E323" s="19"/>
      <c r="F323" s="19"/>
      <c r="G323" s="200">
        <f t="shared" si="49"/>
        <v>0</v>
      </c>
      <c r="H323" s="6"/>
      <c r="I323" s="6"/>
      <c r="J323" s="6"/>
      <c r="K323" s="6"/>
      <c r="L323" s="285">
        <f>'[3]Chi phi truc tiep C4 (2)'!N10</f>
        <v>1680000</v>
      </c>
      <c r="M323" s="285">
        <v>138535.43607954544</v>
      </c>
      <c r="N323" s="285">
        <v>228000</v>
      </c>
      <c r="O323" s="286">
        <f t="shared" si="44"/>
        <v>1908000</v>
      </c>
      <c r="P323" s="285">
        <f t="shared" si="45"/>
        <v>2046535.4360795454</v>
      </c>
      <c r="Q323" s="286">
        <f t="shared" si="46"/>
        <v>2046500</v>
      </c>
      <c r="R323" s="265"/>
    </row>
    <row r="324" spans="1:18" x14ac:dyDescent="0.2">
      <c r="A324" s="5">
        <f t="shared" si="50"/>
        <v>6</v>
      </c>
      <c r="B324" s="8" t="s">
        <v>1593</v>
      </c>
      <c r="C324" s="19"/>
      <c r="D324" s="19"/>
      <c r="E324" s="19"/>
      <c r="F324" s="19"/>
      <c r="G324" s="200">
        <f t="shared" si="49"/>
        <v>0</v>
      </c>
      <c r="H324" s="6"/>
      <c r="I324" s="6"/>
      <c r="J324" s="6"/>
      <c r="K324" s="6"/>
      <c r="L324" s="285">
        <f>'[3]Chi phi truc tiep C4 (2)'!N11</f>
        <v>979999.99999999988</v>
      </c>
      <c r="M324" s="285">
        <v>64649.870170454538</v>
      </c>
      <c r="N324" s="285">
        <v>64500</v>
      </c>
      <c r="O324" s="286">
        <f t="shared" si="44"/>
        <v>1044499.9999999999</v>
      </c>
      <c r="P324" s="285">
        <f t="shared" si="45"/>
        <v>1109149.8701704545</v>
      </c>
      <c r="Q324" s="286">
        <f t="shared" si="46"/>
        <v>1109100</v>
      </c>
      <c r="R324" s="265"/>
    </row>
    <row r="325" spans="1:18" x14ac:dyDescent="0.2">
      <c r="A325" s="5">
        <f t="shared" si="50"/>
        <v>7</v>
      </c>
      <c r="B325" s="8" t="s">
        <v>1594</v>
      </c>
      <c r="C325" s="19"/>
      <c r="D325" s="19"/>
      <c r="E325" s="19"/>
      <c r="F325" s="19"/>
      <c r="G325" s="200">
        <f t="shared" si="49"/>
        <v>0</v>
      </c>
      <c r="H325" s="6"/>
      <c r="I325" s="6"/>
      <c r="J325" s="6"/>
      <c r="K325" s="6"/>
      <c r="L325" s="285">
        <f>'[3]Chi phi truc tiep C4 (2)'!N12</f>
        <v>630000</v>
      </c>
      <c r="M325" s="285">
        <v>55414.174431818181</v>
      </c>
      <c r="N325" s="285">
        <v>34500</v>
      </c>
      <c r="O325" s="286">
        <f t="shared" si="44"/>
        <v>664500</v>
      </c>
      <c r="P325" s="285">
        <f t="shared" si="45"/>
        <v>719914.17443181819</v>
      </c>
      <c r="Q325" s="286">
        <f t="shared" si="46"/>
        <v>719900</v>
      </c>
      <c r="R325" s="265"/>
    </row>
    <row r="326" spans="1:18" x14ac:dyDescent="0.2">
      <c r="A326" s="5">
        <f t="shared" si="50"/>
        <v>8</v>
      </c>
      <c r="B326" s="8" t="s">
        <v>1595</v>
      </c>
      <c r="C326" s="19"/>
      <c r="D326" s="19"/>
      <c r="E326" s="19"/>
      <c r="F326" s="19"/>
      <c r="G326" s="200">
        <f t="shared" si="49"/>
        <v>0</v>
      </c>
      <c r="H326" s="6"/>
      <c r="I326" s="6"/>
      <c r="J326" s="6"/>
      <c r="K326" s="6"/>
      <c r="L326" s="285">
        <f>'[3]Chi phi truc tiep C4 (2)'!N13</f>
        <v>280000</v>
      </c>
      <c r="M326" s="285">
        <v>27707.08721590909</v>
      </c>
      <c r="N326" s="285">
        <v>19500</v>
      </c>
      <c r="O326" s="286">
        <f t="shared" si="44"/>
        <v>299500</v>
      </c>
      <c r="P326" s="285">
        <f t="shared" si="45"/>
        <v>327207.08721590909</v>
      </c>
      <c r="Q326" s="286">
        <f t="shared" si="46"/>
        <v>327200</v>
      </c>
      <c r="R326" s="265"/>
    </row>
    <row r="327" spans="1:18" x14ac:dyDescent="0.2">
      <c r="A327" s="16" t="s">
        <v>2736</v>
      </c>
      <c r="B327" s="29" t="s">
        <v>2737</v>
      </c>
      <c r="C327" s="19"/>
      <c r="D327" s="19"/>
      <c r="E327" s="19"/>
      <c r="F327" s="19"/>
      <c r="G327" s="200">
        <f t="shared" si="49"/>
        <v>0</v>
      </c>
      <c r="H327" s="6"/>
      <c r="I327" s="6"/>
      <c r="J327" s="6"/>
      <c r="K327" s="6"/>
      <c r="L327" s="285"/>
      <c r="M327" s="285"/>
      <c r="N327" s="285"/>
      <c r="O327" s="286"/>
      <c r="P327" s="285"/>
      <c r="Q327" s="286"/>
      <c r="R327" s="265"/>
    </row>
    <row r="328" spans="1:18" s="224" customFormat="1" x14ac:dyDescent="0.2">
      <c r="A328" s="221"/>
      <c r="B328" s="299" t="s">
        <v>3132</v>
      </c>
      <c r="C328" s="300"/>
      <c r="D328" s="300"/>
      <c r="E328" s="221"/>
      <c r="F328" s="221"/>
      <c r="G328" s="221"/>
      <c r="H328" s="221"/>
      <c r="I328" s="220"/>
      <c r="J328" s="222"/>
      <c r="K328" s="223"/>
      <c r="L328" s="301"/>
      <c r="M328" s="302"/>
      <c r="N328" s="303"/>
      <c r="O328" s="286"/>
      <c r="P328" s="285"/>
      <c r="Q328" s="286"/>
      <c r="R328" s="269"/>
    </row>
    <row r="329" spans="1:18" s="224" customFormat="1" ht="31.5" x14ac:dyDescent="0.2">
      <c r="A329" s="221">
        <v>1</v>
      </c>
      <c r="B329" s="218" t="s">
        <v>3133</v>
      </c>
      <c r="C329" s="219" t="s">
        <v>2998</v>
      </c>
      <c r="D329" s="219"/>
      <c r="E329" s="220"/>
      <c r="F329" s="220"/>
      <c r="G329" s="221"/>
      <c r="H329" s="220">
        <v>4467241.2</v>
      </c>
      <c r="I329" s="220">
        <v>290798</v>
      </c>
      <c r="J329" s="222">
        <v>83891</v>
      </c>
      <c r="K329" s="223">
        <v>1260177</v>
      </c>
      <c r="L329" s="301">
        <f>ROUND((H329*0.85),-2)</f>
        <v>3797200</v>
      </c>
      <c r="M329" s="302"/>
      <c r="N329" s="304"/>
      <c r="O329" s="286">
        <f t="shared" si="44"/>
        <v>3797200</v>
      </c>
      <c r="P329" s="285">
        <f t="shared" si="45"/>
        <v>3797200</v>
      </c>
      <c r="Q329" s="286">
        <f t="shared" si="46"/>
        <v>3797200</v>
      </c>
      <c r="R329" s="266"/>
    </row>
    <row r="330" spans="1:18" s="224" customFormat="1" ht="31.5" x14ac:dyDescent="0.2">
      <c r="A330" s="221">
        <f>A329+1</f>
        <v>2</v>
      </c>
      <c r="B330" s="218" t="s">
        <v>3134</v>
      </c>
      <c r="C330" s="219" t="s">
        <v>2998</v>
      </c>
      <c r="D330" s="219"/>
      <c r="E330" s="220"/>
      <c r="F330" s="220"/>
      <c r="G330" s="221"/>
      <c r="H330" s="19">
        <v>4134985.2</v>
      </c>
      <c r="I330" s="220">
        <v>290798</v>
      </c>
      <c r="J330" s="222">
        <v>83891</v>
      </c>
      <c r="K330" s="223">
        <v>1410221.25</v>
      </c>
      <c r="L330" s="301">
        <f t="shared" ref="L330:L393" si="51">ROUND((H330*0.85),-2)</f>
        <v>3514700</v>
      </c>
      <c r="M330" s="302">
        <v>542240.23750000005</v>
      </c>
      <c r="N330" s="302">
        <v>590000</v>
      </c>
      <c r="O330" s="286">
        <f t="shared" si="44"/>
        <v>4104700</v>
      </c>
      <c r="P330" s="285">
        <f t="shared" si="45"/>
        <v>4646940.2374999998</v>
      </c>
      <c r="Q330" s="286">
        <f t="shared" si="46"/>
        <v>4646900</v>
      </c>
      <c r="R330" s="305" t="s">
        <v>3135</v>
      </c>
    </row>
    <row r="331" spans="1:18" s="224" customFormat="1" ht="47.25" x14ac:dyDescent="0.2">
      <c r="A331" s="221">
        <f t="shared" ref="A331:A346" si="52">A330+1</f>
        <v>3</v>
      </c>
      <c r="B331" s="218" t="s">
        <v>3136</v>
      </c>
      <c r="C331" s="219" t="s">
        <v>2998</v>
      </c>
      <c r="D331" s="219"/>
      <c r="E331" s="220"/>
      <c r="F331" s="220"/>
      <c r="G331" s="221"/>
      <c r="H331" s="220">
        <v>4736291.1500000004</v>
      </c>
      <c r="I331" s="220">
        <v>290798</v>
      </c>
      <c r="J331" s="222">
        <v>83891</v>
      </c>
      <c r="K331" s="223">
        <v>1260177</v>
      </c>
      <c r="L331" s="301">
        <f t="shared" si="51"/>
        <v>4025800</v>
      </c>
      <c r="M331" s="302">
        <v>542240.23750000005</v>
      </c>
      <c r="N331" s="302">
        <v>590000</v>
      </c>
      <c r="O331" s="286">
        <f t="shared" si="44"/>
        <v>4615800</v>
      </c>
      <c r="P331" s="285">
        <f t="shared" si="45"/>
        <v>5158040.2374999998</v>
      </c>
      <c r="Q331" s="286">
        <f t="shared" si="46"/>
        <v>5158000</v>
      </c>
      <c r="R331" s="266"/>
    </row>
    <row r="332" spans="1:18" s="232" customFormat="1" ht="31.5" x14ac:dyDescent="0.2">
      <c r="A332" s="221">
        <f t="shared" si="52"/>
        <v>4</v>
      </c>
      <c r="B332" s="225" t="s">
        <v>3137</v>
      </c>
      <c r="C332" s="226" t="s">
        <v>3138</v>
      </c>
      <c r="D332" s="226"/>
      <c r="E332" s="227"/>
      <c r="F332" s="227"/>
      <c r="G332" s="228"/>
      <c r="H332" s="227">
        <v>783420</v>
      </c>
      <c r="I332" s="227">
        <v>185878</v>
      </c>
      <c r="J332" s="229">
        <v>78877</v>
      </c>
      <c r="K332" s="230">
        <v>253240.2</v>
      </c>
      <c r="L332" s="301">
        <f t="shared" si="51"/>
        <v>665900</v>
      </c>
      <c r="M332" s="231">
        <v>138535.43607954544</v>
      </c>
      <c r="N332" s="238">
        <v>91500</v>
      </c>
      <c r="O332" s="286">
        <f t="shared" si="44"/>
        <v>757400</v>
      </c>
      <c r="P332" s="285">
        <f t="shared" si="45"/>
        <v>895935.43607954541</v>
      </c>
      <c r="Q332" s="286">
        <f t="shared" si="46"/>
        <v>895900</v>
      </c>
      <c r="R332" s="267"/>
    </row>
    <row r="333" spans="1:18" s="224" customFormat="1" ht="31.5" x14ac:dyDescent="0.2">
      <c r="A333" s="221">
        <f t="shared" si="52"/>
        <v>5</v>
      </c>
      <c r="B333" s="233" t="s">
        <v>3139</v>
      </c>
      <c r="C333" s="234"/>
      <c r="D333" s="234"/>
      <c r="E333" s="220"/>
      <c r="F333" s="220"/>
      <c r="G333" s="221"/>
      <c r="H333" s="220">
        <v>147814</v>
      </c>
      <c r="I333" s="220">
        <v>58668</v>
      </c>
      <c r="J333" s="222">
        <v>21228.387938356165</v>
      </c>
      <c r="K333" s="223">
        <v>43081.775000000001</v>
      </c>
      <c r="L333" s="301">
        <f t="shared" si="51"/>
        <v>125600</v>
      </c>
      <c r="M333" s="302">
        <v>36942.782954545452</v>
      </c>
      <c r="N333" s="304"/>
      <c r="O333" s="286">
        <f t="shared" si="44"/>
        <v>125600</v>
      </c>
      <c r="P333" s="285">
        <f t="shared" si="45"/>
        <v>162542.78295454546</v>
      </c>
      <c r="Q333" s="286">
        <f t="shared" si="46"/>
        <v>162500</v>
      </c>
      <c r="R333" s="266"/>
    </row>
    <row r="334" spans="1:18" s="224" customFormat="1" ht="31.5" x14ac:dyDescent="0.2">
      <c r="A334" s="221">
        <f t="shared" si="52"/>
        <v>6</v>
      </c>
      <c r="B334" s="233" t="s">
        <v>3140</v>
      </c>
      <c r="C334" s="234"/>
      <c r="D334" s="234"/>
      <c r="E334" s="220"/>
      <c r="F334" s="220"/>
      <c r="G334" s="221"/>
      <c r="H334" s="220">
        <v>198111</v>
      </c>
      <c r="I334" s="220">
        <v>58668</v>
      </c>
      <c r="J334" s="222">
        <v>10518</v>
      </c>
      <c r="K334" s="223">
        <v>43081.775000000001</v>
      </c>
      <c r="L334" s="301">
        <f t="shared" si="51"/>
        <v>168400</v>
      </c>
      <c r="M334" s="302">
        <v>36942.782954545452</v>
      </c>
      <c r="N334" s="304"/>
      <c r="O334" s="286">
        <f t="shared" si="44"/>
        <v>168400</v>
      </c>
      <c r="P334" s="285">
        <f t="shared" si="45"/>
        <v>205342.78295454546</v>
      </c>
      <c r="Q334" s="286">
        <f t="shared" si="46"/>
        <v>205300</v>
      </c>
      <c r="R334" s="266"/>
    </row>
    <row r="335" spans="1:18" s="224" customFormat="1" x14ac:dyDescent="0.2">
      <c r="A335" s="221">
        <f t="shared" si="52"/>
        <v>7</v>
      </c>
      <c r="B335" s="218" t="s">
        <v>3141</v>
      </c>
      <c r="C335" s="219" t="s">
        <v>3142</v>
      </c>
      <c r="D335" s="234"/>
      <c r="E335" s="220"/>
      <c r="F335" s="220"/>
      <c r="G335" s="306"/>
      <c r="H335" s="220">
        <v>3183563</v>
      </c>
      <c r="I335" s="220">
        <v>197446</v>
      </c>
      <c r="J335" s="222">
        <v>105222</v>
      </c>
      <c r="K335" s="223">
        <v>715563.8</v>
      </c>
      <c r="L335" s="301">
        <f t="shared" si="51"/>
        <v>2706000</v>
      </c>
      <c r="M335" s="231"/>
      <c r="N335" s="304"/>
      <c r="O335" s="286">
        <f t="shared" si="44"/>
        <v>2706000</v>
      </c>
      <c r="P335" s="285">
        <f t="shared" si="45"/>
        <v>2706000</v>
      </c>
      <c r="Q335" s="286">
        <f t="shared" si="46"/>
        <v>2706000</v>
      </c>
      <c r="R335" s="266"/>
    </row>
    <row r="336" spans="1:18" s="232" customFormat="1" x14ac:dyDescent="0.2">
      <c r="A336" s="221">
        <f t="shared" si="52"/>
        <v>8</v>
      </c>
      <c r="B336" s="218" t="s">
        <v>3143</v>
      </c>
      <c r="C336" s="219" t="s">
        <v>3138</v>
      </c>
      <c r="D336" s="226"/>
      <c r="E336" s="227"/>
      <c r="F336" s="227"/>
      <c r="G336" s="307"/>
      <c r="H336" s="227">
        <v>549909</v>
      </c>
      <c r="I336" s="227">
        <v>185878</v>
      </c>
      <c r="J336" s="229">
        <v>78874</v>
      </c>
      <c r="K336" s="230">
        <v>351781.9</v>
      </c>
      <c r="L336" s="301">
        <f t="shared" si="51"/>
        <v>467400</v>
      </c>
      <c r="M336" s="231">
        <v>138535.43607954544</v>
      </c>
      <c r="N336" s="238">
        <v>91500</v>
      </c>
      <c r="O336" s="286">
        <f t="shared" si="44"/>
        <v>558900</v>
      </c>
      <c r="P336" s="285">
        <f t="shared" si="45"/>
        <v>697435.43607954541</v>
      </c>
      <c r="Q336" s="286">
        <f t="shared" si="46"/>
        <v>697400</v>
      </c>
      <c r="R336" s="267"/>
    </row>
    <row r="337" spans="1:18" s="232" customFormat="1" x14ac:dyDescent="0.2">
      <c r="A337" s="221">
        <f t="shared" si="52"/>
        <v>9</v>
      </c>
      <c r="B337" s="218" t="s">
        <v>3144</v>
      </c>
      <c r="C337" s="219" t="s">
        <v>3145</v>
      </c>
      <c r="D337" s="226"/>
      <c r="E337" s="227"/>
      <c r="F337" s="227"/>
      <c r="G337" s="307"/>
      <c r="H337" s="227">
        <v>318274</v>
      </c>
      <c r="I337" s="227">
        <v>58668</v>
      </c>
      <c r="J337" s="229">
        <v>10518</v>
      </c>
      <c r="K337" s="230">
        <v>94658.425000000003</v>
      </c>
      <c r="L337" s="301">
        <f t="shared" si="51"/>
        <v>270500</v>
      </c>
      <c r="M337" s="231">
        <v>46178.478693181816</v>
      </c>
      <c r="N337" s="231">
        <v>24000</v>
      </c>
      <c r="O337" s="286">
        <f t="shared" si="44"/>
        <v>294500</v>
      </c>
      <c r="P337" s="285">
        <f t="shared" si="45"/>
        <v>340678.47869318182</v>
      </c>
      <c r="Q337" s="286">
        <f t="shared" si="46"/>
        <v>340700</v>
      </c>
      <c r="R337" s="267"/>
    </row>
    <row r="338" spans="1:18" s="224" customFormat="1" x14ac:dyDescent="0.2">
      <c r="A338" s="221">
        <f t="shared" si="52"/>
        <v>10</v>
      </c>
      <c r="B338" s="233" t="s">
        <v>3146</v>
      </c>
      <c r="C338" s="234"/>
      <c r="D338" s="219"/>
      <c r="E338" s="220"/>
      <c r="F338" s="220"/>
      <c r="G338" s="221"/>
      <c r="H338" s="220">
        <v>159084</v>
      </c>
      <c r="I338" s="220">
        <v>58668</v>
      </c>
      <c r="J338" s="222">
        <v>4999</v>
      </c>
      <c r="K338" s="223">
        <v>86163.55</v>
      </c>
      <c r="L338" s="301">
        <f t="shared" si="51"/>
        <v>135200</v>
      </c>
      <c r="M338" s="302">
        <v>36942.782954545452</v>
      </c>
      <c r="N338" s="304"/>
      <c r="O338" s="286">
        <f t="shared" si="44"/>
        <v>135200</v>
      </c>
      <c r="P338" s="285">
        <f t="shared" si="45"/>
        <v>172142.78295454546</v>
      </c>
      <c r="Q338" s="286">
        <f t="shared" si="46"/>
        <v>172100</v>
      </c>
      <c r="R338" s="266"/>
    </row>
    <row r="339" spans="1:18" s="224" customFormat="1" ht="31.5" x14ac:dyDescent="0.2">
      <c r="A339" s="221">
        <f t="shared" si="52"/>
        <v>11</v>
      </c>
      <c r="B339" s="233" t="s">
        <v>3147</v>
      </c>
      <c r="C339" s="234"/>
      <c r="D339" s="219"/>
      <c r="E339" s="220"/>
      <c r="F339" s="235"/>
      <c r="G339" s="240"/>
      <c r="H339" s="235">
        <v>161184</v>
      </c>
      <c r="I339" s="239">
        <v>58668</v>
      </c>
      <c r="J339" s="235">
        <v>5667</v>
      </c>
      <c r="K339" s="223">
        <v>86163.55</v>
      </c>
      <c r="L339" s="301">
        <f t="shared" si="51"/>
        <v>137000</v>
      </c>
      <c r="M339" s="302">
        <v>36942.782954545452</v>
      </c>
      <c r="N339" s="304"/>
      <c r="O339" s="286">
        <f t="shared" si="44"/>
        <v>137000</v>
      </c>
      <c r="P339" s="285">
        <f t="shared" si="45"/>
        <v>173942.78295454546</v>
      </c>
      <c r="Q339" s="286">
        <f t="shared" si="46"/>
        <v>173900</v>
      </c>
      <c r="R339" s="266"/>
    </row>
    <row r="340" spans="1:18" s="224" customFormat="1" x14ac:dyDescent="0.2">
      <c r="A340" s="221">
        <f t="shared" si="52"/>
        <v>12</v>
      </c>
      <c r="B340" s="218" t="s">
        <v>3148</v>
      </c>
      <c r="C340" s="219" t="s">
        <v>3138</v>
      </c>
      <c r="D340" s="219"/>
      <c r="E340" s="220"/>
      <c r="F340" s="220"/>
      <c r="G340" s="221"/>
      <c r="H340" s="220">
        <v>512658</v>
      </c>
      <c r="I340" s="220">
        <v>185878</v>
      </c>
      <c r="J340" s="222">
        <v>78877</v>
      </c>
      <c r="K340" s="223">
        <v>247890.95</v>
      </c>
      <c r="L340" s="301">
        <f t="shared" si="51"/>
        <v>435800</v>
      </c>
      <c r="M340" s="231">
        <v>138535.43607954544</v>
      </c>
      <c r="N340" s="238">
        <v>91500</v>
      </c>
      <c r="O340" s="286">
        <f t="shared" si="44"/>
        <v>527300</v>
      </c>
      <c r="P340" s="285">
        <f t="shared" si="45"/>
        <v>665835.43607954541</v>
      </c>
      <c r="Q340" s="286">
        <f t="shared" si="46"/>
        <v>665800</v>
      </c>
      <c r="R340" s="266"/>
    </row>
    <row r="341" spans="1:18" s="224" customFormat="1" x14ac:dyDescent="0.2">
      <c r="A341" s="221">
        <f>A340+1</f>
        <v>13</v>
      </c>
      <c r="B341" s="233" t="s">
        <v>3149</v>
      </c>
      <c r="C341" s="234"/>
      <c r="D341" s="234"/>
      <c r="E341" s="220"/>
      <c r="F341" s="220"/>
      <c r="G341" s="221"/>
      <c r="H341" s="220">
        <v>163108</v>
      </c>
      <c r="I341" s="220">
        <v>58668</v>
      </c>
      <c r="J341" s="222">
        <v>10518</v>
      </c>
      <c r="K341" s="223">
        <v>28113.016499999998</v>
      </c>
      <c r="L341" s="301">
        <f t="shared" si="51"/>
        <v>138600</v>
      </c>
      <c r="M341" s="302">
        <v>36942.782954545452</v>
      </c>
      <c r="N341" s="304"/>
      <c r="O341" s="286">
        <f t="shared" si="44"/>
        <v>138600</v>
      </c>
      <c r="P341" s="285">
        <f t="shared" si="45"/>
        <v>175542.78295454546</v>
      </c>
      <c r="Q341" s="286">
        <f t="shared" si="46"/>
        <v>175500</v>
      </c>
      <c r="R341" s="266"/>
    </row>
    <row r="342" spans="1:18" s="224" customFormat="1" x14ac:dyDescent="0.2">
      <c r="A342" s="221">
        <f t="shared" si="52"/>
        <v>14</v>
      </c>
      <c r="B342" s="233" t="s">
        <v>3150</v>
      </c>
      <c r="C342" s="234" t="s">
        <v>3151</v>
      </c>
      <c r="D342" s="234"/>
      <c r="E342" s="220"/>
      <c r="F342" s="239"/>
      <c r="G342" s="240"/>
      <c r="H342" s="239">
        <v>1090496</v>
      </c>
      <c r="I342" s="239">
        <v>117398.5</v>
      </c>
      <c r="J342" s="235">
        <v>21034</v>
      </c>
      <c r="K342" s="223">
        <v>419940.3</v>
      </c>
      <c r="L342" s="301">
        <f t="shared" si="51"/>
        <v>926900</v>
      </c>
      <c r="M342" s="231">
        <v>115446.19673295456</v>
      </c>
      <c r="N342" s="231">
        <v>42000</v>
      </c>
      <c r="O342" s="286">
        <f t="shared" si="44"/>
        <v>968900</v>
      </c>
      <c r="P342" s="285">
        <f t="shared" si="45"/>
        <v>1084346.1967329546</v>
      </c>
      <c r="Q342" s="286">
        <f t="shared" si="46"/>
        <v>1084300</v>
      </c>
      <c r="R342" s="266"/>
    </row>
    <row r="343" spans="1:18" s="224" customFormat="1" x14ac:dyDescent="0.2">
      <c r="A343" s="221">
        <f t="shared" si="52"/>
        <v>15</v>
      </c>
      <c r="B343" s="225" t="s">
        <v>3152</v>
      </c>
      <c r="C343" s="226" t="s">
        <v>3010</v>
      </c>
      <c r="D343" s="219"/>
      <c r="E343" s="220"/>
      <c r="F343" s="239"/>
      <c r="G343" s="240"/>
      <c r="H343" s="239">
        <v>4759558.6500000004</v>
      </c>
      <c r="I343" s="239">
        <v>389673.5</v>
      </c>
      <c r="J343" s="235">
        <v>117564</v>
      </c>
      <c r="K343" s="223">
        <v>2270221.25</v>
      </c>
      <c r="L343" s="301">
        <f t="shared" si="51"/>
        <v>4045600</v>
      </c>
      <c r="M343" s="302">
        <v>882628.07428977266</v>
      </c>
      <c r="N343" s="302">
        <v>1380000</v>
      </c>
      <c r="O343" s="286">
        <f t="shared" si="44"/>
        <v>5425600</v>
      </c>
      <c r="P343" s="285">
        <f t="shared" si="45"/>
        <v>6308228.0742897727</v>
      </c>
      <c r="Q343" s="286">
        <f t="shared" si="46"/>
        <v>6308200</v>
      </c>
      <c r="R343" s="266"/>
    </row>
    <row r="344" spans="1:18" s="242" customFormat="1" x14ac:dyDescent="0.2">
      <c r="A344" s="221">
        <f t="shared" si="52"/>
        <v>16</v>
      </c>
      <c r="B344" s="225" t="s">
        <v>3153</v>
      </c>
      <c r="C344" s="226" t="s">
        <v>2998</v>
      </c>
      <c r="D344" s="234"/>
      <c r="E344" s="239"/>
      <c r="F344" s="239"/>
      <c r="G344" s="240"/>
      <c r="H344" s="239">
        <v>8447277.6999999993</v>
      </c>
      <c r="I344" s="239">
        <v>290798</v>
      </c>
      <c r="J344" s="235">
        <v>89877</v>
      </c>
      <c r="K344" s="241">
        <v>1560265.5</v>
      </c>
      <c r="L344" s="301">
        <f>L343*0.9</f>
        <v>3641040</v>
      </c>
      <c r="M344" s="302">
        <v>542240.23750000005</v>
      </c>
      <c r="N344" s="302">
        <v>590000</v>
      </c>
      <c r="O344" s="286">
        <f t="shared" si="44"/>
        <v>4231040</v>
      </c>
      <c r="P344" s="285">
        <f t="shared" si="45"/>
        <v>4773280.2374999998</v>
      </c>
      <c r="Q344" s="286">
        <f t="shared" si="46"/>
        <v>4773300</v>
      </c>
      <c r="R344" s="269"/>
    </row>
    <row r="345" spans="1:18" s="242" customFormat="1" x14ac:dyDescent="0.2">
      <c r="A345" s="221">
        <f t="shared" si="52"/>
        <v>17</v>
      </c>
      <c r="B345" s="225" t="s">
        <v>3154</v>
      </c>
      <c r="C345" s="226" t="s">
        <v>3001</v>
      </c>
      <c r="D345" s="234"/>
      <c r="E345" s="239"/>
      <c r="F345" s="239"/>
      <c r="G345" s="240"/>
      <c r="H345" s="239">
        <v>4027583.6</v>
      </c>
      <c r="I345" s="239">
        <v>192052.5</v>
      </c>
      <c r="J345" s="235">
        <v>67408</v>
      </c>
      <c r="K345" s="241">
        <v>790132.75</v>
      </c>
      <c r="L345" s="301">
        <f t="shared" si="51"/>
        <v>3423400</v>
      </c>
      <c r="M345" s="308">
        <v>263074.57369318185</v>
      </c>
      <c r="N345" s="303">
        <v>304000</v>
      </c>
      <c r="O345" s="286">
        <f t="shared" si="44"/>
        <v>3727400</v>
      </c>
      <c r="P345" s="285">
        <f t="shared" si="45"/>
        <v>3990474.5736931819</v>
      </c>
      <c r="Q345" s="286">
        <f t="shared" si="46"/>
        <v>3990500</v>
      </c>
      <c r="R345" s="269"/>
    </row>
    <row r="346" spans="1:18" s="232" customFormat="1" x14ac:dyDescent="0.2">
      <c r="A346" s="221">
        <f t="shared" si="52"/>
        <v>18</v>
      </c>
      <c r="B346" s="225" t="s">
        <v>3155</v>
      </c>
      <c r="C346" s="226" t="s">
        <v>3138</v>
      </c>
      <c r="D346" s="226"/>
      <c r="E346" s="227"/>
      <c r="F346" s="227"/>
      <c r="G346" s="228"/>
      <c r="H346" s="227">
        <v>2184117.44</v>
      </c>
      <c r="I346" s="227">
        <v>185878</v>
      </c>
      <c r="J346" s="229">
        <v>96079</v>
      </c>
      <c r="K346" s="230">
        <v>501672.85</v>
      </c>
      <c r="L346" s="301">
        <f t="shared" si="51"/>
        <v>1856500</v>
      </c>
      <c r="M346" s="231">
        <v>138535.43607954544</v>
      </c>
      <c r="N346" s="238">
        <v>91500</v>
      </c>
      <c r="O346" s="286">
        <f t="shared" si="44"/>
        <v>1948000</v>
      </c>
      <c r="P346" s="285">
        <f t="shared" si="45"/>
        <v>2086535.4360795454</v>
      </c>
      <c r="Q346" s="286">
        <f t="shared" si="46"/>
        <v>2086500</v>
      </c>
      <c r="R346" s="267"/>
    </row>
    <row r="347" spans="1:18" s="232" customFormat="1" x14ac:dyDescent="0.2">
      <c r="A347" s="228"/>
      <c r="B347" s="309" t="s">
        <v>3156</v>
      </c>
      <c r="C347" s="310"/>
      <c r="D347" s="226"/>
      <c r="E347" s="227"/>
      <c r="F347" s="227"/>
      <c r="G347" s="226"/>
      <c r="H347" s="227"/>
      <c r="I347" s="227"/>
      <c r="J347" s="229"/>
      <c r="K347" s="230"/>
      <c r="L347" s="301"/>
      <c r="M347" s="302"/>
      <c r="N347" s="238"/>
      <c r="O347" s="286"/>
      <c r="P347" s="285"/>
      <c r="Q347" s="286"/>
      <c r="R347" s="267"/>
    </row>
    <row r="348" spans="1:18" s="232" customFormat="1" x14ac:dyDescent="0.2">
      <c r="A348" s="228">
        <f>A346+1</f>
        <v>19</v>
      </c>
      <c r="B348" s="233" t="s">
        <v>3157</v>
      </c>
      <c r="C348" s="234" t="s">
        <v>2998</v>
      </c>
      <c r="D348" s="226"/>
      <c r="E348" s="227"/>
      <c r="F348" s="227"/>
      <c r="G348" s="226"/>
      <c r="H348" s="227">
        <v>13367207.5</v>
      </c>
      <c r="I348" s="227">
        <v>290798</v>
      </c>
      <c r="J348" s="229">
        <v>154003</v>
      </c>
      <c r="K348" s="230">
        <v>1860354</v>
      </c>
      <c r="L348" s="301">
        <f t="shared" si="51"/>
        <v>11362100</v>
      </c>
      <c r="M348" s="302">
        <v>542240.23750000005</v>
      </c>
      <c r="N348" s="302">
        <v>590000</v>
      </c>
      <c r="O348" s="286">
        <f t="shared" si="44"/>
        <v>11952100</v>
      </c>
      <c r="P348" s="285">
        <f t="shared" si="45"/>
        <v>12494340.237500001</v>
      </c>
      <c r="Q348" s="286">
        <f t="shared" si="46"/>
        <v>12494300</v>
      </c>
      <c r="R348" s="267"/>
    </row>
    <row r="349" spans="1:18" s="232" customFormat="1" x14ac:dyDescent="0.2">
      <c r="A349" s="228">
        <f>A348+1</f>
        <v>20</v>
      </c>
      <c r="B349" s="233" t="s">
        <v>3158</v>
      </c>
      <c r="C349" s="234" t="s">
        <v>2998</v>
      </c>
      <c r="D349" s="226"/>
      <c r="E349" s="227"/>
      <c r="F349" s="227"/>
      <c r="G349" s="228"/>
      <c r="H349" s="227">
        <v>12349706.1</v>
      </c>
      <c r="I349" s="227">
        <v>290798</v>
      </c>
      <c r="J349" s="229">
        <v>154003</v>
      </c>
      <c r="K349" s="230">
        <v>1260177</v>
      </c>
      <c r="L349" s="301">
        <f t="shared" si="51"/>
        <v>10497300</v>
      </c>
      <c r="M349" s="302">
        <v>542240.23750000005</v>
      </c>
      <c r="N349" s="302">
        <v>590000</v>
      </c>
      <c r="O349" s="286">
        <f t="shared" si="44"/>
        <v>11087300</v>
      </c>
      <c r="P349" s="285">
        <f t="shared" si="45"/>
        <v>11629540.237500001</v>
      </c>
      <c r="Q349" s="286">
        <f t="shared" si="46"/>
        <v>11629500</v>
      </c>
      <c r="R349" s="267"/>
    </row>
    <row r="350" spans="1:18" s="242" customFormat="1" x14ac:dyDescent="0.2">
      <c r="A350" s="228">
        <f t="shared" ref="A350:A385" si="53">A349+1</f>
        <v>21</v>
      </c>
      <c r="B350" s="233" t="s">
        <v>3159</v>
      </c>
      <c r="C350" s="234" t="s">
        <v>2998</v>
      </c>
      <c r="D350" s="310"/>
      <c r="E350" s="239"/>
      <c r="F350" s="239"/>
      <c r="G350" s="240"/>
      <c r="H350" s="239">
        <v>4568289.6500000004</v>
      </c>
      <c r="I350" s="239">
        <v>290798</v>
      </c>
      <c r="J350" s="235">
        <v>80765</v>
      </c>
      <c r="K350" s="241">
        <v>1560265.5</v>
      </c>
      <c r="L350" s="301">
        <f t="shared" si="51"/>
        <v>3883000</v>
      </c>
      <c r="M350" s="302">
        <v>542240.23750000005</v>
      </c>
      <c r="N350" s="302">
        <v>590000</v>
      </c>
      <c r="O350" s="286">
        <f t="shared" si="44"/>
        <v>4473000</v>
      </c>
      <c r="P350" s="285">
        <f t="shared" si="45"/>
        <v>5015240.2374999998</v>
      </c>
      <c r="Q350" s="286">
        <f t="shared" si="46"/>
        <v>5015200</v>
      </c>
      <c r="R350" s="269"/>
    </row>
    <row r="351" spans="1:18" s="242" customFormat="1" x14ac:dyDescent="0.2">
      <c r="A351" s="228">
        <f t="shared" si="53"/>
        <v>22</v>
      </c>
      <c r="B351" s="233" t="s">
        <v>3160</v>
      </c>
      <c r="C351" s="234" t="s">
        <v>2998</v>
      </c>
      <c r="D351" s="234"/>
      <c r="E351" s="239"/>
      <c r="F351" s="239"/>
      <c r="G351" s="240"/>
      <c r="H351" s="235">
        <v>4748021.7</v>
      </c>
      <c r="I351" s="239">
        <v>290798</v>
      </c>
      <c r="J351" s="235">
        <v>89877</v>
      </c>
      <c r="K351" s="241">
        <v>1260177</v>
      </c>
      <c r="L351" s="301">
        <f t="shared" si="51"/>
        <v>4035800</v>
      </c>
      <c r="M351" s="302">
        <v>542240.23750000005</v>
      </c>
      <c r="N351" s="302">
        <v>590000</v>
      </c>
      <c r="O351" s="286">
        <f t="shared" si="44"/>
        <v>4625800</v>
      </c>
      <c r="P351" s="285">
        <f t="shared" si="45"/>
        <v>5168040.2374999998</v>
      </c>
      <c r="Q351" s="286">
        <f t="shared" si="46"/>
        <v>5168000</v>
      </c>
      <c r="R351" s="269"/>
    </row>
    <row r="352" spans="1:18" s="242" customFormat="1" x14ac:dyDescent="0.2">
      <c r="A352" s="228">
        <f t="shared" si="53"/>
        <v>23</v>
      </c>
      <c r="B352" s="233" t="s">
        <v>3161</v>
      </c>
      <c r="C352" s="234" t="s">
        <v>3001</v>
      </c>
      <c r="D352" s="234"/>
      <c r="E352" s="239"/>
      <c r="F352" s="239"/>
      <c r="G352" s="240"/>
      <c r="H352" s="239">
        <v>3692342.7</v>
      </c>
      <c r="I352" s="239">
        <v>192052.5</v>
      </c>
      <c r="J352" s="235">
        <v>76408</v>
      </c>
      <c r="K352" s="241">
        <v>790132.75</v>
      </c>
      <c r="L352" s="301">
        <f t="shared" si="51"/>
        <v>3138500</v>
      </c>
      <c r="M352" s="308">
        <v>263074.57369318185</v>
      </c>
      <c r="N352" s="303">
        <v>304000</v>
      </c>
      <c r="O352" s="286">
        <f t="shared" si="44"/>
        <v>3442500</v>
      </c>
      <c r="P352" s="285">
        <f t="shared" si="45"/>
        <v>3705574.5736931819</v>
      </c>
      <c r="Q352" s="286">
        <f t="shared" si="46"/>
        <v>3705600</v>
      </c>
      <c r="R352" s="269"/>
    </row>
    <row r="353" spans="1:18" s="242" customFormat="1" ht="31.5" x14ac:dyDescent="0.2">
      <c r="A353" s="228">
        <f t="shared" si="53"/>
        <v>24</v>
      </c>
      <c r="B353" s="233" t="s">
        <v>3162</v>
      </c>
      <c r="C353" s="234" t="s">
        <v>3001</v>
      </c>
      <c r="D353" s="234"/>
      <c r="E353" s="239"/>
      <c r="F353" s="239"/>
      <c r="G353" s="240"/>
      <c r="H353" s="239">
        <v>3375796.6</v>
      </c>
      <c r="I353" s="239">
        <v>192052.5</v>
      </c>
      <c r="J353" s="235">
        <v>67408</v>
      </c>
      <c r="K353" s="241">
        <v>806180.5</v>
      </c>
      <c r="L353" s="301">
        <f t="shared" si="51"/>
        <v>2869400</v>
      </c>
      <c r="M353" s="308">
        <v>263074.57369318185</v>
      </c>
      <c r="N353" s="303">
        <v>304000</v>
      </c>
      <c r="O353" s="286">
        <f t="shared" si="44"/>
        <v>3173400</v>
      </c>
      <c r="P353" s="285">
        <f t="shared" si="45"/>
        <v>3436474.5736931819</v>
      </c>
      <c r="Q353" s="286">
        <f t="shared" si="46"/>
        <v>3436500</v>
      </c>
      <c r="R353" s="269"/>
    </row>
    <row r="354" spans="1:18" s="242" customFormat="1" x14ac:dyDescent="0.2">
      <c r="A354" s="228">
        <f t="shared" si="53"/>
        <v>25</v>
      </c>
      <c r="B354" s="233" t="s">
        <v>3163</v>
      </c>
      <c r="C354" s="234" t="s">
        <v>3001</v>
      </c>
      <c r="D354" s="234"/>
      <c r="E354" s="239"/>
      <c r="F354" s="239"/>
      <c r="G354" s="240"/>
      <c r="H354" s="235">
        <v>3575288.6500000004</v>
      </c>
      <c r="I354" s="239">
        <v>192052.5</v>
      </c>
      <c r="J354" s="235">
        <v>67408</v>
      </c>
      <c r="K354" s="241">
        <v>940177</v>
      </c>
      <c r="L354" s="301">
        <f t="shared" si="51"/>
        <v>3039000</v>
      </c>
      <c r="M354" s="308">
        <v>263074.57369318185</v>
      </c>
      <c r="N354" s="303">
        <v>304000</v>
      </c>
      <c r="O354" s="286">
        <f t="shared" si="44"/>
        <v>3343000</v>
      </c>
      <c r="P354" s="285">
        <f t="shared" si="45"/>
        <v>3606074.5736931819</v>
      </c>
      <c r="Q354" s="286">
        <f t="shared" si="46"/>
        <v>3606100</v>
      </c>
      <c r="R354" s="269"/>
    </row>
    <row r="355" spans="1:18" s="242" customFormat="1" ht="31.5" x14ac:dyDescent="0.2">
      <c r="A355" s="228">
        <f t="shared" si="53"/>
        <v>26</v>
      </c>
      <c r="B355" s="233" t="s">
        <v>3164</v>
      </c>
      <c r="C355" s="234" t="s">
        <v>3138</v>
      </c>
      <c r="D355" s="234"/>
      <c r="E355" s="239"/>
      <c r="F355" s="239"/>
      <c r="G355" s="240"/>
      <c r="H355" s="239">
        <v>2088330.5</v>
      </c>
      <c r="I355" s="239">
        <v>185878</v>
      </c>
      <c r="J355" s="235">
        <v>159526</v>
      </c>
      <c r="K355" s="241">
        <v>362480.4</v>
      </c>
      <c r="L355" s="301">
        <f t="shared" si="51"/>
        <v>1775100</v>
      </c>
      <c r="M355" s="231">
        <v>138535.43607954544</v>
      </c>
      <c r="N355" s="238">
        <v>91500</v>
      </c>
      <c r="O355" s="286">
        <f t="shared" si="44"/>
        <v>1866600</v>
      </c>
      <c r="P355" s="285">
        <f t="shared" si="45"/>
        <v>2005135.4360795454</v>
      </c>
      <c r="Q355" s="286">
        <f t="shared" si="46"/>
        <v>2005100</v>
      </c>
      <c r="R355" s="269"/>
    </row>
    <row r="356" spans="1:18" s="242" customFormat="1" x14ac:dyDescent="0.2">
      <c r="A356" s="228">
        <f t="shared" si="53"/>
        <v>27</v>
      </c>
      <c r="B356" s="233" t="s">
        <v>2738</v>
      </c>
      <c r="C356" s="234" t="s">
        <v>2998</v>
      </c>
      <c r="D356" s="234"/>
      <c r="E356" s="239"/>
      <c r="F356" s="235"/>
      <c r="G356" s="240"/>
      <c r="H356" s="235">
        <v>11172066.099999998</v>
      </c>
      <c r="I356" s="239">
        <v>290798</v>
      </c>
      <c r="J356" s="235">
        <v>164798</v>
      </c>
      <c r="K356" s="241">
        <v>1560265.5</v>
      </c>
      <c r="L356" s="301">
        <f t="shared" si="51"/>
        <v>9496300</v>
      </c>
      <c r="M356" s="302">
        <v>542240.23750000005</v>
      </c>
      <c r="N356" s="302">
        <v>590000</v>
      </c>
      <c r="O356" s="286">
        <f t="shared" si="44"/>
        <v>10086300</v>
      </c>
      <c r="P356" s="285">
        <f t="shared" si="45"/>
        <v>10628540.237500001</v>
      </c>
      <c r="Q356" s="286">
        <f t="shared" si="46"/>
        <v>10628500</v>
      </c>
      <c r="R356" s="269"/>
    </row>
    <row r="357" spans="1:18" s="242" customFormat="1" ht="31.5" x14ac:dyDescent="0.2">
      <c r="A357" s="228">
        <f t="shared" si="53"/>
        <v>28</v>
      </c>
      <c r="B357" s="233" t="s">
        <v>3165</v>
      </c>
      <c r="C357" s="234" t="s">
        <v>2998</v>
      </c>
      <c r="D357" s="234"/>
      <c r="E357" s="239"/>
      <c r="F357" s="239"/>
      <c r="G357" s="240"/>
      <c r="H357" s="239">
        <v>11955694.699999997</v>
      </c>
      <c r="I357" s="239">
        <v>290798</v>
      </c>
      <c r="J357" s="235">
        <v>204045</v>
      </c>
      <c r="K357" s="241">
        <v>1260177</v>
      </c>
      <c r="L357" s="301">
        <f t="shared" si="51"/>
        <v>10162300</v>
      </c>
      <c r="M357" s="302">
        <v>542240.23750000005</v>
      </c>
      <c r="N357" s="302">
        <v>590000</v>
      </c>
      <c r="O357" s="286">
        <f t="shared" si="44"/>
        <v>10752300</v>
      </c>
      <c r="P357" s="285">
        <f t="shared" si="45"/>
        <v>11294540.237500001</v>
      </c>
      <c r="Q357" s="286">
        <f t="shared" si="46"/>
        <v>11294500</v>
      </c>
      <c r="R357" s="269"/>
    </row>
    <row r="358" spans="1:18" s="242" customFormat="1" x14ac:dyDescent="0.2">
      <c r="A358" s="228">
        <f t="shared" si="53"/>
        <v>29</v>
      </c>
      <c r="B358" s="233" t="s">
        <v>3166</v>
      </c>
      <c r="C358" s="234" t="s">
        <v>2998</v>
      </c>
      <c r="D358" s="234"/>
      <c r="E358" s="239"/>
      <c r="F358" s="239"/>
      <c r="G358" s="240"/>
      <c r="H358" s="239">
        <v>4801825.6500000004</v>
      </c>
      <c r="I358" s="239">
        <v>290798</v>
      </c>
      <c r="J358" s="235">
        <v>80765</v>
      </c>
      <c r="K358" s="241">
        <v>1560265.5</v>
      </c>
      <c r="L358" s="301">
        <f t="shared" si="51"/>
        <v>4081600</v>
      </c>
      <c r="M358" s="302">
        <v>542240.23750000005</v>
      </c>
      <c r="N358" s="302">
        <v>590000</v>
      </c>
      <c r="O358" s="286">
        <f t="shared" si="44"/>
        <v>4671600</v>
      </c>
      <c r="P358" s="285">
        <f t="shared" si="45"/>
        <v>5213840.2374999998</v>
      </c>
      <c r="Q358" s="286">
        <f t="shared" si="46"/>
        <v>5213800</v>
      </c>
      <c r="R358" s="269"/>
    </row>
    <row r="359" spans="1:18" s="242" customFormat="1" x14ac:dyDescent="0.2">
      <c r="A359" s="228">
        <f t="shared" si="53"/>
        <v>30</v>
      </c>
      <c r="B359" s="233" t="s">
        <v>3167</v>
      </c>
      <c r="C359" s="234" t="s">
        <v>3001</v>
      </c>
      <c r="D359" s="234"/>
      <c r="E359" s="239"/>
      <c r="F359" s="239"/>
      <c r="G359" s="234"/>
      <c r="H359" s="235">
        <v>4175386</v>
      </c>
      <c r="I359" s="239">
        <v>192052.5</v>
      </c>
      <c r="J359" s="235">
        <v>71666</v>
      </c>
      <c r="K359" s="241">
        <v>1244265.5</v>
      </c>
      <c r="L359" s="301">
        <f t="shared" si="51"/>
        <v>3549100</v>
      </c>
      <c r="M359" s="308">
        <v>263074.57369318185</v>
      </c>
      <c r="N359" s="303">
        <v>304000</v>
      </c>
      <c r="O359" s="286">
        <f t="shared" si="44"/>
        <v>3853100</v>
      </c>
      <c r="P359" s="285">
        <f t="shared" si="45"/>
        <v>4116174.5736931819</v>
      </c>
      <c r="Q359" s="286">
        <f t="shared" si="46"/>
        <v>4116200</v>
      </c>
      <c r="R359" s="269"/>
    </row>
    <row r="360" spans="1:18" s="242" customFormat="1" ht="31.5" x14ac:dyDescent="0.2">
      <c r="A360" s="228">
        <f t="shared" si="53"/>
        <v>31</v>
      </c>
      <c r="B360" s="233" t="s">
        <v>3168</v>
      </c>
      <c r="C360" s="234" t="s">
        <v>2998</v>
      </c>
      <c r="D360" s="234"/>
      <c r="E360" s="239"/>
      <c r="F360" s="239"/>
      <c r="G360" s="239"/>
      <c r="H360" s="239">
        <v>4715643.7</v>
      </c>
      <c r="I360" s="239">
        <v>290798</v>
      </c>
      <c r="J360" s="235">
        <v>89877</v>
      </c>
      <c r="K360" s="241">
        <v>1560265.5</v>
      </c>
      <c r="L360" s="301">
        <f t="shared" si="51"/>
        <v>4008300</v>
      </c>
      <c r="M360" s="302">
        <v>542240.23750000005</v>
      </c>
      <c r="N360" s="302">
        <v>590000</v>
      </c>
      <c r="O360" s="286">
        <f t="shared" si="44"/>
        <v>4598300</v>
      </c>
      <c r="P360" s="285">
        <f t="shared" si="45"/>
        <v>5140540.2374999998</v>
      </c>
      <c r="Q360" s="286">
        <f t="shared" si="46"/>
        <v>5140500</v>
      </c>
      <c r="R360" s="269"/>
    </row>
    <row r="361" spans="1:18" s="242" customFormat="1" ht="31.5" x14ac:dyDescent="0.2">
      <c r="A361" s="228">
        <f t="shared" si="53"/>
        <v>32</v>
      </c>
      <c r="B361" s="233" t="s">
        <v>3169</v>
      </c>
      <c r="C361" s="234" t="s">
        <v>2998</v>
      </c>
      <c r="D361" s="234"/>
      <c r="E361" s="239"/>
      <c r="F361" s="239"/>
      <c r="G361" s="239"/>
      <c r="H361" s="239">
        <v>4321869.6500000004</v>
      </c>
      <c r="I361" s="239">
        <v>290798</v>
      </c>
      <c r="J361" s="235">
        <v>103297</v>
      </c>
      <c r="K361" s="241">
        <v>1260177</v>
      </c>
      <c r="L361" s="301">
        <f t="shared" si="51"/>
        <v>3673600</v>
      </c>
      <c r="M361" s="302">
        <v>542240.23750000005</v>
      </c>
      <c r="N361" s="302">
        <v>590000</v>
      </c>
      <c r="O361" s="286">
        <f t="shared" si="44"/>
        <v>4263600</v>
      </c>
      <c r="P361" s="285">
        <f t="shared" si="45"/>
        <v>4805840.2374999998</v>
      </c>
      <c r="Q361" s="286">
        <f t="shared" si="46"/>
        <v>4805800</v>
      </c>
      <c r="R361" s="269"/>
    </row>
    <row r="362" spans="1:18" s="242" customFormat="1" ht="47.25" x14ac:dyDescent="0.2">
      <c r="A362" s="228">
        <f t="shared" si="53"/>
        <v>33</v>
      </c>
      <c r="B362" s="233" t="s">
        <v>3170</v>
      </c>
      <c r="C362" s="234" t="s">
        <v>2998</v>
      </c>
      <c r="D362" s="234"/>
      <c r="E362" s="239"/>
      <c r="F362" s="239"/>
      <c r="G362" s="240"/>
      <c r="H362" s="235">
        <v>6344182.5999999996</v>
      </c>
      <c r="I362" s="239">
        <v>290798</v>
      </c>
      <c r="J362" s="235">
        <v>144250</v>
      </c>
      <c r="K362" s="241">
        <v>1260177</v>
      </c>
      <c r="L362" s="301">
        <f t="shared" si="51"/>
        <v>5392600</v>
      </c>
      <c r="M362" s="302">
        <v>542240.23750000005</v>
      </c>
      <c r="N362" s="302">
        <v>590000</v>
      </c>
      <c r="O362" s="286">
        <f t="shared" si="44"/>
        <v>5982600</v>
      </c>
      <c r="P362" s="285">
        <f t="shared" si="45"/>
        <v>6524840.2374999998</v>
      </c>
      <c r="Q362" s="286">
        <f t="shared" si="46"/>
        <v>6524800</v>
      </c>
      <c r="R362" s="269"/>
    </row>
    <row r="363" spans="1:18" s="242" customFormat="1" x14ac:dyDescent="0.2">
      <c r="A363" s="228">
        <f t="shared" si="53"/>
        <v>34</v>
      </c>
      <c r="B363" s="225" t="s">
        <v>3171</v>
      </c>
      <c r="C363" s="226" t="s">
        <v>3001</v>
      </c>
      <c r="D363" s="234"/>
      <c r="E363" s="239"/>
      <c r="F363" s="239"/>
      <c r="G363" s="240"/>
      <c r="H363" s="235">
        <v>3261598.6</v>
      </c>
      <c r="I363" s="239">
        <v>192052.5</v>
      </c>
      <c r="J363" s="235">
        <v>108187</v>
      </c>
      <c r="K363" s="241">
        <v>644088.5</v>
      </c>
      <c r="L363" s="301">
        <f t="shared" si="51"/>
        <v>2772400</v>
      </c>
      <c r="M363" s="308">
        <v>263074.57369318185</v>
      </c>
      <c r="N363" s="303">
        <v>304000</v>
      </c>
      <c r="O363" s="286">
        <f t="shared" si="44"/>
        <v>3076400</v>
      </c>
      <c r="P363" s="285">
        <f t="shared" si="45"/>
        <v>3339474.5736931819</v>
      </c>
      <c r="Q363" s="286">
        <f t="shared" si="46"/>
        <v>3339500</v>
      </c>
      <c r="R363" s="269"/>
    </row>
    <row r="364" spans="1:18" s="242" customFormat="1" x14ac:dyDescent="0.2">
      <c r="A364" s="228">
        <f t="shared" si="53"/>
        <v>35</v>
      </c>
      <c r="B364" s="225" t="s">
        <v>2747</v>
      </c>
      <c r="C364" s="226" t="s">
        <v>3001</v>
      </c>
      <c r="D364" s="234"/>
      <c r="E364" s="239"/>
      <c r="F364" s="239"/>
      <c r="G364" s="239"/>
      <c r="H364" s="239">
        <v>5142991.5999999996</v>
      </c>
      <c r="I364" s="239">
        <v>192052.5</v>
      </c>
      <c r="J364" s="235">
        <v>108187</v>
      </c>
      <c r="K364" s="241">
        <v>790132.75</v>
      </c>
      <c r="L364" s="301">
        <f t="shared" si="51"/>
        <v>4371500</v>
      </c>
      <c r="M364" s="308">
        <v>263074.57369318185</v>
      </c>
      <c r="N364" s="303">
        <v>304000</v>
      </c>
      <c r="O364" s="286">
        <f t="shared" si="44"/>
        <v>4675500</v>
      </c>
      <c r="P364" s="285">
        <f t="shared" si="45"/>
        <v>4938574.5736931823</v>
      </c>
      <c r="Q364" s="286">
        <f t="shared" si="46"/>
        <v>4938600</v>
      </c>
      <c r="R364" s="269"/>
    </row>
    <row r="365" spans="1:18" s="237" customFormat="1" x14ac:dyDescent="0.2">
      <c r="A365" s="228">
        <f t="shared" si="53"/>
        <v>36</v>
      </c>
      <c r="B365" s="233" t="s">
        <v>3172</v>
      </c>
      <c r="C365" s="234" t="s">
        <v>2998</v>
      </c>
      <c r="D365" s="234"/>
      <c r="E365" s="235"/>
      <c r="F365" s="235"/>
      <c r="G365" s="234"/>
      <c r="H365" s="235">
        <v>14238891.1</v>
      </c>
      <c r="I365" s="235">
        <v>290798</v>
      </c>
      <c r="J365" s="235">
        <v>157670</v>
      </c>
      <c r="K365" s="236">
        <v>1560265.5</v>
      </c>
      <c r="L365" s="301">
        <f t="shared" si="51"/>
        <v>12103100</v>
      </c>
      <c r="M365" s="302">
        <v>542240.23750000005</v>
      </c>
      <c r="N365" s="302">
        <v>590000</v>
      </c>
      <c r="O365" s="286">
        <f t="shared" si="44"/>
        <v>12693100</v>
      </c>
      <c r="P365" s="285">
        <f t="shared" si="45"/>
        <v>13235340.237500001</v>
      </c>
      <c r="Q365" s="286">
        <f t="shared" si="46"/>
        <v>13235300</v>
      </c>
      <c r="R365" s="268"/>
    </row>
    <row r="366" spans="1:18" s="232" customFormat="1" ht="31.5" x14ac:dyDescent="0.2">
      <c r="A366" s="228">
        <f t="shared" si="53"/>
        <v>37</v>
      </c>
      <c r="B366" s="233" t="s">
        <v>3173</v>
      </c>
      <c r="C366" s="234"/>
      <c r="D366" s="226"/>
      <c r="E366" s="227"/>
      <c r="F366" s="227"/>
      <c r="G366" s="227"/>
      <c r="H366" s="227">
        <v>306846</v>
      </c>
      <c r="I366" s="227">
        <v>58668</v>
      </c>
      <c r="J366" s="229">
        <v>8425</v>
      </c>
      <c r="K366" s="230">
        <v>57737.65</v>
      </c>
      <c r="L366" s="301">
        <f t="shared" si="51"/>
        <v>260800</v>
      </c>
      <c r="M366" s="302">
        <v>36942.782954545452</v>
      </c>
      <c r="N366" s="238"/>
      <c r="O366" s="286">
        <f t="shared" si="44"/>
        <v>260800</v>
      </c>
      <c r="P366" s="285">
        <f t="shared" si="45"/>
        <v>297742.78295454546</v>
      </c>
      <c r="Q366" s="286">
        <f t="shared" si="46"/>
        <v>297700</v>
      </c>
      <c r="R366" s="267"/>
    </row>
    <row r="367" spans="1:18" s="232" customFormat="1" x14ac:dyDescent="0.2">
      <c r="A367" s="228">
        <f t="shared" si="53"/>
        <v>38</v>
      </c>
      <c r="B367" s="233" t="s">
        <v>1586</v>
      </c>
      <c r="C367" s="234"/>
      <c r="D367" s="226"/>
      <c r="E367" s="229"/>
      <c r="F367" s="229"/>
      <c r="G367" s="226"/>
      <c r="H367" s="229">
        <v>306846</v>
      </c>
      <c r="I367" s="227">
        <v>58668</v>
      </c>
      <c r="J367" s="229">
        <v>8425</v>
      </c>
      <c r="K367" s="230">
        <v>57737.65</v>
      </c>
      <c r="L367" s="301">
        <f t="shared" si="51"/>
        <v>260800</v>
      </c>
      <c r="M367" s="302">
        <v>36942.782954545452</v>
      </c>
      <c r="N367" s="238"/>
      <c r="O367" s="286">
        <f t="shared" si="44"/>
        <v>260800</v>
      </c>
      <c r="P367" s="285">
        <f t="shared" si="45"/>
        <v>297742.78295454546</v>
      </c>
      <c r="Q367" s="286">
        <f t="shared" si="46"/>
        <v>297700</v>
      </c>
      <c r="R367" s="267"/>
    </row>
    <row r="368" spans="1:18" s="242" customFormat="1" x14ac:dyDescent="0.2">
      <c r="A368" s="228">
        <f t="shared" si="53"/>
        <v>39</v>
      </c>
      <c r="B368" s="233" t="s">
        <v>3174</v>
      </c>
      <c r="C368" s="234" t="s">
        <v>3001</v>
      </c>
      <c r="D368" s="234"/>
      <c r="E368" s="239"/>
      <c r="F368" s="239"/>
      <c r="G368" s="240"/>
      <c r="H368" s="235">
        <v>2867871.6</v>
      </c>
      <c r="I368" s="239">
        <v>192052.5</v>
      </c>
      <c r="J368" s="235">
        <v>67408</v>
      </c>
      <c r="K368" s="241">
        <v>940177</v>
      </c>
      <c r="L368" s="301">
        <f t="shared" si="51"/>
        <v>2437700</v>
      </c>
      <c r="M368" s="308">
        <v>263074.57369318185</v>
      </c>
      <c r="N368" s="303">
        <v>304000</v>
      </c>
      <c r="O368" s="286">
        <f t="shared" si="44"/>
        <v>2741700</v>
      </c>
      <c r="P368" s="285">
        <f t="shared" si="45"/>
        <v>3004774.5736931819</v>
      </c>
      <c r="Q368" s="286">
        <f t="shared" si="46"/>
        <v>3004800</v>
      </c>
      <c r="R368" s="269"/>
    </row>
    <row r="369" spans="1:18" s="242" customFormat="1" x14ac:dyDescent="0.2">
      <c r="A369" s="228">
        <f t="shared" si="53"/>
        <v>40</v>
      </c>
      <c r="B369" s="233" t="s">
        <v>3175</v>
      </c>
      <c r="C369" s="234" t="s">
        <v>3176</v>
      </c>
      <c r="D369" s="234"/>
      <c r="E369" s="239"/>
      <c r="F369" s="239"/>
      <c r="G369" s="239"/>
      <c r="H369" s="239">
        <v>2588934.54</v>
      </c>
      <c r="I369" s="239">
        <v>98744.5</v>
      </c>
      <c r="J369" s="235">
        <v>30288</v>
      </c>
      <c r="K369" s="241">
        <v>454633.7</v>
      </c>
      <c r="L369" s="301">
        <f t="shared" si="51"/>
        <v>2200600</v>
      </c>
      <c r="M369" s="308">
        <v>279584.62213636364</v>
      </c>
      <c r="N369" s="308">
        <v>178000</v>
      </c>
      <c r="O369" s="286">
        <f t="shared" si="44"/>
        <v>2378600</v>
      </c>
      <c r="P369" s="285">
        <f t="shared" si="45"/>
        <v>2658184.6221363638</v>
      </c>
      <c r="Q369" s="286">
        <f t="shared" si="46"/>
        <v>2658200</v>
      </c>
      <c r="R369" s="269"/>
    </row>
    <row r="370" spans="1:18" s="242" customFormat="1" ht="31.5" x14ac:dyDescent="0.2">
      <c r="A370" s="228">
        <f t="shared" si="53"/>
        <v>41</v>
      </c>
      <c r="B370" s="233" t="s">
        <v>3177</v>
      </c>
      <c r="C370" s="234"/>
      <c r="D370" s="234"/>
      <c r="E370" s="239"/>
      <c r="F370" s="239"/>
      <c r="G370" s="239"/>
      <c r="H370" s="239">
        <v>200706</v>
      </c>
      <c r="I370" s="239">
        <v>58668</v>
      </c>
      <c r="J370" s="235">
        <v>6488</v>
      </c>
      <c r="K370" s="241">
        <v>132316.85</v>
      </c>
      <c r="L370" s="301">
        <f t="shared" si="51"/>
        <v>170600</v>
      </c>
      <c r="M370" s="302">
        <v>36942.782954545452</v>
      </c>
      <c r="N370" s="303"/>
      <c r="O370" s="286">
        <f t="shared" si="44"/>
        <v>170600</v>
      </c>
      <c r="P370" s="285">
        <f t="shared" si="45"/>
        <v>207542.78295454546</v>
      </c>
      <c r="Q370" s="286">
        <f t="shared" si="46"/>
        <v>207500</v>
      </c>
      <c r="R370" s="269"/>
    </row>
    <row r="371" spans="1:18" s="242" customFormat="1" x14ac:dyDescent="0.2">
      <c r="A371" s="228">
        <f t="shared" si="53"/>
        <v>42</v>
      </c>
      <c r="B371" s="233" t="s">
        <v>3178</v>
      </c>
      <c r="C371" s="234" t="s">
        <v>3001</v>
      </c>
      <c r="D371" s="234"/>
      <c r="E371" s="239"/>
      <c r="F371" s="239"/>
      <c r="G371" s="239"/>
      <c r="H371" s="235">
        <v>3091525.6</v>
      </c>
      <c r="I371" s="239">
        <v>192052.5</v>
      </c>
      <c r="J371" s="235">
        <v>60574</v>
      </c>
      <c r="K371" s="241">
        <v>940177</v>
      </c>
      <c r="L371" s="301">
        <f t="shared" si="51"/>
        <v>2627800</v>
      </c>
      <c r="M371" s="308">
        <v>263074.57369318185</v>
      </c>
      <c r="N371" s="303">
        <v>304000</v>
      </c>
      <c r="O371" s="286">
        <f t="shared" si="44"/>
        <v>2931800</v>
      </c>
      <c r="P371" s="285">
        <f t="shared" si="45"/>
        <v>3194874.5736931819</v>
      </c>
      <c r="Q371" s="286">
        <f t="shared" si="46"/>
        <v>3194900</v>
      </c>
      <c r="R371" s="269"/>
    </row>
    <row r="372" spans="1:18" s="242" customFormat="1" x14ac:dyDescent="0.2">
      <c r="A372" s="228">
        <f t="shared" si="53"/>
        <v>43</v>
      </c>
      <c r="B372" s="233" t="s">
        <v>3179</v>
      </c>
      <c r="C372" s="234" t="s">
        <v>3145</v>
      </c>
      <c r="D372" s="234"/>
      <c r="E372" s="239"/>
      <c r="F372" s="239"/>
      <c r="G372" s="239"/>
      <c r="H372" s="239">
        <v>409900</v>
      </c>
      <c r="I372" s="239">
        <v>58668</v>
      </c>
      <c r="J372" s="235">
        <v>8561.9863013698632</v>
      </c>
      <c r="K372" s="241">
        <v>94658.425000000003</v>
      </c>
      <c r="L372" s="301">
        <f t="shared" si="51"/>
        <v>348400</v>
      </c>
      <c r="M372" s="231">
        <v>46178.478693181816</v>
      </c>
      <c r="N372" s="231">
        <v>24000</v>
      </c>
      <c r="O372" s="286">
        <f t="shared" si="44"/>
        <v>372400</v>
      </c>
      <c r="P372" s="285">
        <f t="shared" si="45"/>
        <v>418578.47869318182</v>
      </c>
      <c r="Q372" s="286">
        <f t="shared" si="46"/>
        <v>418600</v>
      </c>
      <c r="R372" s="269"/>
    </row>
    <row r="373" spans="1:18" s="242" customFormat="1" x14ac:dyDescent="0.2">
      <c r="A373" s="228">
        <f t="shared" si="53"/>
        <v>44</v>
      </c>
      <c r="B373" s="233" t="s">
        <v>3180</v>
      </c>
      <c r="C373" s="234"/>
      <c r="D373" s="234"/>
      <c r="E373" s="239"/>
      <c r="F373" s="239"/>
      <c r="G373" s="239"/>
      <c r="H373" s="239">
        <v>411972</v>
      </c>
      <c r="I373" s="239">
        <v>58668</v>
      </c>
      <c r="J373" s="235">
        <v>8425</v>
      </c>
      <c r="K373" s="241">
        <v>89235.074999999997</v>
      </c>
      <c r="L373" s="301">
        <f t="shared" si="51"/>
        <v>350200</v>
      </c>
      <c r="M373" s="302">
        <v>36942.782954545452</v>
      </c>
      <c r="N373" s="303"/>
      <c r="O373" s="286">
        <f t="shared" si="44"/>
        <v>350200</v>
      </c>
      <c r="P373" s="285">
        <f t="shared" si="45"/>
        <v>387142.78295454546</v>
      </c>
      <c r="Q373" s="286">
        <f t="shared" si="46"/>
        <v>387100</v>
      </c>
      <c r="R373" s="269"/>
    </row>
    <row r="374" spans="1:18" s="242" customFormat="1" x14ac:dyDescent="0.2">
      <c r="A374" s="228">
        <f t="shared" si="53"/>
        <v>45</v>
      </c>
      <c r="B374" s="233" t="s">
        <v>3181</v>
      </c>
      <c r="C374" s="234"/>
      <c r="D374" s="234"/>
      <c r="E374" s="239"/>
      <c r="F374" s="239"/>
      <c r="G374" s="239"/>
      <c r="H374" s="239">
        <v>580195</v>
      </c>
      <c r="I374" s="239">
        <v>58668</v>
      </c>
      <c r="J374" s="235">
        <v>10518</v>
      </c>
      <c r="K374" s="241">
        <v>89235.074999999997</v>
      </c>
      <c r="L374" s="301">
        <f t="shared" si="51"/>
        <v>493200</v>
      </c>
      <c r="M374" s="302">
        <v>36942.782954545452</v>
      </c>
      <c r="N374" s="303"/>
      <c r="O374" s="286">
        <f t="shared" si="44"/>
        <v>493200</v>
      </c>
      <c r="P374" s="285">
        <f t="shared" si="45"/>
        <v>530142.78295454546</v>
      </c>
      <c r="Q374" s="286">
        <f t="shared" si="46"/>
        <v>530100</v>
      </c>
      <c r="R374" s="269"/>
    </row>
    <row r="375" spans="1:18" s="242" customFormat="1" x14ac:dyDescent="0.2">
      <c r="A375" s="228">
        <f t="shared" si="53"/>
        <v>46</v>
      </c>
      <c r="B375" s="233" t="s">
        <v>1585</v>
      </c>
      <c r="C375" s="234"/>
      <c r="D375" s="234"/>
      <c r="E375" s="239"/>
      <c r="F375" s="239"/>
      <c r="G375" s="239"/>
      <c r="H375" s="239">
        <v>222765</v>
      </c>
      <c r="I375" s="239">
        <v>58668</v>
      </c>
      <c r="J375" s="235">
        <v>8425</v>
      </c>
      <c r="K375" s="241">
        <v>43081.775000000001</v>
      </c>
      <c r="L375" s="301">
        <f t="shared" si="51"/>
        <v>189400</v>
      </c>
      <c r="M375" s="302">
        <v>36942.782954545452</v>
      </c>
      <c r="N375" s="303"/>
      <c r="O375" s="286">
        <f t="shared" si="44"/>
        <v>189400</v>
      </c>
      <c r="P375" s="285">
        <f t="shared" si="45"/>
        <v>226342.78295454546</v>
      </c>
      <c r="Q375" s="286">
        <f t="shared" si="46"/>
        <v>226300</v>
      </c>
      <c r="R375" s="269"/>
    </row>
    <row r="376" spans="1:18" s="242" customFormat="1" ht="31.5" x14ac:dyDescent="0.2">
      <c r="A376" s="228">
        <f t="shared" si="53"/>
        <v>47</v>
      </c>
      <c r="B376" s="233" t="s">
        <v>3182</v>
      </c>
      <c r="C376" s="234" t="s">
        <v>2998</v>
      </c>
      <c r="D376" s="234"/>
      <c r="E376" s="239"/>
      <c r="F376" s="239"/>
      <c r="G376" s="239"/>
      <c r="H376" s="239">
        <v>5165481.25</v>
      </c>
      <c r="I376" s="239">
        <v>290798</v>
      </c>
      <c r="J376" s="235">
        <v>89877</v>
      </c>
      <c r="K376" s="241">
        <v>1860354</v>
      </c>
      <c r="L376" s="301">
        <f t="shared" si="51"/>
        <v>4390700</v>
      </c>
      <c r="M376" s="302">
        <v>542240.23750000005</v>
      </c>
      <c r="N376" s="302">
        <v>590000</v>
      </c>
      <c r="O376" s="286">
        <f t="shared" si="44"/>
        <v>4980700</v>
      </c>
      <c r="P376" s="285">
        <f t="shared" si="45"/>
        <v>5522940.2374999998</v>
      </c>
      <c r="Q376" s="286">
        <f t="shared" si="46"/>
        <v>5522900</v>
      </c>
      <c r="R376" s="269"/>
    </row>
    <row r="377" spans="1:18" s="242" customFormat="1" ht="31.5" x14ac:dyDescent="0.2">
      <c r="A377" s="228">
        <f t="shared" si="53"/>
        <v>48</v>
      </c>
      <c r="B377" s="233" t="s">
        <v>3183</v>
      </c>
      <c r="C377" s="234" t="s">
        <v>3001</v>
      </c>
      <c r="D377" s="234"/>
      <c r="E377" s="239"/>
      <c r="F377" s="239"/>
      <c r="G377" s="239"/>
      <c r="H377" s="239">
        <v>3226071.6500000004</v>
      </c>
      <c r="I377" s="239">
        <v>192052.5</v>
      </c>
      <c r="J377" s="235">
        <v>67408</v>
      </c>
      <c r="K377" s="241">
        <v>940177</v>
      </c>
      <c r="L377" s="301">
        <f t="shared" si="51"/>
        <v>2742200</v>
      </c>
      <c r="M377" s="308">
        <v>263074.57369318185</v>
      </c>
      <c r="N377" s="303">
        <v>304000</v>
      </c>
      <c r="O377" s="286">
        <f t="shared" si="44"/>
        <v>3046200</v>
      </c>
      <c r="P377" s="285">
        <f t="shared" si="45"/>
        <v>3309274.5736931819</v>
      </c>
      <c r="Q377" s="286">
        <f t="shared" si="46"/>
        <v>3309300</v>
      </c>
      <c r="R377" s="269"/>
    </row>
    <row r="378" spans="1:18" s="242" customFormat="1" x14ac:dyDescent="0.2">
      <c r="A378" s="228">
        <f t="shared" si="53"/>
        <v>49</v>
      </c>
      <c r="B378" s="225" t="s">
        <v>3184</v>
      </c>
      <c r="C378" s="226" t="s">
        <v>3010</v>
      </c>
      <c r="D378" s="234"/>
      <c r="E378" s="239"/>
      <c r="F378" s="239"/>
      <c r="G378" s="239"/>
      <c r="H378" s="239">
        <v>13877737.299999997</v>
      </c>
      <c r="I378" s="239">
        <v>389673.5</v>
      </c>
      <c r="J378" s="235">
        <v>231005</v>
      </c>
      <c r="K378" s="241">
        <v>2720354</v>
      </c>
      <c r="L378" s="301">
        <v>5000000</v>
      </c>
      <c r="M378" s="302">
        <v>882628.07428977266</v>
      </c>
      <c r="N378" s="302">
        <v>1380000</v>
      </c>
      <c r="O378" s="286">
        <f t="shared" si="44"/>
        <v>6380000</v>
      </c>
      <c r="P378" s="285">
        <f t="shared" si="45"/>
        <v>7262628.0742897727</v>
      </c>
      <c r="Q378" s="286">
        <f t="shared" si="46"/>
        <v>7262600</v>
      </c>
      <c r="R378" s="269"/>
    </row>
    <row r="379" spans="1:18" s="242" customFormat="1" x14ac:dyDescent="0.2">
      <c r="A379" s="228">
        <f t="shared" si="53"/>
        <v>50</v>
      </c>
      <c r="B379" s="225" t="s">
        <v>3185</v>
      </c>
      <c r="C379" s="226" t="s">
        <v>2998</v>
      </c>
      <c r="D379" s="234"/>
      <c r="E379" s="235"/>
      <c r="F379" s="235"/>
      <c r="G379" s="234"/>
      <c r="H379" s="235">
        <v>13490929.5</v>
      </c>
      <c r="I379" s="239">
        <v>290798</v>
      </c>
      <c r="J379" s="235">
        <v>174134</v>
      </c>
      <c r="K379" s="241">
        <v>1860354</v>
      </c>
      <c r="L379" s="301">
        <v>4500000</v>
      </c>
      <c r="M379" s="302">
        <v>542240.23750000005</v>
      </c>
      <c r="N379" s="302">
        <v>590000</v>
      </c>
      <c r="O379" s="286">
        <f t="shared" si="44"/>
        <v>5090000</v>
      </c>
      <c r="P379" s="285">
        <f t="shared" si="45"/>
        <v>5632240.2374999998</v>
      </c>
      <c r="Q379" s="286">
        <f t="shared" si="46"/>
        <v>5632200</v>
      </c>
      <c r="R379" s="269"/>
    </row>
    <row r="380" spans="1:18" s="242" customFormat="1" x14ac:dyDescent="0.2">
      <c r="A380" s="228">
        <f t="shared" si="53"/>
        <v>51</v>
      </c>
      <c r="B380" s="225" t="s">
        <v>3186</v>
      </c>
      <c r="C380" s="226" t="s">
        <v>3010</v>
      </c>
      <c r="D380" s="234"/>
      <c r="E380" s="235"/>
      <c r="F380" s="235"/>
      <c r="G380" s="234"/>
      <c r="H380" s="235">
        <v>6764279.5999999996</v>
      </c>
      <c r="I380" s="239">
        <v>389673.5</v>
      </c>
      <c r="J380" s="235">
        <v>141959</v>
      </c>
      <c r="K380" s="241">
        <v>2837601</v>
      </c>
      <c r="L380" s="301">
        <v>4000000</v>
      </c>
      <c r="M380" s="302">
        <v>882628.07428977266</v>
      </c>
      <c r="N380" s="302">
        <v>1380000</v>
      </c>
      <c r="O380" s="286">
        <f t="shared" si="44"/>
        <v>5380000</v>
      </c>
      <c r="P380" s="285">
        <f t="shared" si="45"/>
        <v>6262628.0742897727</v>
      </c>
      <c r="Q380" s="286">
        <f t="shared" si="46"/>
        <v>6262600</v>
      </c>
      <c r="R380" s="269"/>
    </row>
    <row r="381" spans="1:18" s="232" customFormat="1" x14ac:dyDescent="0.2">
      <c r="A381" s="228">
        <f t="shared" si="53"/>
        <v>52</v>
      </c>
      <c r="B381" s="225" t="s">
        <v>3187</v>
      </c>
      <c r="C381" s="226" t="s">
        <v>2998</v>
      </c>
      <c r="D381" s="226"/>
      <c r="E381" s="227"/>
      <c r="F381" s="227"/>
      <c r="G381" s="228"/>
      <c r="H381" s="227">
        <v>7471531.0999999996</v>
      </c>
      <c r="I381" s="227">
        <v>290798</v>
      </c>
      <c r="J381" s="229">
        <v>157670</v>
      </c>
      <c r="K381" s="230">
        <v>1560265.5</v>
      </c>
      <c r="L381" s="301">
        <v>4800000</v>
      </c>
      <c r="M381" s="302">
        <v>542240.23750000005</v>
      </c>
      <c r="N381" s="302">
        <v>590000</v>
      </c>
      <c r="O381" s="286">
        <f t="shared" si="44"/>
        <v>5390000</v>
      </c>
      <c r="P381" s="285">
        <f t="shared" si="45"/>
        <v>5932240.2374999998</v>
      </c>
      <c r="Q381" s="286">
        <f t="shared" si="46"/>
        <v>5932200</v>
      </c>
      <c r="R381" s="267"/>
    </row>
    <row r="382" spans="1:18" s="232" customFormat="1" x14ac:dyDescent="0.2">
      <c r="A382" s="228">
        <f t="shared" si="53"/>
        <v>53</v>
      </c>
      <c r="B382" s="225" t="s">
        <v>3188</v>
      </c>
      <c r="C382" s="226" t="s">
        <v>3001</v>
      </c>
      <c r="D382" s="226"/>
      <c r="E382" s="227"/>
      <c r="F382" s="227"/>
      <c r="G382" s="226"/>
      <c r="H382" s="227">
        <v>5234658.5999999996</v>
      </c>
      <c r="I382" s="227">
        <v>192052.5</v>
      </c>
      <c r="J382" s="229">
        <v>76408</v>
      </c>
      <c r="K382" s="230">
        <v>790132.75</v>
      </c>
      <c r="L382" s="301">
        <v>4000000</v>
      </c>
      <c r="M382" s="308">
        <v>263074.57369318185</v>
      </c>
      <c r="N382" s="303">
        <v>304000</v>
      </c>
      <c r="O382" s="286">
        <f t="shared" si="44"/>
        <v>4304000</v>
      </c>
      <c r="P382" s="285">
        <f t="shared" si="45"/>
        <v>4567074.5736931823</v>
      </c>
      <c r="Q382" s="286">
        <f t="shared" si="46"/>
        <v>4567100</v>
      </c>
      <c r="R382" s="267"/>
    </row>
    <row r="383" spans="1:18" s="232" customFormat="1" x14ac:dyDescent="0.2">
      <c r="A383" s="228">
        <f t="shared" si="53"/>
        <v>54</v>
      </c>
      <c r="B383" s="225" t="s">
        <v>3189</v>
      </c>
      <c r="C383" s="226" t="s">
        <v>3176</v>
      </c>
      <c r="D383" s="226"/>
      <c r="E383" s="227"/>
      <c r="F383" s="227"/>
      <c r="G383" s="227"/>
      <c r="H383" s="227">
        <v>3245998.04</v>
      </c>
      <c r="I383" s="227">
        <v>98744.5</v>
      </c>
      <c r="J383" s="229">
        <v>33704</v>
      </c>
      <c r="K383" s="230">
        <v>570902.80000000005</v>
      </c>
      <c r="L383" s="301">
        <v>2000000</v>
      </c>
      <c r="M383" s="308">
        <v>279584.62213636364</v>
      </c>
      <c r="N383" s="308">
        <v>178000</v>
      </c>
      <c r="O383" s="286">
        <f t="shared" si="44"/>
        <v>2178000</v>
      </c>
      <c r="P383" s="285">
        <f t="shared" si="45"/>
        <v>2457584.6221363638</v>
      </c>
      <c r="Q383" s="286">
        <f t="shared" si="46"/>
        <v>2457600</v>
      </c>
      <c r="R383" s="267"/>
    </row>
    <row r="384" spans="1:18" s="232" customFormat="1" x14ac:dyDescent="0.2">
      <c r="A384" s="228">
        <f t="shared" si="53"/>
        <v>55</v>
      </c>
      <c r="B384" s="225" t="s">
        <v>3190</v>
      </c>
      <c r="C384" s="234" t="s">
        <v>3138</v>
      </c>
      <c r="D384" s="226"/>
      <c r="E384" s="227"/>
      <c r="F384" s="227"/>
      <c r="G384" s="229"/>
      <c r="H384" s="227">
        <v>1273630.5</v>
      </c>
      <c r="I384" s="227">
        <v>185878</v>
      </c>
      <c r="J384" s="229">
        <v>26989</v>
      </c>
      <c r="K384" s="230">
        <v>351781.9</v>
      </c>
      <c r="L384" s="301">
        <v>900000</v>
      </c>
      <c r="M384" s="231">
        <v>138535.43607954544</v>
      </c>
      <c r="N384" s="238">
        <v>91500</v>
      </c>
      <c r="O384" s="286">
        <f t="shared" si="44"/>
        <v>991500</v>
      </c>
      <c r="P384" s="285">
        <f t="shared" si="45"/>
        <v>1130035.4360795454</v>
      </c>
      <c r="Q384" s="286">
        <f t="shared" si="46"/>
        <v>1130000</v>
      </c>
      <c r="R384" s="267"/>
    </row>
    <row r="385" spans="1:18" s="232" customFormat="1" x14ac:dyDescent="0.2">
      <c r="A385" s="228">
        <f t="shared" si="53"/>
        <v>56</v>
      </c>
      <c r="B385" s="225" t="s">
        <v>3191</v>
      </c>
      <c r="C385" s="226" t="s">
        <v>3151</v>
      </c>
      <c r="D385" s="226"/>
      <c r="E385" s="227"/>
      <c r="F385" s="227"/>
      <c r="G385" s="311"/>
      <c r="H385" s="227">
        <v>731911</v>
      </c>
      <c r="I385" s="227">
        <v>117398.5</v>
      </c>
      <c r="J385" s="229">
        <v>16847</v>
      </c>
      <c r="K385" s="230">
        <v>330705.22499999998</v>
      </c>
      <c r="L385" s="301">
        <v>500000</v>
      </c>
      <c r="M385" s="231">
        <v>115446.19673295456</v>
      </c>
      <c r="N385" s="231">
        <v>42000</v>
      </c>
      <c r="O385" s="286">
        <f t="shared" si="44"/>
        <v>542000</v>
      </c>
      <c r="P385" s="285">
        <f t="shared" si="45"/>
        <v>657446.19673295459</v>
      </c>
      <c r="Q385" s="286">
        <f t="shared" si="46"/>
        <v>657400</v>
      </c>
      <c r="R385" s="267"/>
    </row>
    <row r="386" spans="1:18" s="232" customFormat="1" x14ac:dyDescent="0.2">
      <c r="A386" s="228"/>
      <c r="B386" s="309" t="s">
        <v>3192</v>
      </c>
      <c r="C386" s="310"/>
      <c r="D386" s="226"/>
      <c r="E386" s="227"/>
      <c r="F386" s="227"/>
      <c r="G386" s="227"/>
      <c r="H386" s="227"/>
      <c r="I386" s="227"/>
      <c r="J386" s="229"/>
      <c r="K386" s="230"/>
      <c r="L386" s="301"/>
      <c r="M386" s="302"/>
      <c r="N386" s="238"/>
      <c r="O386" s="286"/>
      <c r="P386" s="285"/>
      <c r="Q386" s="286"/>
      <c r="R386" s="267"/>
    </row>
    <row r="387" spans="1:18" s="242" customFormat="1" x14ac:dyDescent="0.2">
      <c r="A387" s="240">
        <f>A385+1</f>
        <v>57</v>
      </c>
      <c r="B387" s="233" t="s">
        <v>3193</v>
      </c>
      <c r="C387" s="234" t="s">
        <v>3138</v>
      </c>
      <c r="D387" s="234"/>
      <c r="E387" s="239"/>
      <c r="F387" s="239"/>
      <c r="G387" s="229"/>
      <c r="H387" s="239">
        <v>707783.5</v>
      </c>
      <c r="I387" s="239">
        <v>185878</v>
      </c>
      <c r="J387" s="235">
        <v>30814.698630136987</v>
      </c>
      <c r="K387" s="241">
        <v>767345.7</v>
      </c>
      <c r="L387" s="301">
        <f t="shared" si="51"/>
        <v>601600</v>
      </c>
      <c r="M387" s="231">
        <v>138535.43607954544</v>
      </c>
      <c r="N387" s="238">
        <v>91500</v>
      </c>
      <c r="O387" s="286">
        <f t="shared" si="44"/>
        <v>693100</v>
      </c>
      <c r="P387" s="285">
        <f t="shared" si="45"/>
        <v>831635.43607954541</v>
      </c>
      <c r="Q387" s="286">
        <f t="shared" si="46"/>
        <v>831600</v>
      </c>
      <c r="R387" s="269"/>
    </row>
    <row r="388" spans="1:18" s="232" customFormat="1" ht="31.5" x14ac:dyDescent="0.2">
      <c r="A388" s="228">
        <f>A387+1</f>
        <v>58</v>
      </c>
      <c r="B388" s="233" t="s">
        <v>3194</v>
      </c>
      <c r="C388" s="234"/>
      <c r="D388" s="226"/>
      <c r="E388" s="227"/>
      <c r="F388" s="227"/>
      <c r="G388" s="227"/>
      <c r="H388" s="227">
        <v>182952</v>
      </c>
      <c r="I388" s="227">
        <v>58668</v>
      </c>
      <c r="J388" s="229">
        <v>10415.493150684932</v>
      </c>
      <c r="K388" s="230">
        <v>86163.55</v>
      </c>
      <c r="L388" s="301">
        <f t="shared" si="51"/>
        <v>155500</v>
      </c>
      <c r="M388" s="302">
        <v>36942.782954545452</v>
      </c>
      <c r="N388" s="238"/>
      <c r="O388" s="286">
        <f t="shared" si="44"/>
        <v>155500</v>
      </c>
      <c r="P388" s="285">
        <f t="shared" si="45"/>
        <v>192442.78295454546</v>
      </c>
      <c r="Q388" s="286">
        <f t="shared" si="46"/>
        <v>192400</v>
      </c>
      <c r="R388" s="267"/>
    </row>
    <row r="389" spans="1:18" s="242" customFormat="1" x14ac:dyDescent="0.2">
      <c r="A389" s="228">
        <f t="shared" ref="A389:A404" si="54">A388+1</f>
        <v>59</v>
      </c>
      <c r="B389" s="233" t="s">
        <v>3195</v>
      </c>
      <c r="C389" s="234"/>
      <c r="D389" s="310"/>
      <c r="E389" s="239"/>
      <c r="F389" s="239"/>
      <c r="G389" s="240"/>
      <c r="H389" s="239">
        <v>393532.5</v>
      </c>
      <c r="I389" s="239">
        <v>58668</v>
      </c>
      <c r="J389" s="235">
        <v>5497</v>
      </c>
      <c r="K389" s="241">
        <v>115475.3</v>
      </c>
      <c r="L389" s="301">
        <f t="shared" si="51"/>
        <v>334500</v>
      </c>
      <c r="M389" s="302">
        <v>36942.782954545452</v>
      </c>
      <c r="N389" s="303"/>
      <c r="O389" s="286">
        <f t="shared" si="44"/>
        <v>334500</v>
      </c>
      <c r="P389" s="285">
        <f t="shared" si="45"/>
        <v>371442.78295454546</v>
      </c>
      <c r="Q389" s="286">
        <f t="shared" si="46"/>
        <v>371400</v>
      </c>
      <c r="R389" s="269"/>
    </row>
    <row r="390" spans="1:18" s="242" customFormat="1" ht="31.5" x14ac:dyDescent="0.2">
      <c r="A390" s="228">
        <f t="shared" si="54"/>
        <v>60</v>
      </c>
      <c r="B390" s="233" t="s">
        <v>3196</v>
      </c>
      <c r="C390" s="234" t="s">
        <v>3138</v>
      </c>
      <c r="D390" s="234"/>
      <c r="E390" s="239"/>
      <c r="F390" s="239"/>
      <c r="G390" s="239"/>
      <c r="H390" s="239">
        <v>530429.25</v>
      </c>
      <c r="I390" s="239">
        <v>185878</v>
      </c>
      <c r="J390" s="235">
        <v>30814.698630136987</v>
      </c>
      <c r="K390" s="241">
        <v>767345.7</v>
      </c>
      <c r="L390" s="301">
        <f t="shared" si="51"/>
        <v>450900</v>
      </c>
      <c r="M390" s="231">
        <v>138535.43607954544</v>
      </c>
      <c r="N390" s="238">
        <v>91500</v>
      </c>
      <c r="O390" s="286">
        <f t="shared" si="44"/>
        <v>542400</v>
      </c>
      <c r="P390" s="285">
        <f t="shared" si="45"/>
        <v>680935.43607954541</v>
      </c>
      <c r="Q390" s="286">
        <f t="shared" si="46"/>
        <v>680900</v>
      </c>
      <c r="R390" s="269"/>
    </row>
    <row r="391" spans="1:18" s="242" customFormat="1" x14ac:dyDescent="0.2">
      <c r="A391" s="228">
        <f t="shared" si="54"/>
        <v>61</v>
      </c>
      <c r="B391" s="233" t="s">
        <v>3197</v>
      </c>
      <c r="C391" s="234" t="s">
        <v>3138</v>
      </c>
      <c r="D391" s="234"/>
      <c r="E391" s="239"/>
      <c r="F391" s="239"/>
      <c r="G391" s="239"/>
      <c r="H391" s="239">
        <v>2200815</v>
      </c>
      <c r="I391" s="239">
        <v>185878</v>
      </c>
      <c r="J391" s="235">
        <v>30814.698630136987</v>
      </c>
      <c r="K391" s="241">
        <v>351781.9</v>
      </c>
      <c r="L391" s="301">
        <f t="shared" si="51"/>
        <v>1870700</v>
      </c>
      <c r="M391" s="231">
        <v>138535.43607954544</v>
      </c>
      <c r="N391" s="238">
        <v>91500</v>
      </c>
      <c r="O391" s="286">
        <f t="shared" si="44"/>
        <v>1962200</v>
      </c>
      <c r="P391" s="285">
        <f t="shared" si="45"/>
        <v>2100735.4360795454</v>
      </c>
      <c r="Q391" s="286">
        <f t="shared" si="46"/>
        <v>2100700</v>
      </c>
      <c r="R391" s="269"/>
    </row>
    <row r="392" spans="1:18" s="242" customFormat="1" x14ac:dyDescent="0.2">
      <c r="A392" s="228">
        <f t="shared" si="54"/>
        <v>62</v>
      </c>
      <c r="B392" s="233" t="s">
        <v>3198</v>
      </c>
      <c r="C392" s="234" t="s">
        <v>3151</v>
      </c>
      <c r="D392" s="234"/>
      <c r="E392" s="239"/>
      <c r="F392" s="239"/>
      <c r="G392" s="239"/>
      <c r="H392" s="239">
        <v>327695</v>
      </c>
      <c r="I392" s="239">
        <v>117398.5</v>
      </c>
      <c r="J392" s="235">
        <v>15407.849315068494</v>
      </c>
      <c r="K392" s="241">
        <v>128088.575</v>
      </c>
      <c r="L392" s="301">
        <f t="shared" si="51"/>
        <v>278500</v>
      </c>
      <c r="M392" s="231">
        <v>115446.19673295456</v>
      </c>
      <c r="N392" s="231">
        <v>42000</v>
      </c>
      <c r="O392" s="286">
        <f t="shared" si="44"/>
        <v>320500</v>
      </c>
      <c r="P392" s="285">
        <f t="shared" si="45"/>
        <v>435946.19673295459</v>
      </c>
      <c r="Q392" s="286">
        <f t="shared" si="46"/>
        <v>435900</v>
      </c>
      <c r="R392" s="269"/>
    </row>
    <row r="393" spans="1:18" s="242" customFormat="1" x14ac:dyDescent="0.2">
      <c r="A393" s="228">
        <f t="shared" si="54"/>
        <v>63</v>
      </c>
      <c r="B393" s="233" t="s">
        <v>3199</v>
      </c>
      <c r="C393" s="234" t="s">
        <v>3151</v>
      </c>
      <c r="D393" s="234"/>
      <c r="E393" s="239"/>
      <c r="F393" s="239"/>
      <c r="G393" s="239"/>
      <c r="H393" s="239">
        <v>396124.25</v>
      </c>
      <c r="I393" s="239">
        <v>117398.5</v>
      </c>
      <c r="J393" s="235">
        <v>15407.849315068494</v>
      </c>
      <c r="K393" s="241">
        <v>241470.15</v>
      </c>
      <c r="L393" s="301">
        <f t="shared" si="51"/>
        <v>336700</v>
      </c>
      <c r="M393" s="231">
        <v>115446.19673295456</v>
      </c>
      <c r="N393" s="231">
        <v>42000</v>
      </c>
      <c r="O393" s="286">
        <f t="shared" si="44"/>
        <v>378700</v>
      </c>
      <c r="P393" s="285">
        <f t="shared" si="45"/>
        <v>494146.19673295459</v>
      </c>
      <c r="Q393" s="286">
        <f t="shared" si="46"/>
        <v>494100</v>
      </c>
      <c r="R393" s="269"/>
    </row>
    <row r="394" spans="1:18" s="242" customFormat="1" ht="31.5" x14ac:dyDescent="0.2">
      <c r="A394" s="228">
        <f t="shared" si="54"/>
        <v>64</v>
      </c>
      <c r="B394" s="233" t="s">
        <v>2766</v>
      </c>
      <c r="C394" s="234" t="s">
        <v>3138</v>
      </c>
      <c r="D394" s="234"/>
      <c r="E394" s="239"/>
      <c r="F394" s="239"/>
      <c r="G394" s="239"/>
      <c r="H394" s="239">
        <v>1118303</v>
      </c>
      <c r="I394" s="239">
        <v>185878</v>
      </c>
      <c r="J394" s="235">
        <v>36725.65753424658</v>
      </c>
      <c r="K394" s="241">
        <v>2126337.2000000002</v>
      </c>
      <c r="L394" s="301">
        <f t="shared" ref="L394:L414" si="55">ROUND((H394*0.85),-2)</f>
        <v>950600</v>
      </c>
      <c r="M394" s="231">
        <v>138535.43607954544</v>
      </c>
      <c r="N394" s="238">
        <v>91500</v>
      </c>
      <c r="O394" s="286">
        <f t="shared" si="44"/>
        <v>1042100</v>
      </c>
      <c r="P394" s="285">
        <f t="shared" si="45"/>
        <v>1180635.4360795454</v>
      </c>
      <c r="Q394" s="286">
        <f t="shared" si="46"/>
        <v>1180600</v>
      </c>
      <c r="R394" s="269"/>
    </row>
    <row r="395" spans="1:18" s="242" customFormat="1" ht="47.25" x14ac:dyDescent="0.2">
      <c r="A395" s="228">
        <f t="shared" si="54"/>
        <v>65</v>
      </c>
      <c r="B395" s="233" t="s">
        <v>3200</v>
      </c>
      <c r="C395" s="234"/>
      <c r="D395" s="234"/>
      <c r="E395" s="239"/>
      <c r="F395" s="239"/>
      <c r="G395" s="239"/>
      <c r="H395" s="239">
        <v>703174</v>
      </c>
      <c r="I395" s="239">
        <v>58668</v>
      </c>
      <c r="J395" s="235">
        <v>2157.0980479452055</v>
      </c>
      <c r="K395" s="241">
        <v>63086.9</v>
      </c>
      <c r="L395" s="301">
        <f t="shared" si="55"/>
        <v>597700</v>
      </c>
      <c r="M395" s="302">
        <v>36942.782954545452</v>
      </c>
      <c r="N395" s="303"/>
      <c r="O395" s="286">
        <f t="shared" si="44"/>
        <v>597700</v>
      </c>
      <c r="P395" s="285">
        <f t="shared" si="45"/>
        <v>634642.78295454546</v>
      </c>
      <c r="Q395" s="286">
        <f t="shared" si="46"/>
        <v>634600</v>
      </c>
      <c r="R395" s="269"/>
    </row>
    <row r="396" spans="1:18" s="242" customFormat="1" x14ac:dyDescent="0.2">
      <c r="A396" s="228">
        <f t="shared" si="54"/>
        <v>66</v>
      </c>
      <c r="B396" s="233" t="s">
        <v>3201</v>
      </c>
      <c r="C396" s="234" t="s">
        <v>3138</v>
      </c>
      <c r="D396" s="234"/>
      <c r="E396" s="239"/>
      <c r="F396" s="239"/>
      <c r="G396" s="239"/>
      <c r="H396" s="239">
        <v>410688</v>
      </c>
      <c r="I396" s="239">
        <v>185878</v>
      </c>
      <c r="J396" s="235">
        <v>30814.698630136987</v>
      </c>
      <c r="K396" s="241">
        <v>455351.89500000002</v>
      </c>
      <c r="L396" s="301">
        <f t="shared" si="55"/>
        <v>349100</v>
      </c>
      <c r="M396" s="231">
        <v>138535.43607954544</v>
      </c>
      <c r="N396" s="238">
        <v>91500</v>
      </c>
      <c r="O396" s="286">
        <f t="shared" si="44"/>
        <v>440600</v>
      </c>
      <c r="P396" s="285">
        <f t="shared" si="45"/>
        <v>579135.43607954541</v>
      </c>
      <c r="Q396" s="286">
        <f t="shared" si="46"/>
        <v>579100</v>
      </c>
      <c r="R396" s="269"/>
    </row>
    <row r="397" spans="1:18" s="242" customFormat="1" ht="31.5" x14ac:dyDescent="0.2">
      <c r="A397" s="228">
        <f t="shared" si="54"/>
        <v>67</v>
      </c>
      <c r="B397" s="233" t="s">
        <v>3202</v>
      </c>
      <c r="C397" s="234"/>
      <c r="D397" s="234"/>
      <c r="E397" s="239"/>
      <c r="F397" s="239"/>
      <c r="G397" s="239"/>
      <c r="H397" s="239">
        <v>180805.5</v>
      </c>
      <c r="I397" s="239">
        <v>58668</v>
      </c>
      <c r="J397" s="235">
        <v>15017.926373626375</v>
      </c>
      <c r="K397" s="241">
        <v>86163.55</v>
      </c>
      <c r="L397" s="301">
        <f t="shared" si="55"/>
        <v>153700</v>
      </c>
      <c r="M397" s="302">
        <v>36942.782954545452</v>
      </c>
      <c r="N397" s="303"/>
      <c r="O397" s="286">
        <f t="shared" si="44"/>
        <v>153700</v>
      </c>
      <c r="P397" s="285">
        <f t="shared" si="45"/>
        <v>190642.78295454546</v>
      </c>
      <c r="Q397" s="286">
        <f t="shared" si="46"/>
        <v>190600</v>
      </c>
      <c r="R397" s="269"/>
    </row>
    <row r="398" spans="1:18" s="242" customFormat="1" x14ac:dyDescent="0.2">
      <c r="A398" s="228">
        <f t="shared" si="54"/>
        <v>68</v>
      </c>
      <c r="B398" s="233" t="s">
        <v>3203</v>
      </c>
      <c r="C398" s="234" t="s">
        <v>3138</v>
      </c>
      <c r="D398" s="234"/>
      <c r="E398" s="239"/>
      <c r="F398" s="239"/>
      <c r="G398" s="239"/>
      <c r="H398" s="239">
        <v>492675</v>
      </c>
      <c r="I398" s="239">
        <v>185878</v>
      </c>
      <c r="J398" s="235">
        <v>30814.698630136987</v>
      </c>
      <c r="K398" s="241">
        <v>559563.80000000005</v>
      </c>
      <c r="L398" s="301">
        <f t="shared" si="55"/>
        <v>418800</v>
      </c>
      <c r="M398" s="231">
        <v>138535.43607954544</v>
      </c>
      <c r="N398" s="238">
        <v>91500</v>
      </c>
      <c r="O398" s="286">
        <f t="shared" si="44"/>
        <v>510300</v>
      </c>
      <c r="P398" s="285">
        <f t="shared" si="45"/>
        <v>648835.43607954541</v>
      </c>
      <c r="Q398" s="286">
        <f t="shared" si="46"/>
        <v>648800</v>
      </c>
      <c r="R398" s="269"/>
    </row>
    <row r="399" spans="1:18" s="242" customFormat="1" x14ac:dyDescent="0.2">
      <c r="A399" s="228">
        <f t="shared" si="54"/>
        <v>69</v>
      </c>
      <c r="B399" s="233" t="s">
        <v>3204</v>
      </c>
      <c r="C399" s="234" t="s">
        <v>3138</v>
      </c>
      <c r="D399" s="234"/>
      <c r="E399" s="239"/>
      <c r="F399" s="239"/>
      <c r="G399" s="239"/>
      <c r="H399" s="239">
        <v>423990.75</v>
      </c>
      <c r="I399" s="239">
        <v>185878</v>
      </c>
      <c r="J399" s="235">
        <v>27801</v>
      </c>
      <c r="K399" s="241">
        <v>351781.9</v>
      </c>
      <c r="L399" s="301">
        <f t="shared" si="55"/>
        <v>360400</v>
      </c>
      <c r="M399" s="231">
        <v>138535.43607954544</v>
      </c>
      <c r="N399" s="238">
        <v>91500</v>
      </c>
      <c r="O399" s="286">
        <f t="shared" si="44"/>
        <v>451900</v>
      </c>
      <c r="P399" s="285">
        <f t="shared" si="45"/>
        <v>590435.43607954541</v>
      </c>
      <c r="Q399" s="286">
        <f t="shared" si="46"/>
        <v>590400</v>
      </c>
      <c r="R399" s="269"/>
    </row>
    <row r="400" spans="1:18" s="242" customFormat="1" x14ac:dyDescent="0.2">
      <c r="A400" s="228">
        <f t="shared" si="54"/>
        <v>70</v>
      </c>
      <c r="B400" s="233" t="s">
        <v>3205</v>
      </c>
      <c r="C400" s="234" t="s">
        <v>3138</v>
      </c>
      <c r="D400" s="234"/>
      <c r="E400" s="239"/>
      <c r="F400" s="239"/>
      <c r="G400" s="239"/>
      <c r="H400" s="239">
        <v>603689</v>
      </c>
      <c r="I400" s="239">
        <v>185878</v>
      </c>
      <c r="J400" s="235">
        <v>31225.657534246577</v>
      </c>
      <c r="K400" s="241">
        <v>351781.9</v>
      </c>
      <c r="L400" s="301">
        <f t="shared" si="55"/>
        <v>513100</v>
      </c>
      <c r="M400" s="231">
        <v>138535.43607954544</v>
      </c>
      <c r="N400" s="238">
        <v>91500</v>
      </c>
      <c r="O400" s="286">
        <f t="shared" si="44"/>
        <v>604600</v>
      </c>
      <c r="P400" s="285">
        <f t="shared" si="45"/>
        <v>743135.43607954541</v>
      </c>
      <c r="Q400" s="286">
        <f t="shared" si="46"/>
        <v>743100</v>
      </c>
      <c r="R400" s="269"/>
    </row>
    <row r="401" spans="1:18" s="242" customFormat="1" x14ac:dyDescent="0.2">
      <c r="A401" s="228">
        <f t="shared" si="54"/>
        <v>71</v>
      </c>
      <c r="B401" s="233" t="s">
        <v>3206</v>
      </c>
      <c r="C401" s="234"/>
      <c r="D401" s="234"/>
      <c r="E401" s="239"/>
      <c r="F401" s="239"/>
      <c r="G401" s="239"/>
      <c r="H401" s="239">
        <v>110942.55</v>
      </c>
      <c r="I401" s="239">
        <v>58668</v>
      </c>
      <c r="J401" s="235">
        <v>6950</v>
      </c>
      <c r="K401" s="241">
        <v>12882.4275</v>
      </c>
      <c r="L401" s="301">
        <f t="shared" si="55"/>
        <v>94300</v>
      </c>
      <c r="M401" s="302">
        <v>36942.782954545452</v>
      </c>
      <c r="N401" s="303"/>
      <c r="O401" s="286">
        <f t="shared" si="44"/>
        <v>94300</v>
      </c>
      <c r="P401" s="285">
        <f t="shared" si="45"/>
        <v>131242.78295454546</v>
      </c>
      <c r="Q401" s="286">
        <f t="shared" si="46"/>
        <v>131200</v>
      </c>
      <c r="R401" s="269"/>
    </row>
    <row r="402" spans="1:18" s="242" customFormat="1" x14ac:dyDescent="0.2">
      <c r="A402" s="228">
        <f t="shared" si="54"/>
        <v>72</v>
      </c>
      <c r="B402" s="233" t="s">
        <v>3207</v>
      </c>
      <c r="C402" s="234"/>
      <c r="D402" s="234"/>
      <c r="E402" s="239"/>
      <c r="F402" s="239"/>
      <c r="G402" s="239"/>
      <c r="H402" s="239">
        <v>288886</v>
      </c>
      <c r="I402" s="239">
        <v>58668</v>
      </c>
      <c r="J402" s="235">
        <v>6201.0980479452055</v>
      </c>
      <c r="K402" s="241">
        <v>43081.775000000001</v>
      </c>
      <c r="L402" s="301">
        <f t="shared" si="55"/>
        <v>245600</v>
      </c>
      <c r="M402" s="302">
        <v>36942.782954545452</v>
      </c>
      <c r="N402" s="303"/>
      <c r="O402" s="286">
        <f t="shared" si="44"/>
        <v>245600</v>
      </c>
      <c r="P402" s="285">
        <f t="shared" si="45"/>
        <v>282542.78295454546</v>
      </c>
      <c r="Q402" s="286">
        <f t="shared" si="46"/>
        <v>282500</v>
      </c>
      <c r="R402" s="269"/>
    </row>
    <row r="403" spans="1:18" s="242" customFormat="1" x14ac:dyDescent="0.2">
      <c r="A403" s="228">
        <f t="shared" si="54"/>
        <v>73</v>
      </c>
      <c r="B403" s="233" t="s">
        <v>3208</v>
      </c>
      <c r="C403" s="234"/>
      <c r="D403" s="234"/>
      <c r="E403" s="239"/>
      <c r="F403" s="239"/>
      <c r="G403" s="239"/>
      <c r="H403" s="239">
        <v>375301.8</v>
      </c>
      <c r="I403" s="239">
        <v>58668</v>
      </c>
      <c r="J403" s="235">
        <v>7227.2303253424661</v>
      </c>
      <c r="K403" s="241">
        <v>66158.425000000003</v>
      </c>
      <c r="L403" s="301">
        <f t="shared" si="55"/>
        <v>319000</v>
      </c>
      <c r="M403" s="302">
        <v>36942.782954545452</v>
      </c>
      <c r="N403" s="303"/>
      <c r="O403" s="286">
        <f t="shared" si="44"/>
        <v>319000</v>
      </c>
      <c r="P403" s="285">
        <f t="shared" si="45"/>
        <v>355942.78295454546</v>
      </c>
      <c r="Q403" s="286">
        <f t="shared" si="46"/>
        <v>355900</v>
      </c>
      <c r="R403" s="269"/>
    </row>
    <row r="404" spans="1:18" s="242" customFormat="1" x14ac:dyDescent="0.2">
      <c r="A404" s="228">
        <f t="shared" si="54"/>
        <v>74</v>
      </c>
      <c r="B404" s="233" t="s">
        <v>3209</v>
      </c>
      <c r="C404" s="234"/>
      <c r="D404" s="234"/>
      <c r="E404" s="239"/>
      <c r="F404" s="239"/>
      <c r="G404" s="239"/>
      <c r="H404" s="239">
        <v>416492</v>
      </c>
      <c r="I404" s="239">
        <v>58668</v>
      </c>
      <c r="J404" s="235">
        <v>6950</v>
      </c>
      <c r="K404" s="241">
        <v>86163.55</v>
      </c>
      <c r="L404" s="301">
        <f t="shared" si="55"/>
        <v>354000</v>
      </c>
      <c r="M404" s="302">
        <v>36942.782954545452</v>
      </c>
      <c r="N404" s="303"/>
      <c r="O404" s="286">
        <f t="shared" si="44"/>
        <v>354000</v>
      </c>
      <c r="P404" s="285">
        <f t="shared" si="45"/>
        <v>390942.78295454546</v>
      </c>
      <c r="Q404" s="286">
        <f t="shared" si="46"/>
        <v>390900</v>
      </c>
      <c r="R404" s="269"/>
    </row>
    <row r="405" spans="1:18" s="232" customFormat="1" x14ac:dyDescent="0.2">
      <c r="A405" s="228"/>
      <c r="B405" s="309" t="s">
        <v>3210</v>
      </c>
      <c r="C405" s="310"/>
      <c r="D405" s="226"/>
      <c r="E405" s="227"/>
      <c r="F405" s="227"/>
      <c r="G405" s="227"/>
      <c r="H405" s="227"/>
      <c r="I405" s="227"/>
      <c r="J405" s="229"/>
      <c r="K405" s="230"/>
      <c r="L405" s="301"/>
      <c r="M405" s="302"/>
      <c r="N405" s="238"/>
      <c r="O405" s="286"/>
      <c r="P405" s="285"/>
      <c r="Q405" s="286"/>
      <c r="R405" s="267"/>
    </row>
    <row r="406" spans="1:18" s="242" customFormat="1" ht="31.5" x14ac:dyDescent="0.2">
      <c r="A406" s="240">
        <f>A404+1</f>
        <v>75</v>
      </c>
      <c r="B406" s="233" t="s">
        <v>3211</v>
      </c>
      <c r="C406" s="234"/>
      <c r="D406" s="234"/>
      <c r="E406" s="239"/>
      <c r="F406" s="239"/>
      <c r="G406" s="239"/>
      <c r="H406" s="239">
        <v>287947</v>
      </c>
      <c r="I406" s="239">
        <v>58668</v>
      </c>
      <c r="J406" s="235">
        <v>2270</v>
      </c>
      <c r="K406" s="241">
        <v>86606.475000000006</v>
      </c>
      <c r="L406" s="301">
        <f t="shared" si="55"/>
        <v>244800</v>
      </c>
      <c r="M406" s="302">
        <v>36942.782954545452</v>
      </c>
      <c r="N406" s="303"/>
      <c r="O406" s="286">
        <f t="shared" si="44"/>
        <v>244800</v>
      </c>
      <c r="P406" s="285">
        <f t="shared" si="45"/>
        <v>281742.78295454546</v>
      </c>
      <c r="Q406" s="286">
        <f t="shared" si="46"/>
        <v>281700</v>
      </c>
      <c r="R406" s="269"/>
    </row>
    <row r="407" spans="1:18" s="242" customFormat="1" ht="31.5" x14ac:dyDescent="0.2">
      <c r="A407" s="240">
        <f>A406+1</f>
        <v>76</v>
      </c>
      <c r="B407" s="233" t="s">
        <v>3212</v>
      </c>
      <c r="C407" s="234" t="s">
        <v>3151</v>
      </c>
      <c r="D407" s="234"/>
      <c r="E407" s="239"/>
      <c r="F407" s="239"/>
      <c r="G407" s="239"/>
      <c r="H407" s="239">
        <v>901194.7</v>
      </c>
      <c r="I407" s="239">
        <v>192052.5</v>
      </c>
      <c r="J407" s="235">
        <v>92689</v>
      </c>
      <c r="K407" s="241">
        <v>293950.59999999998</v>
      </c>
      <c r="L407" s="301">
        <f t="shared" si="55"/>
        <v>766000</v>
      </c>
      <c r="M407" s="231">
        <v>115446.19673295456</v>
      </c>
      <c r="N407" s="231">
        <v>42000</v>
      </c>
      <c r="O407" s="286">
        <f t="shared" si="44"/>
        <v>808000</v>
      </c>
      <c r="P407" s="285">
        <f t="shared" si="45"/>
        <v>923446.19673295459</v>
      </c>
      <c r="Q407" s="286">
        <f t="shared" si="46"/>
        <v>923400</v>
      </c>
      <c r="R407" s="269"/>
    </row>
    <row r="408" spans="1:18" s="242" customFormat="1" ht="31.5" x14ac:dyDescent="0.2">
      <c r="A408" s="240">
        <f t="shared" ref="A408:A414" si="56">A407+1</f>
        <v>77</v>
      </c>
      <c r="B408" s="233" t="s">
        <v>3213</v>
      </c>
      <c r="C408" s="234"/>
      <c r="D408" s="234"/>
      <c r="E408" s="239"/>
      <c r="F408" s="239"/>
      <c r="G408" s="239"/>
      <c r="H408" s="239">
        <v>287947</v>
      </c>
      <c r="I408" s="239">
        <v>58668</v>
      </c>
      <c r="J408" s="235">
        <v>2270</v>
      </c>
      <c r="K408" s="241">
        <v>86606.475000000006</v>
      </c>
      <c r="L408" s="301">
        <f t="shared" si="55"/>
        <v>244800</v>
      </c>
      <c r="M408" s="302">
        <v>36942.782954545452</v>
      </c>
      <c r="N408" s="303"/>
      <c r="O408" s="286">
        <f t="shared" si="44"/>
        <v>244800</v>
      </c>
      <c r="P408" s="285">
        <f t="shared" si="45"/>
        <v>281742.78295454546</v>
      </c>
      <c r="Q408" s="286">
        <f t="shared" si="46"/>
        <v>281700</v>
      </c>
      <c r="R408" s="269"/>
    </row>
    <row r="409" spans="1:18" s="242" customFormat="1" ht="31.5" x14ac:dyDescent="0.2">
      <c r="A409" s="240">
        <f t="shared" si="56"/>
        <v>78</v>
      </c>
      <c r="B409" s="218" t="s">
        <v>3214</v>
      </c>
      <c r="C409" s="219" t="s">
        <v>3138</v>
      </c>
      <c r="D409" s="310"/>
      <c r="E409" s="239"/>
      <c r="F409" s="239"/>
      <c r="G409" s="240"/>
      <c r="H409" s="239">
        <v>752107.2</v>
      </c>
      <c r="I409" s="239">
        <v>290798</v>
      </c>
      <c r="J409" s="235">
        <v>52984</v>
      </c>
      <c r="K409" s="241">
        <v>467257.2</v>
      </c>
      <c r="L409" s="301">
        <f t="shared" si="55"/>
        <v>639300</v>
      </c>
      <c r="M409" s="231">
        <v>138535.43607954544</v>
      </c>
      <c r="N409" s="238">
        <v>91500</v>
      </c>
      <c r="O409" s="286">
        <f t="shared" si="44"/>
        <v>730800</v>
      </c>
      <c r="P409" s="285">
        <f t="shared" si="45"/>
        <v>869335.43607954541</v>
      </c>
      <c r="Q409" s="286">
        <f t="shared" si="46"/>
        <v>869300</v>
      </c>
      <c r="R409" s="269"/>
    </row>
    <row r="410" spans="1:18" s="242" customFormat="1" x14ac:dyDescent="0.2">
      <c r="A410" s="240">
        <f t="shared" si="56"/>
        <v>79</v>
      </c>
      <c r="B410" s="218" t="s">
        <v>3215</v>
      </c>
      <c r="C410" s="219" t="s">
        <v>3138</v>
      </c>
      <c r="D410" s="234"/>
      <c r="E410" s="239"/>
      <c r="F410" s="239"/>
      <c r="G410" s="239"/>
      <c r="H410" s="239">
        <v>4064479.6</v>
      </c>
      <c r="I410" s="239">
        <v>290798</v>
      </c>
      <c r="J410" s="235">
        <v>145025</v>
      </c>
      <c r="K410" s="241">
        <v>351781.9</v>
      </c>
      <c r="L410" s="301">
        <f t="shared" si="55"/>
        <v>3454800</v>
      </c>
      <c r="M410" s="231">
        <v>138535.43607954544</v>
      </c>
      <c r="N410" s="238">
        <v>91500</v>
      </c>
      <c r="O410" s="286">
        <f t="shared" si="44"/>
        <v>3546300</v>
      </c>
      <c r="P410" s="285">
        <f t="shared" si="45"/>
        <v>3684835.4360795454</v>
      </c>
      <c r="Q410" s="286">
        <f t="shared" si="46"/>
        <v>3684800</v>
      </c>
      <c r="R410" s="269"/>
    </row>
    <row r="411" spans="1:18" s="242" customFormat="1" x14ac:dyDescent="0.2">
      <c r="A411" s="240">
        <f t="shared" si="56"/>
        <v>80</v>
      </c>
      <c r="B411" s="218" t="s">
        <v>3216</v>
      </c>
      <c r="C411" s="219" t="s">
        <v>3138</v>
      </c>
      <c r="D411" s="234"/>
      <c r="E411" s="239"/>
      <c r="F411" s="239"/>
      <c r="G411" s="239"/>
      <c r="H411" s="239">
        <v>75819</v>
      </c>
      <c r="I411" s="239">
        <v>185878</v>
      </c>
      <c r="J411" s="235">
        <v>8922</v>
      </c>
      <c r="K411" s="241">
        <v>351781.9</v>
      </c>
      <c r="L411" s="301">
        <f t="shared" si="55"/>
        <v>64400</v>
      </c>
      <c r="M411" s="231">
        <v>138535.43607954544</v>
      </c>
      <c r="N411" s="238">
        <v>91500</v>
      </c>
      <c r="O411" s="286">
        <f t="shared" si="44"/>
        <v>155900</v>
      </c>
      <c r="P411" s="285">
        <f t="shared" si="45"/>
        <v>294435.43607954541</v>
      </c>
      <c r="Q411" s="286">
        <f t="shared" si="46"/>
        <v>294400</v>
      </c>
      <c r="R411" s="269"/>
    </row>
    <row r="412" spans="1:18" s="232" customFormat="1" ht="31.5" x14ac:dyDescent="0.2">
      <c r="A412" s="240">
        <f t="shared" si="56"/>
        <v>81</v>
      </c>
      <c r="B412" s="218" t="s">
        <v>3217</v>
      </c>
      <c r="C412" s="219" t="s">
        <v>3151</v>
      </c>
      <c r="D412" s="226"/>
      <c r="E412" s="227"/>
      <c r="F412" s="227"/>
      <c r="G412" s="312"/>
      <c r="H412" s="227">
        <v>402417</v>
      </c>
      <c r="I412" s="227">
        <v>117398.5</v>
      </c>
      <c r="J412" s="229">
        <v>4460</v>
      </c>
      <c r="K412" s="230">
        <v>152235.07500000001</v>
      </c>
      <c r="L412" s="301">
        <f t="shared" si="55"/>
        <v>342100</v>
      </c>
      <c r="M412" s="231">
        <v>115446.19673295456</v>
      </c>
      <c r="N412" s="231">
        <v>42000</v>
      </c>
      <c r="O412" s="286">
        <f t="shared" si="44"/>
        <v>384100</v>
      </c>
      <c r="P412" s="285">
        <f t="shared" si="45"/>
        <v>499546.19673295459</v>
      </c>
      <c r="Q412" s="286">
        <f t="shared" si="46"/>
        <v>499500</v>
      </c>
      <c r="R412" s="267"/>
    </row>
    <row r="413" spans="1:18" s="232" customFormat="1" ht="31.5" x14ac:dyDescent="0.2">
      <c r="A413" s="240">
        <f t="shared" si="56"/>
        <v>82</v>
      </c>
      <c r="B413" s="218" t="s">
        <v>3218</v>
      </c>
      <c r="C413" s="219" t="s">
        <v>3001</v>
      </c>
      <c r="D413" s="226"/>
      <c r="E413" s="227"/>
      <c r="F413" s="227"/>
      <c r="G413" s="312"/>
      <c r="H413" s="227">
        <v>2851553.1</v>
      </c>
      <c r="I413" s="227">
        <v>192052.5</v>
      </c>
      <c r="J413" s="229">
        <v>67408</v>
      </c>
      <c r="K413" s="230">
        <v>847870.4</v>
      </c>
      <c r="L413" s="301">
        <f t="shared" si="55"/>
        <v>2423800</v>
      </c>
      <c r="M413" s="308">
        <v>263074.57369318185</v>
      </c>
      <c r="N413" s="303">
        <v>304000</v>
      </c>
      <c r="O413" s="286">
        <f t="shared" si="44"/>
        <v>2727800</v>
      </c>
      <c r="P413" s="285">
        <f t="shared" si="45"/>
        <v>2990874.5736931819</v>
      </c>
      <c r="Q413" s="286">
        <f t="shared" si="46"/>
        <v>2990900</v>
      </c>
      <c r="R413" s="267"/>
    </row>
    <row r="414" spans="1:18" s="242" customFormat="1" ht="31.5" x14ac:dyDescent="0.2">
      <c r="A414" s="240">
        <f t="shared" si="56"/>
        <v>83</v>
      </c>
      <c r="B414" s="233" t="s">
        <v>3219</v>
      </c>
      <c r="C414" s="234" t="s">
        <v>3145</v>
      </c>
      <c r="D414" s="234"/>
      <c r="E414" s="239"/>
      <c r="F414" s="239"/>
      <c r="G414" s="239"/>
      <c r="H414" s="239">
        <v>349492</v>
      </c>
      <c r="I414" s="239">
        <v>58668</v>
      </c>
      <c r="J414" s="235">
        <v>2242</v>
      </c>
      <c r="K414" s="241">
        <v>94658.425000000003</v>
      </c>
      <c r="L414" s="301">
        <f t="shared" si="55"/>
        <v>297100</v>
      </c>
      <c r="M414" s="231">
        <v>46178.478693181816</v>
      </c>
      <c r="N414" s="231">
        <v>24000</v>
      </c>
      <c r="O414" s="286">
        <f t="shared" si="44"/>
        <v>321100</v>
      </c>
      <c r="P414" s="285">
        <f t="shared" si="45"/>
        <v>367278.47869318182</v>
      </c>
      <c r="Q414" s="286">
        <f t="shared" si="46"/>
        <v>367300</v>
      </c>
      <c r="R414" s="269"/>
    </row>
    <row r="415" spans="1:18" s="242" customFormat="1" hidden="1" x14ac:dyDescent="0.2">
      <c r="A415" s="240"/>
      <c r="B415" s="313"/>
      <c r="C415" s="268"/>
      <c r="D415" s="234"/>
      <c r="E415" s="239"/>
      <c r="F415" s="239"/>
      <c r="G415" s="239"/>
      <c r="H415" s="239"/>
      <c r="I415" s="239"/>
      <c r="J415" s="235"/>
      <c r="K415" s="241"/>
      <c r="L415" s="314"/>
      <c r="M415" s="231"/>
      <c r="N415" s="303"/>
      <c r="O415" s="324"/>
      <c r="P415" s="303"/>
      <c r="Q415" s="303"/>
      <c r="R415" s="269"/>
    </row>
    <row r="416" spans="1:18" s="242" customFormat="1" hidden="1" x14ac:dyDescent="0.2">
      <c r="A416" s="240"/>
      <c r="B416" s="313"/>
      <c r="C416" s="268"/>
      <c r="D416" s="234"/>
      <c r="E416" s="239"/>
      <c r="F416" s="239"/>
      <c r="G416" s="239"/>
      <c r="H416" s="239"/>
      <c r="I416" s="239"/>
      <c r="J416" s="235"/>
      <c r="K416" s="241"/>
      <c r="L416" s="314"/>
      <c r="M416" s="231"/>
      <c r="N416" s="303"/>
      <c r="O416" s="324"/>
      <c r="P416" s="303"/>
      <c r="Q416" s="303"/>
      <c r="R416" s="269"/>
    </row>
    <row r="417" spans="1:18" s="242" customFormat="1" hidden="1" x14ac:dyDescent="0.2">
      <c r="A417" s="240"/>
      <c r="B417" s="313"/>
      <c r="C417" s="268"/>
      <c r="D417" s="234"/>
      <c r="E417" s="239"/>
      <c r="F417" s="220"/>
      <c r="G417" s="239"/>
      <c r="H417" s="220"/>
      <c r="I417" s="239"/>
      <c r="J417" s="222"/>
      <c r="K417" s="241"/>
      <c r="L417" s="314"/>
      <c r="M417" s="308"/>
      <c r="N417" s="303"/>
      <c r="O417" s="324"/>
      <c r="P417" s="303"/>
      <c r="Q417" s="303"/>
      <c r="R417" s="269"/>
    </row>
    <row r="418" spans="1:18" hidden="1" x14ac:dyDescent="0.2">
      <c r="A418" s="5"/>
      <c r="B418" s="8" t="s">
        <v>1590</v>
      </c>
      <c r="C418" s="19"/>
      <c r="D418" s="19"/>
      <c r="E418" s="19"/>
      <c r="F418" s="19"/>
      <c r="G418" s="200">
        <f t="shared" si="49"/>
        <v>0</v>
      </c>
      <c r="H418" s="6"/>
      <c r="I418" s="6"/>
      <c r="J418" s="6"/>
      <c r="K418" s="6"/>
      <c r="L418" s="285">
        <f>'[3]Chi phi truc tiep C4 (2)'!O6</f>
        <v>3000000</v>
      </c>
      <c r="M418" s="285">
        <v>882628.07428977266</v>
      </c>
      <c r="N418" s="285">
        <v>1380000</v>
      </c>
      <c r="O418" s="286">
        <f t="shared" si="44"/>
        <v>4380000</v>
      </c>
      <c r="P418" s="285">
        <f t="shared" si="45"/>
        <v>5262628.0742897727</v>
      </c>
      <c r="Q418" s="286">
        <f t="shared" si="46"/>
        <v>5262600</v>
      </c>
      <c r="R418" s="265"/>
    </row>
    <row r="419" spans="1:18" hidden="1" x14ac:dyDescent="0.2">
      <c r="A419" s="5"/>
      <c r="B419" s="8" t="s">
        <v>1589</v>
      </c>
      <c r="C419" s="19"/>
      <c r="D419" s="19"/>
      <c r="E419" s="19"/>
      <c r="F419" s="19"/>
      <c r="G419" s="200">
        <f t="shared" si="49"/>
        <v>0</v>
      </c>
      <c r="H419" s="6"/>
      <c r="I419" s="6"/>
      <c r="J419" s="6"/>
      <c r="K419" s="6"/>
      <c r="L419" s="285">
        <f>'[3]Chi phi truc tiep C4 (2)'!O7</f>
        <v>2160000</v>
      </c>
      <c r="M419" s="285">
        <v>542240.23750000005</v>
      </c>
      <c r="N419" s="285">
        <v>590000</v>
      </c>
      <c r="O419" s="286">
        <f t="shared" si="44"/>
        <v>2750000</v>
      </c>
      <c r="P419" s="285">
        <f t="shared" si="45"/>
        <v>3292240.2374999998</v>
      </c>
      <c r="Q419" s="286">
        <f t="shared" si="46"/>
        <v>3292200</v>
      </c>
      <c r="R419" s="265"/>
    </row>
    <row r="420" spans="1:18" hidden="1" x14ac:dyDescent="0.2">
      <c r="A420" s="5"/>
      <c r="B420" s="8" t="s">
        <v>1591</v>
      </c>
      <c r="C420" s="19"/>
      <c r="D420" s="19"/>
      <c r="E420" s="19"/>
      <c r="F420" s="19"/>
      <c r="G420" s="200">
        <f t="shared" si="49"/>
        <v>0</v>
      </c>
      <c r="H420" s="6"/>
      <c r="I420" s="6"/>
      <c r="J420" s="6"/>
      <c r="K420" s="6"/>
      <c r="L420" s="285">
        <f>'[3]Chi phi truc tiep C4 (2)'!O8</f>
        <v>1200000</v>
      </c>
      <c r="M420" s="285">
        <v>263074.57369318185</v>
      </c>
      <c r="N420" s="285">
        <v>304000</v>
      </c>
      <c r="O420" s="286">
        <f t="shared" si="44"/>
        <v>1504000</v>
      </c>
      <c r="P420" s="285">
        <f t="shared" si="45"/>
        <v>1767074.5736931819</v>
      </c>
      <c r="Q420" s="286">
        <f t="shared" si="46"/>
        <v>1767100</v>
      </c>
      <c r="R420" s="265"/>
    </row>
    <row r="421" spans="1:18" hidden="1" x14ac:dyDescent="0.2">
      <c r="A421" s="5"/>
      <c r="B421" s="8" t="s">
        <v>1596</v>
      </c>
      <c r="C421" s="19"/>
      <c r="D421" s="19"/>
      <c r="E421" s="19"/>
      <c r="F421" s="19"/>
      <c r="G421" s="200">
        <f t="shared" si="49"/>
        <v>0</v>
      </c>
      <c r="H421" s="6"/>
      <c r="I421" s="6"/>
      <c r="J421" s="6"/>
      <c r="K421" s="6"/>
      <c r="L421" s="285">
        <f>'[3]Chi phi truc tiep C4 (2)'!O9</f>
        <v>960000</v>
      </c>
      <c r="M421" s="285">
        <v>279584.62213636364</v>
      </c>
      <c r="N421" s="285">
        <v>178000</v>
      </c>
      <c r="O421" s="286">
        <f t="shared" si="44"/>
        <v>1138000</v>
      </c>
      <c r="P421" s="285">
        <f t="shared" si="45"/>
        <v>1417584.6221363638</v>
      </c>
      <c r="Q421" s="286">
        <f t="shared" si="46"/>
        <v>1417600</v>
      </c>
      <c r="R421" s="265"/>
    </row>
    <row r="422" spans="1:18" hidden="1" x14ac:dyDescent="0.2">
      <c r="A422" s="5"/>
      <c r="B422" s="8" t="s">
        <v>1592</v>
      </c>
      <c r="C422" s="19"/>
      <c r="D422" s="19"/>
      <c r="E422" s="19"/>
      <c r="F422" s="19"/>
      <c r="G422" s="200">
        <f t="shared" si="49"/>
        <v>0</v>
      </c>
      <c r="H422" s="6"/>
      <c r="I422" s="6"/>
      <c r="J422" s="6"/>
      <c r="K422" s="6"/>
      <c r="L422" s="285">
        <f>'[3]Chi phi truc tiep C4 (2)'!O10</f>
        <v>1440000</v>
      </c>
      <c r="M422" s="285">
        <v>138535.43607954544</v>
      </c>
      <c r="N422" s="285">
        <v>228000</v>
      </c>
      <c r="O422" s="286">
        <f t="shared" si="44"/>
        <v>1668000</v>
      </c>
      <c r="P422" s="285">
        <f t="shared" si="45"/>
        <v>1806535.4360795454</v>
      </c>
      <c r="Q422" s="286">
        <f t="shared" si="46"/>
        <v>1806500</v>
      </c>
      <c r="R422" s="265"/>
    </row>
    <row r="423" spans="1:18" hidden="1" x14ac:dyDescent="0.2">
      <c r="A423" s="5"/>
      <c r="B423" s="8" t="s">
        <v>1593</v>
      </c>
      <c r="C423" s="19"/>
      <c r="D423" s="19"/>
      <c r="E423" s="19"/>
      <c r="F423" s="19"/>
      <c r="G423" s="200">
        <f t="shared" si="49"/>
        <v>0</v>
      </c>
      <c r="H423" s="6"/>
      <c r="I423" s="6"/>
      <c r="J423" s="6"/>
      <c r="K423" s="6"/>
      <c r="L423" s="285">
        <f>'[3]Chi phi truc tiep C4 (2)'!O11</f>
        <v>840000</v>
      </c>
      <c r="M423" s="285">
        <v>138535.43607954544</v>
      </c>
      <c r="N423" s="285">
        <v>91500</v>
      </c>
      <c r="O423" s="286">
        <f t="shared" si="44"/>
        <v>931500</v>
      </c>
      <c r="P423" s="285">
        <f t="shared" si="45"/>
        <v>1070035.4360795454</v>
      </c>
      <c r="Q423" s="286">
        <f t="shared" si="46"/>
        <v>1070000</v>
      </c>
      <c r="R423" s="265"/>
    </row>
    <row r="424" spans="1:18" hidden="1" x14ac:dyDescent="0.2">
      <c r="A424" s="5"/>
      <c r="B424" s="8" t="s">
        <v>1594</v>
      </c>
      <c r="C424" s="19"/>
      <c r="D424" s="19"/>
      <c r="E424" s="19"/>
      <c r="F424" s="19"/>
      <c r="G424" s="200">
        <f t="shared" si="49"/>
        <v>0</v>
      </c>
      <c r="H424" s="6"/>
      <c r="I424" s="6"/>
      <c r="J424" s="6"/>
      <c r="K424" s="6"/>
      <c r="L424" s="285">
        <f>'[3]Chi phi truc tiep C4 (2)'!O12</f>
        <v>540000</v>
      </c>
      <c r="M424" s="285">
        <v>115446.19673295456</v>
      </c>
      <c r="N424" s="285">
        <v>42000</v>
      </c>
      <c r="O424" s="286">
        <f t="shared" si="44"/>
        <v>582000</v>
      </c>
      <c r="P424" s="285">
        <f t="shared" si="45"/>
        <v>697446.19673295459</v>
      </c>
      <c r="Q424" s="286">
        <f t="shared" si="46"/>
        <v>697400</v>
      </c>
      <c r="R424" s="265"/>
    </row>
    <row r="425" spans="1:18" hidden="1" x14ac:dyDescent="0.2">
      <c r="A425" s="5"/>
      <c r="B425" s="8" t="s">
        <v>1595</v>
      </c>
      <c r="C425" s="19"/>
      <c r="D425" s="19"/>
      <c r="E425" s="19"/>
      <c r="F425" s="19"/>
      <c r="G425" s="200">
        <f t="shared" si="49"/>
        <v>0</v>
      </c>
      <c r="H425" s="6"/>
      <c r="I425" s="6"/>
      <c r="J425" s="6"/>
      <c r="K425" s="6"/>
      <c r="L425" s="285">
        <f>'[3]Chi phi truc tiep C4 (2)'!O13</f>
        <v>240000</v>
      </c>
      <c r="M425" s="285">
        <v>46178.478693181816</v>
      </c>
      <c r="N425" s="285">
        <v>24000</v>
      </c>
      <c r="O425" s="286">
        <f t="shared" si="44"/>
        <v>264000</v>
      </c>
      <c r="P425" s="285">
        <f t="shared" si="45"/>
        <v>310178.47869318182</v>
      </c>
      <c r="Q425" s="286">
        <f t="shared" si="46"/>
        <v>310200</v>
      </c>
      <c r="R425" s="265"/>
    </row>
    <row r="426" spans="1:18" x14ac:dyDescent="0.2">
      <c r="A426" s="16" t="s">
        <v>2739</v>
      </c>
      <c r="B426" s="29" t="s">
        <v>1</v>
      </c>
      <c r="C426" s="19"/>
      <c r="D426" s="19"/>
      <c r="E426" s="19"/>
      <c r="F426" s="19"/>
      <c r="G426" s="200">
        <f t="shared" si="49"/>
        <v>0</v>
      </c>
      <c r="H426" s="6"/>
      <c r="I426" s="6"/>
      <c r="J426" s="6"/>
      <c r="K426" s="6"/>
      <c r="L426" s="285"/>
      <c r="M426" s="285"/>
      <c r="N426" s="285"/>
      <c r="O426" s="286"/>
      <c r="P426" s="285"/>
      <c r="Q426" s="286"/>
      <c r="R426" s="265"/>
    </row>
    <row r="427" spans="1:18" x14ac:dyDescent="0.2">
      <c r="A427" s="5">
        <v>1</v>
      </c>
      <c r="B427" s="8" t="s">
        <v>1590</v>
      </c>
      <c r="C427" s="19"/>
      <c r="D427" s="19"/>
      <c r="E427" s="19"/>
      <c r="F427" s="19"/>
      <c r="G427" s="200">
        <f t="shared" si="49"/>
        <v>0</v>
      </c>
      <c r="H427" s="6"/>
      <c r="I427" s="6"/>
      <c r="J427" s="6"/>
      <c r="K427" s="6"/>
      <c r="L427" s="285">
        <f>'[3]Chi phi truc tiep C4 (2)'!P6*0.8</f>
        <v>2400000</v>
      </c>
      <c r="M427" s="285">
        <v>450627.12428977276</v>
      </c>
      <c r="N427" s="285">
        <v>880000</v>
      </c>
      <c r="O427" s="286">
        <f t="shared" si="44"/>
        <v>3280000</v>
      </c>
      <c r="P427" s="285">
        <f t="shared" si="45"/>
        <v>3730627.1242897729</v>
      </c>
      <c r="Q427" s="286">
        <f t="shared" si="46"/>
        <v>3730600</v>
      </c>
      <c r="R427" s="265"/>
    </row>
    <row r="428" spans="1:18" x14ac:dyDescent="0.2">
      <c r="A428" s="5">
        <f>A427+1</f>
        <v>2</v>
      </c>
      <c r="B428" s="8" t="s">
        <v>1589</v>
      </c>
      <c r="C428" s="19"/>
      <c r="D428" s="19"/>
      <c r="E428" s="19"/>
      <c r="F428" s="19"/>
      <c r="G428" s="200">
        <f t="shared" si="49"/>
        <v>0</v>
      </c>
      <c r="H428" s="6"/>
      <c r="I428" s="6"/>
      <c r="J428" s="6"/>
      <c r="K428" s="6"/>
      <c r="L428" s="285">
        <f>'[3]Chi phi truc tiep C4 (2)'!P7*0.8</f>
        <v>1728000</v>
      </c>
      <c r="M428" s="285">
        <v>282890.89866477274</v>
      </c>
      <c r="N428" s="285">
        <v>352500</v>
      </c>
      <c r="O428" s="286">
        <f t="shared" si="44"/>
        <v>2080500</v>
      </c>
      <c r="P428" s="285">
        <f t="shared" si="45"/>
        <v>2363390.8986647725</v>
      </c>
      <c r="Q428" s="286">
        <f t="shared" si="46"/>
        <v>2363400</v>
      </c>
      <c r="R428" s="265"/>
    </row>
    <row r="429" spans="1:18" x14ac:dyDescent="0.2">
      <c r="A429" s="5">
        <f t="shared" ref="A429:A434" si="57">A428+1</f>
        <v>3</v>
      </c>
      <c r="B429" s="8" t="s">
        <v>1591</v>
      </c>
      <c r="C429" s="19"/>
      <c r="D429" s="19"/>
      <c r="E429" s="19"/>
      <c r="F429" s="19"/>
      <c r="G429" s="200">
        <f t="shared" si="49"/>
        <v>0</v>
      </c>
      <c r="H429" s="6"/>
      <c r="I429" s="6"/>
      <c r="J429" s="6"/>
      <c r="K429" s="6"/>
      <c r="L429" s="285">
        <f>'[3]Chi phi truc tiep C4 (2)'!P8*0.8</f>
        <v>960000</v>
      </c>
      <c r="M429" s="285">
        <v>204310.09348011366</v>
      </c>
      <c r="N429" s="285">
        <v>182500</v>
      </c>
      <c r="O429" s="286">
        <f t="shared" si="44"/>
        <v>1142500</v>
      </c>
      <c r="P429" s="285">
        <f t="shared" si="45"/>
        <v>1346810.0934801137</v>
      </c>
      <c r="Q429" s="286">
        <f t="shared" si="46"/>
        <v>1346800</v>
      </c>
      <c r="R429" s="265"/>
    </row>
    <row r="430" spans="1:18" x14ac:dyDescent="0.2">
      <c r="A430" s="5">
        <f t="shared" si="57"/>
        <v>4</v>
      </c>
      <c r="B430" s="8" t="s">
        <v>1596</v>
      </c>
      <c r="C430" s="19"/>
      <c r="D430" s="19"/>
      <c r="E430" s="19"/>
      <c r="F430" s="19"/>
      <c r="G430" s="200">
        <f t="shared" si="49"/>
        <v>0</v>
      </c>
      <c r="H430" s="6"/>
      <c r="I430" s="6"/>
      <c r="J430" s="6"/>
      <c r="K430" s="6"/>
      <c r="L430" s="285">
        <f>'[3]Chi phi truc tiep C4 (2)'!P9*0.8</f>
        <v>768000</v>
      </c>
      <c r="M430" s="285">
        <v>132394.21114346592</v>
      </c>
      <c r="N430" s="285">
        <v>120000</v>
      </c>
      <c r="O430" s="286">
        <f t="shared" si="44"/>
        <v>888000</v>
      </c>
      <c r="P430" s="285">
        <f t="shared" si="45"/>
        <v>1020394.2111434659</v>
      </c>
      <c r="Q430" s="286">
        <f t="shared" si="46"/>
        <v>1020400</v>
      </c>
      <c r="R430" s="265"/>
    </row>
    <row r="431" spans="1:18" x14ac:dyDescent="0.2">
      <c r="A431" s="5">
        <f t="shared" si="57"/>
        <v>5</v>
      </c>
      <c r="B431" s="8" t="s">
        <v>1592</v>
      </c>
      <c r="C431" s="19"/>
      <c r="D431" s="19"/>
      <c r="E431" s="19"/>
      <c r="F431" s="19"/>
      <c r="G431" s="200">
        <f t="shared" si="49"/>
        <v>0</v>
      </c>
      <c r="H431" s="6"/>
      <c r="I431" s="6"/>
      <c r="J431" s="6"/>
      <c r="K431" s="6"/>
      <c r="L431" s="285">
        <f>'[3]Chi phi truc tiep C4 (2)'!P10*0.8</f>
        <v>1152000</v>
      </c>
      <c r="M431" s="285">
        <v>47654.297150568185</v>
      </c>
      <c r="N431" s="285">
        <v>109000</v>
      </c>
      <c r="O431" s="286">
        <f t="shared" si="44"/>
        <v>1261000</v>
      </c>
      <c r="P431" s="285">
        <f t="shared" si="45"/>
        <v>1308654.2971505681</v>
      </c>
      <c r="Q431" s="286">
        <f t="shared" si="46"/>
        <v>1308700</v>
      </c>
      <c r="R431" s="265"/>
    </row>
    <row r="432" spans="1:18" x14ac:dyDescent="0.2">
      <c r="A432" s="5">
        <f t="shared" si="57"/>
        <v>6</v>
      </c>
      <c r="B432" s="8" t="s">
        <v>1593</v>
      </c>
      <c r="C432" s="19"/>
      <c r="D432" s="19"/>
      <c r="E432" s="19"/>
      <c r="F432" s="19"/>
      <c r="G432" s="200">
        <f t="shared" si="49"/>
        <v>0</v>
      </c>
      <c r="H432" s="6"/>
      <c r="I432" s="6"/>
      <c r="J432" s="6"/>
      <c r="K432" s="6"/>
      <c r="L432" s="285">
        <f>'[3]Chi phi truc tiep C4 (2)'!P11*0.8</f>
        <v>672000</v>
      </c>
      <c r="M432" s="285">
        <v>27231.026943181823</v>
      </c>
      <c r="N432" s="285">
        <v>50000</v>
      </c>
      <c r="O432" s="286">
        <f t="shared" si="44"/>
        <v>722000</v>
      </c>
      <c r="P432" s="285">
        <f t="shared" si="45"/>
        <v>749231.02694318187</v>
      </c>
      <c r="Q432" s="286">
        <f t="shared" si="46"/>
        <v>749200</v>
      </c>
      <c r="R432" s="265"/>
    </row>
    <row r="433" spans="1:18" x14ac:dyDescent="0.2">
      <c r="A433" s="5">
        <f t="shared" si="57"/>
        <v>7</v>
      </c>
      <c r="B433" s="8" t="s">
        <v>1594</v>
      </c>
      <c r="C433" s="19"/>
      <c r="D433" s="19"/>
      <c r="E433" s="19"/>
      <c r="F433" s="19"/>
      <c r="G433" s="200">
        <f t="shared" si="49"/>
        <v>0</v>
      </c>
      <c r="H433" s="6"/>
      <c r="I433" s="6"/>
      <c r="J433" s="6"/>
      <c r="K433" s="6"/>
      <c r="L433" s="285">
        <f>'[3]Chi phi truc tiep C4 (2)'!P12*0.8</f>
        <v>432000</v>
      </c>
      <c r="M433" s="285">
        <v>27231.026943181823</v>
      </c>
      <c r="N433" s="285">
        <v>26000</v>
      </c>
      <c r="O433" s="286">
        <f t="shared" si="44"/>
        <v>458000</v>
      </c>
      <c r="P433" s="285">
        <f t="shared" si="45"/>
        <v>485231.02694318182</v>
      </c>
      <c r="Q433" s="286">
        <f t="shared" si="46"/>
        <v>485200</v>
      </c>
      <c r="R433" s="265"/>
    </row>
    <row r="434" spans="1:18" x14ac:dyDescent="0.2">
      <c r="A434" s="5">
        <f t="shared" si="57"/>
        <v>8</v>
      </c>
      <c r="B434" s="8" t="s">
        <v>1595</v>
      </c>
      <c r="C434" s="19"/>
      <c r="D434" s="19"/>
      <c r="E434" s="19"/>
      <c r="F434" s="19"/>
      <c r="G434" s="200">
        <f t="shared" si="49"/>
        <v>0</v>
      </c>
      <c r="H434" s="6"/>
      <c r="I434" s="6"/>
      <c r="J434" s="6"/>
      <c r="K434" s="6"/>
      <c r="L434" s="285">
        <f>'[3]Chi phi truc tiep C4 (2)'!P13*0.8</f>
        <v>192000</v>
      </c>
      <c r="M434" s="285">
        <v>20423.270207386366</v>
      </c>
      <c r="N434" s="285">
        <v>18500</v>
      </c>
      <c r="O434" s="286">
        <f t="shared" si="44"/>
        <v>210500</v>
      </c>
      <c r="P434" s="285">
        <f t="shared" si="45"/>
        <v>230923.27020738638</v>
      </c>
      <c r="Q434" s="286">
        <f t="shared" si="46"/>
        <v>230900</v>
      </c>
      <c r="R434" s="265"/>
    </row>
    <row r="435" spans="1:18" s="83" customFormat="1" x14ac:dyDescent="0.2">
      <c r="A435" s="16" t="s">
        <v>2740</v>
      </c>
      <c r="B435" s="29" t="s">
        <v>3220</v>
      </c>
      <c r="C435" s="201"/>
      <c r="D435" s="201"/>
      <c r="E435" s="201"/>
      <c r="F435" s="201"/>
      <c r="G435" s="200">
        <f t="shared" si="49"/>
        <v>0</v>
      </c>
      <c r="H435" s="81"/>
      <c r="I435" s="81"/>
      <c r="J435" s="81"/>
      <c r="K435" s="81"/>
      <c r="L435" s="286"/>
      <c r="M435" s="286"/>
      <c r="N435" s="286"/>
      <c r="O435" s="286"/>
      <c r="P435" s="285"/>
      <c r="Q435" s="286"/>
      <c r="R435" s="265"/>
    </row>
    <row r="436" spans="1:18" ht="31.5" x14ac:dyDescent="0.2">
      <c r="A436" s="208">
        <v>1</v>
      </c>
      <c r="B436" s="210" t="s">
        <v>3221</v>
      </c>
      <c r="C436" s="211" t="s">
        <v>3222</v>
      </c>
      <c r="D436" s="211"/>
      <c r="E436" s="211"/>
      <c r="F436" s="211"/>
      <c r="G436" s="200">
        <f t="shared" si="49"/>
        <v>4004443.7123413272</v>
      </c>
      <c r="H436" s="6">
        <v>3580448.95</v>
      </c>
      <c r="I436" s="243">
        <v>99826.679015903981</v>
      </c>
      <c r="J436" s="6">
        <v>324168.08332542307</v>
      </c>
      <c r="K436" s="6">
        <v>1740818.4017168975</v>
      </c>
      <c r="L436" s="285">
        <v>3500000</v>
      </c>
      <c r="M436" s="285">
        <v>404894.95210227277</v>
      </c>
      <c r="N436" s="285">
        <v>500000</v>
      </c>
      <c r="O436" s="286">
        <f t="shared" si="44"/>
        <v>4000000</v>
      </c>
      <c r="P436" s="285">
        <f t="shared" si="45"/>
        <v>4404894.9521022728</v>
      </c>
      <c r="Q436" s="286">
        <f t="shared" si="46"/>
        <v>4404900</v>
      </c>
      <c r="R436" s="265" t="s">
        <v>3223</v>
      </c>
    </row>
    <row r="437" spans="1:18" ht="31.5" x14ac:dyDescent="0.2">
      <c r="A437" s="208">
        <v>2</v>
      </c>
      <c r="B437" s="210" t="s">
        <v>3224</v>
      </c>
      <c r="C437" s="211" t="s">
        <v>3222</v>
      </c>
      <c r="D437" s="211"/>
      <c r="E437" s="211"/>
      <c r="F437" s="211"/>
      <c r="G437" s="200">
        <f t="shared" si="49"/>
        <v>4004443.7123413272</v>
      </c>
      <c r="H437" s="6">
        <v>3580448.95</v>
      </c>
      <c r="I437" s="243">
        <v>99826.679015903981</v>
      </c>
      <c r="J437" s="6">
        <v>324168.08332542307</v>
      </c>
      <c r="K437" s="6">
        <v>1740818.4017168975</v>
      </c>
      <c r="L437" s="285">
        <v>3500000</v>
      </c>
      <c r="M437" s="285">
        <v>404894.95210227277</v>
      </c>
      <c r="N437" s="285">
        <v>500000</v>
      </c>
      <c r="O437" s="286">
        <f t="shared" si="44"/>
        <v>4000000</v>
      </c>
      <c r="P437" s="285">
        <f t="shared" si="45"/>
        <v>4404894.9521022728</v>
      </c>
      <c r="Q437" s="286">
        <f t="shared" si="46"/>
        <v>4404900</v>
      </c>
      <c r="R437" s="265" t="s">
        <v>3223</v>
      </c>
    </row>
    <row r="438" spans="1:18" ht="31.5" x14ac:dyDescent="0.2">
      <c r="A438" s="208">
        <v>3</v>
      </c>
      <c r="B438" s="210" t="s">
        <v>3225</v>
      </c>
      <c r="C438" s="211" t="s">
        <v>3222</v>
      </c>
      <c r="D438" s="211"/>
      <c r="E438" s="211"/>
      <c r="F438" s="211"/>
      <c r="G438" s="200">
        <f t="shared" si="49"/>
        <v>4004443.7123413272</v>
      </c>
      <c r="H438" s="6">
        <v>3580448.95</v>
      </c>
      <c r="I438" s="243">
        <v>99826.679015903981</v>
      </c>
      <c r="J438" s="6">
        <v>324168.08332542307</v>
      </c>
      <c r="K438" s="6">
        <v>1740818.4017168975</v>
      </c>
      <c r="L438" s="285">
        <v>3500000</v>
      </c>
      <c r="M438" s="285">
        <v>404894.95210227277</v>
      </c>
      <c r="N438" s="285">
        <v>500000</v>
      </c>
      <c r="O438" s="286">
        <f t="shared" si="44"/>
        <v>4000000</v>
      </c>
      <c r="P438" s="285">
        <f t="shared" si="45"/>
        <v>4404894.9521022728</v>
      </c>
      <c r="Q438" s="286">
        <f t="shared" si="46"/>
        <v>4404900</v>
      </c>
      <c r="R438" s="265" t="s">
        <v>3223</v>
      </c>
    </row>
    <row r="439" spans="1:18" ht="31.5" x14ac:dyDescent="0.2">
      <c r="A439" s="208">
        <v>4</v>
      </c>
      <c r="B439" s="210" t="s">
        <v>3226</v>
      </c>
      <c r="C439" s="211" t="s">
        <v>3222</v>
      </c>
      <c r="D439" s="211"/>
      <c r="E439" s="211"/>
      <c r="F439" s="211"/>
      <c r="G439" s="200">
        <f t="shared" si="49"/>
        <v>4004443.7123413272</v>
      </c>
      <c r="H439" s="6">
        <v>3580448.95</v>
      </c>
      <c r="I439" s="243">
        <v>99826.679015903981</v>
      </c>
      <c r="J439" s="6">
        <v>324168.08332542307</v>
      </c>
      <c r="K439" s="6">
        <v>1740818.4017168975</v>
      </c>
      <c r="L439" s="285">
        <v>3500000</v>
      </c>
      <c r="M439" s="285">
        <v>404894.95210227277</v>
      </c>
      <c r="N439" s="285">
        <v>500000</v>
      </c>
      <c r="O439" s="286">
        <f t="shared" si="44"/>
        <v>4000000</v>
      </c>
      <c r="P439" s="285">
        <f t="shared" si="45"/>
        <v>4404894.9521022728</v>
      </c>
      <c r="Q439" s="286">
        <f t="shared" si="46"/>
        <v>4404900</v>
      </c>
      <c r="R439" s="265" t="s">
        <v>3223</v>
      </c>
    </row>
    <row r="440" spans="1:18" ht="31.5" x14ac:dyDescent="0.2">
      <c r="A440" s="208">
        <v>5</v>
      </c>
      <c r="B440" s="210" t="s">
        <v>3227</v>
      </c>
      <c r="C440" s="211" t="s">
        <v>2769</v>
      </c>
      <c r="D440" s="211"/>
      <c r="E440" s="211"/>
      <c r="F440" s="211"/>
      <c r="G440" s="200">
        <f t="shared" si="49"/>
        <v>2487717.6713379016</v>
      </c>
      <c r="H440" s="6">
        <v>2245434.9500000002</v>
      </c>
      <c r="I440" s="243">
        <v>57043.816580516563</v>
      </c>
      <c r="J440" s="6">
        <v>185238.90475738462</v>
      </c>
      <c r="K440" s="6">
        <v>796408.15731225302</v>
      </c>
      <c r="L440" s="285">
        <v>2200000</v>
      </c>
      <c r="M440" s="285">
        <v>292424.13207386364</v>
      </c>
      <c r="N440" s="285">
        <v>260000</v>
      </c>
      <c r="O440" s="286">
        <f t="shared" si="44"/>
        <v>2460000</v>
      </c>
      <c r="P440" s="285">
        <f t="shared" si="45"/>
        <v>2752424.1320738634</v>
      </c>
      <c r="Q440" s="286">
        <f t="shared" si="46"/>
        <v>2752400</v>
      </c>
      <c r="R440" s="265" t="s">
        <v>3223</v>
      </c>
    </row>
    <row r="441" spans="1:18" ht="31.5" x14ac:dyDescent="0.2">
      <c r="A441" s="208">
        <v>6</v>
      </c>
      <c r="B441" s="210" t="s">
        <v>3228</v>
      </c>
      <c r="C441" s="211" t="s">
        <v>2769</v>
      </c>
      <c r="D441" s="211"/>
      <c r="E441" s="211"/>
      <c r="F441" s="211"/>
      <c r="G441" s="200">
        <f t="shared" si="49"/>
        <v>2487717.6713379016</v>
      </c>
      <c r="H441" s="6">
        <v>2245434.9500000002</v>
      </c>
      <c r="I441" s="243">
        <v>57043.816580516563</v>
      </c>
      <c r="J441" s="6">
        <v>185238.90475738462</v>
      </c>
      <c r="K441" s="6">
        <v>796408.15731225302</v>
      </c>
      <c r="L441" s="285">
        <v>2200000</v>
      </c>
      <c r="M441" s="285">
        <v>292424.13207386364</v>
      </c>
      <c r="N441" s="285">
        <v>260000</v>
      </c>
      <c r="O441" s="286">
        <f t="shared" si="44"/>
        <v>2460000</v>
      </c>
      <c r="P441" s="285">
        <f t="shared" si="45"/>
        <v>2752424.1320738634</v>
      </c>
      <c r="Q441" s="286">
        <f t="shared" si="46"/>
        <v>2752400</v>
      </c>
      <c r="R441" s="265" t="s">
        <v>3223</v>
      </c>
    </row>
    <row r="442" spans="1:18" ht="31.5" x14ac:dyDescent="0.2">
      <c r="A442" s="208">
        <v>7</v>
      </c>
      <c r="B442" s="210" t="s">
        <v>3229</v>
      </c>
      <c r="C442" s="211" t="s">
        <v>2770</v>
      </c>
      <c r="D442" s="211"/>
      <c r="E442" s="211"/>
      <c r="F442" s="211"/>
      <c r="G442" s="200">
        <f t="shared" si="49"/>
        <v>2304883.8106689504</v>
      </c>
      <c r="H442" s="6">
        <v>2183742.4500000002</v>
      </c>
      <c r="I442" s="243">
        <v>28521.908290258281</v>
      </c>
      <c r="J442" s="6">
        <v>92619.452378692309</v>
      </c>
      <c r="K442" s="6">
        <v>413204.07865612651</v>
      </c>
      <c r="L442" s="285">
        <v>2100000</v>
      </c>
      <c r="M442" s="285">
        <v>153645.85467613637</v>
      </c>
      <c r="N442" s="285">
        <v>142000</v>
      </c>
      <c r="O442" s="286">
        <f t="shared" si="44"/>
        <v>2242000</v>
      </c>
      <c r="P442" s="285">
        <f t="shared" si="45"/>
        <v>2395645.8546761363</v>
      </c>
      <c r="Q442" s="286">
        <f t="shared" si="46"/>
        <v>2395600</v>
      </c>
      <c r="R442" s="265" t="s">
        <v>3223</v>
      </c>
    </row>
    <row r="443" spans="1:18" ht="31.5" x14ac:dyDescent="0.2">
      <c r="A443" s="208">
        <v>8</v>
      </c>
      <c r="B443" s="210" t="s">
        <v>3230</v>
      </c>
      <c r="C443" s="211" t="s">
        <v>2770</v>
      </c>
      <c r="D443" s="211"/>
      <c r="E443" s="211"/>
      <c r="F443" s="211"/>
      <c r="G443" s="200">
        <f t="shared" si="49"/>
        <v>2304883.8106689504</v>
      </c>
      <c r="H443" s="6">
        <v>2183742.4500000002</v>
      </c>
      <c r="I443" s="243">
        <v>28521.908290258281</v>
      </c>
      <c r="J443" s="6">
        <v>92619.452378692309</v>
      </c>
      <c r="K443" s="6">
        <v>413204.07865612651</v>
      </c>
      <c r="L443" s="285">
        <v>2100000</v>
      </c>
      <c r="M443" s="285">
        <v>153645.85467613637</v>
      </c>
      <c r="N443" s="285">
        <v>142000</v>
      </c>
      <c r="O443" s="286">
        <f t="shared" si="44"/>
        <v>2242000</v>
      </c>
      <c r="P443" s="285">
        <f t="shared" si="45"/>
        <v>2395645.8546761363</v>
      </c>
      <c r="Q443" s="286">
        <f t="shared" si="46"/>
        <v>2395600</v>
      </c>
      <c r="R443" s="265" t="s">
        <v>3223</v>
      </c>
    </row>
    <row r="444" spans="1:18" ht="31.5" x14ac:dyDescent="0.2">
      <c r="A444" s="208">
        <v>9</v>
      </c>
      <c r="B444" s="210" t="s">
        <v>3231</v>
      </c>
      <c r="C444" s="211" t="s">
        <v>2771</v>
      </c>
      <c r="D444" s="211"/>
      <c r="E444" s="211"/>
      <c r="F444" s="211"/>
      <c r="G444" s="200">
        <f t="shared" si="49"/>
        <v>5279900.8922305256</v>
      </c>
      <c r="H444" s="6">
        <v>4675885.45</v>
      </c>
      <c r="I444" s="243">
        <v>142609.54145129141</v>
      </c>
      <c r="J444" s="6">
        <v>461405.90077923425</v>
      </c>
      <c r="K444" s="6">
        <v>2924026.2881669961</v>
      </c>
      <c r="L444" s="285">
        <v>4600000</v>
      </c>
      <c r="M444" s="285">
        <v>677800.296875</v>
      </c>
      <c r="N444" s="285">
        <v>1280000</v>
      </c>
      <c r="O444" s="286">
        <f t="shared" si="44"/>
        <v>5880000</v>
      </c>
      <c r="P444" s="285">
        <f t="shared" si="45"/>
        <v>6557800.296875</v>
      </c>
      <c r="Q444" s="286">
        <f t="shared" si="46"/>
        <v>6557800</v>
      </c>
      <c r="R444" s="265" t="s">
        <v>3232</v>
      </c>
    </row>
    <row r="445" spans="1:18" ht="31.5" x14ac:dyDescent="0.2">
      <c r="A445" s="208">
        <v>10</v>
      </c>
      <c r="B445" s="210" t="s">
        <v>3233</v>
      </c>
      <c r="C445" s="211" t="s">
        <v>2771</v>
      </c>
      <c r="D445" s="211"/>
      <c r="E445" s="211"/>
      <c r="F445" s="211"/>
      <c r="G445" s="200">
        <f t="shared" si="49"/>
        <v>5279900.8922305256</v>
      </c>
      <c r="H445" s="6">
        <v>4675885.45</v>
      </c>
      <c r="I445" s="243">
        <v>142609.54145129141</v>
      </c>
      <c r="J445" s="6">
        <v>461405.90077923425</v>
      </c>
      <c r="K445" s="6">
        <v>2924026.2881669961</v>
      </c>
      <c r="L445" s="285">
        <v>4600000</v>
      </c>
      <c r="M445" s="285">
        <v>677800.296875</v>
      </c>
      <c r="N445" s="285">
        <v>1280000</v>
      </c>
      <c r="O445" s="286">
        <f t="shared" si="44"/>
        <v>5880000</v>
      </c>
      <c r="P445" s="285">
        <f t="shared" si="45"/>
        <v>6557800.296875</v>
      </c>
      <c r="Q445" s="286">
        <f t="shared" si="46"/>
        <v>6557800</v>
      </c>
      <c r="R445" s="265" t="s">
        <v>3232</v>
      </c>
    </row>
    <row r="446" spans="1:18" ht="31.5" x14ac:dyDescent="0.2">
      <c r="A446" s="208">
        <v>11</v>
      </c>
      <c r="B446" s="210" t="s">
        <v>3234</v>
      </c>
      <c r="C446" s="211" t="s">
        <v>3222</v>
      </c>
      <c r="D446" s="211"/>
      <c r="E446" s="211"/>
      <c r="F446" s="211"/>
      <c r="G446" s="200">
        <f t="shared" si="49"/>
        <v>3465869.2595613683</v>
      </c>
      <c r="H446" s="6">
        <v>3043058.45</v>
      </c>
      <c r="I446" s="243">
        <v>99826.679015903981</v>
      </c>
      <c r="J446" s="6">
        <v>322984.13054546394</v>
      </c>
      <c r="K446" s="6">
        <v>1740818.4017168975</v>
      </c>
      <c r="L446" s="285">
        <v>3000000</v>
      </c>
      <c r="M446" s="285">
        <v>404894.95210227277</v>
      </c>
      <c r="N446" s="285">
        <v>500000</v>
      </c>
      <c r="O446" s="286">
        <f t="shared" si="44"/>
        <v>3500000</v>
      </c>
      <c r="P446" s="285">
        <f t="shared" si="45"/>
        <v>3904894.9521022728</v>
      </c>
      <c r="Q446" s="286">
        <f t="shared" si="46"/>
        <v>3904900</v>
      </c>
      <c r="R446" s="265" t="s">
        <v>3232</v>
      </c>
    </row>
    <row r="447" spans="1:18" ht="31.5" x14ac:dyDescent="0.2">
      <c r="A447" s="208">
        <v>12</v>
      </c>
      <c r="B447" s="210" t="s">
        <v>3235</v>
      </c>
      <c r="C447" s="211" t="s">
        <v>2769</v>
      </c>
      <c r="D447" s="211"/>
      <c r="E447" s="211"/>
      <c r="F447" s="211"/>
      <c r="G447" s="200">
        <f t="shared" si="49"/>
        <v>2761294.6268922105</v>
      </c>
      <c r="H447" s="6">
        <v>2519688.4500000002</v>
      </c>
      <c r="I447" s="243">
        <v>57043.816580516563</v>
      </c>
      <c r="J447" s="6">
        <v>184562.36031169372</v>
      </c>
      <c r="K447" s="6">
        <v>796408.15731225302</v>
      </c>
      <c r="L447" s="285">
        <v>2500000</v>
      </c>
      <c r="M447" s="285">
        <v>292424.13207386364</v>
      </c>
      <c r="N447" s="285">
        <v>260000</v>
      </c>
      <c r="O447" s="286">
        <f t="shared" si="44"/>
        <v>2760000</v>
      </c>
      <c r="P447" s="285">
        <f t="shared" si="45"/>
        <v>3052424.1320738634</v>
      </c>
      <c r="Q447" s="286">
        <f t="shared" si="46"/>
        <v>3052400</v>
      </c>
      <c r="R447" s="265" t="s">
        <v>3232</v>
      </c>
    </row>
    <row r="448" spans="1:18" ht="31.5" x14ac:dyDescent="0.2">
      <c r="A448" s="208">
        <v>13</v>
      </c>
      <c r="B448" s="210" t="s">
        <v>3236</v>
      </c>
      <c r="C448" s="211" t="s">
        <v>2769</v>
      </c>
      <c r="D448" s="211"/>
      <c r="E448" s="211"/>
      <c r="F448" s="211"/>
      <c r="G448" s="200">
        <f t="shared" si="49"/>
        <v>2761294.6268922105</v>
      </c>
      <c r="H448" s="6">
        <v>2519688.4500000002</v>
      </c>
      <c r="I448" s="243">
        <v>57043.816580516563</v>
      </c>
      <c r="J448" s="6">
        <v>184562.36031169372</v>
      </c>
      <c r="K448" s="6">
        <v>796408.15731225302</v>
      </c>
      <c r="L448" s="285">
        <v>2500000</v>
      </c>
      <c r="M448" s="285">
        <v>292424.13207386364</v>
      </c>
      <c r="N448" s="285">
        <v>260000</v>
      </c>
      <c r="O448" s="286">
        <f t="shared" si="44"/>
        <v>2760000</v>
      </c>
      <c r="P448" s="285">
        <f t="shared" si="45"/>
        <v>3052424.1320738634</v>
      </c>
      <c r="Q448" s="286">
        <f t="shared" si="46"/>
        <v>3052400</v>
      </c>
      <c r="R448" s="265" t="s">
        <v>3232</v>
      </c>
    </row>
    <row r="449" spans="1:18" ht="31.5" x14ac:dyDescent="0.2">
      <c r="A449" s="208">
        <v>14</v>
      </c>
      <c r="B449" s="210" t="s">
        <v>3237</v>
      </c>
      <c r="C449" s="211" t="s">
        <v>2769</v>
      </c>
      <c r="D449" s="211"/>
      <c r="E449" s="211"/>
      <c r="F449" s="211"/>
      <c r="G449" s="200">
        <f t="shared" si="49"/>
        <v>2761294.6268922105</v>
      </c>
      <c r="H449" s="6">
        <v>2519688.4500000002</v>
      </c>
      <c r="I449" s="243">
        <v>57043.816580516563</v>
      </c>
      <c r="J449" s="6">
        <v>184562.36031169372</v>
      </c>
      <c r="K449" s="6">
        <v>796408.15731225302</v>
      </c>
      <c r="L449" s="285">
        <v>2500000</v>
      </c>
      <c r="M449" s="285">
        <v>292424.13207386364</v>
      </c>
      <c r="N449" s="285">
        <v>260000</v>
      </c>
      <c r="O449" s="286">
        <f t="shared" si="44"/>
        <v>2760000</v>
      </c>
      <c r="P449" s="285">
        <f t="shared" si="45"/>
        <v>3052424.1320738634</v>
      </c>
      <c r="Q449" s="286">
        <f t="shared" si="46"/>
        <v>3052400</v>
      </c>
      <c r="R449" s="265" t="s">
        <v>3232</v>
      </c>
    </row>
    <row r="450" spans="1:18" ht="31.5" x14ac:dyDescent="0.2">
      <c r="A450" s="208">
        <v>15</v>
      </c>
      <c r="B450" s="210" t="s">
        <v>3238</v>
      </c>
      <c r="C450" s="211" t="s">
        <v>2769</v>
      </c>
      <c r="D450" s="211"/>
      <c r="E450" s="211"/>
      <c r="F450" s="211"/>
      <c r="G450" s="200">
        <f t="shared" si="49"/>
        <v>2761294.6268922105</v>
      </c>
      <c r="H450" s="6">
        <v>2519688.4500000002</v>
      </c>
      <c r="I450" s="243">
        <v>57043.816580516563</v>
      </c>
      <c r="J450" s="6">
        <v>184562.36031169372</v>
      </c>
      <c r="K450" s="6">
        <v>796408.15731225302</v>
      </c>
      <c r="L450" s="285">
        <v>2500000</v>
      </c>
      <c r="M450" s="285">
        <v>292424.13207386364</v>
      </c>
      <c r="N450" s="285">
        <v>260000</v>
      </c>
      <c r="O450" s="286">
        <f t="shared" si="44"/>
        <v>2760000</v>
      </c>
      <c r="P450" s="285">
        <f t="shared" si="45"/>
        <v>3052424.1320738634</v>
      </c>
      <c r="Q450" s="286">
        <f t="shared" si="46"/>
        <v>3052400</v>
      </c>
      <c r="R450" s="265" t="s">
        <v>3232</v>
      </c>
    </row>
    <row r="451" spans="1:18" ht="47.25" x14ac:dyDescent="0.2">
      <c r="A451" s="208">
        <v>16</v>
      </c>
      <c r="B451" s="210" t="s">
        <v>3239</v>
      </c>
      <c r="C451" s="211" t="s">
        <v>3222</v>
      </c>
      <c r="D451" s="211"/>
      <c r="E451" s="211"/>
      <c r="F451" s="211"/>
      <c r="G451" s="200">
        <f t="shared" si="49"/>
        <v>4203115.6259740433</v>
      </c>
      <c r="H451" s="6">
        <v>3810471.45</v>
      </c>
      <c r="I451" s="243">
        <v>99826.679015903981</v>
      </c>
      <c r="J451" s="6">
        <v>292817.49695813883</v>
      </c>
      <c r="K451" s="6">
        <v>1740818.4017168975</v>
      </c>
      <c r="L451" s="285">
        <v>3800000</v>
      </c>
      <c r="M451" s="285">
        <v>404894.95210227277</v>
      </c>
      <c r="N451" s="285">
        <v>500000</v>
      </c>
      <c r="O451" s="286">
        <f t="shared" si="44"/>
        <v>4300000</v>
      </c>
      <c r="P451" s="285">
        <f t="shared" si="45"/>
        <v>4704894.9521022728</v>
      </c>
      <c r="Q451" s="286">
        <f t="shared" si="46"/>
        <v>4704900</v>
      </c>
      <c r="R451" s="265"/>
    </row>
    <row r="452" spans="1:18" x14ac:dyDescent="0.2">
      <c r="A452" s="208">
        <v>17</v>
      </c>
      <c r="B452" s="210" t="s">
        <v>3240</v>
      </c>
      <c r="C452" s="211" t="s">
        <v>3222</v>
      </c>
      <c r="D452" s="211"/>
      <c r="E452" s="211"/>
      <c r="F452" s="211"/>
      <c r="G452" s="200">
        <f t="shared" si="49"/>
        <v>4203115.6259740433</v>
      </c>
      <c r="H452" s="6">
        <v>3810471.45</v>
      </c>
      <c r="I452" s="243">
        <v>99826.679015903981</v>
      </c>
      <c r="J452" s="6">
        <v>292817.49695813883</v>
      </c>
      <c r="K452" s="6">
        <v>1740818.4017168975</v>
      </c>
      <c r="L452" s="285">
        <v>3800000</v>
      </c>
      <c r="M452" s="285">
        <v>404894.95210227277</v>
      </c>
      <c r="N452" s="285">
        <v>500000</v>
      </c>
      <c r="O452" s="286">
        <f t="shared" si="44"/>
        <v>4300000</v>
      </c>
      <c r="P452" s="285">
        <f t="shared" si="45"/>
        <v>4704894.9521022728</v>
      </c>
      <c r="Q452" s="286">
        <f t="shared" si="46"/>
        <v>4704900</v>
      </c>
      <c r="R452" s="265"/>
    </row>
    <row r="453" spans="1:18" ht="31.5" x14ac:dyDescent="0.2">
      <c r="A453" s="208">
        <v>18</v>
      </c>
      <c r="B453" s="210" t="s">
        <v>3241</v>
      </c>
      <c r="C453" s="211" t="s">
        <v>3222</v>
      </c>
      <c r="D453" s="211"/>
      <c r="E453" s="211"/>
      <c r="F453" s="211"/>
      <c r="G453" s="200">
        <f t="shared" si="49"/>
        <v>4203115.6259740433</v>
      </c>
      <c r="H453" s="6">
        <v>3810471.45</v>
      </c>
      <c r="I453" s="243">
        <v>99826.679015903981</v>
      </c>
      <c r="J453" s="6">
        <v>292817.49695813883</v>
      </c>
      <c r="K453" s="6">
        <v>1740818.4017168975</v>
      </c>
      <c r="L453" s="285">
        <v>3800000</v>
      </c>
      <c r="M453" s="285">
        <v>404894.95210227277</v>
      </c>
      <c r="N453" s="285">
        <v>500000</v>
      </c>
      <c r="O453" s="286">
        <f t="shared" si="44"/>
        <v>4300000</v>
      </c>
      <c r="P453" s="285">
        <f t="shared" si="45"/>
        <v>4704894.9521022728</v>
      </c>
      <c r="Q453" s="286">
        <f t="shared" si="46"/>
        <v>4704900</v>
      </c>
      <c r="R453" s="265"/>
    </row>
    <row r="454" spans="1:18" x14ac:dyDescent="0.2">
      <c r="A454" s="208">
        <v>19</v>
      </c>
      <c r="B454" s="210" t="s">
        <v>3242</v>
      </c>
      <c r="C454" s="211" t="s">
        <v>3222</v>
      </c>
      <c r="D454" s="211"/>
      <c r="E454" s="211"/>
      <c r="F454" s="211"/>
      <c r="G454" s="200">
        <f t="shared" si="49"/>
        <v>4203115.6259740433</v>
      </c>
      <c r="H454" s="6">
        <v>3810471.45</v>
      </c>
      <c r="I454" s="243">
        <v>99826.679015903981</v>
      </c>
      <c r="J454" s="6">
        <v>292817.49695813883</v>
      </c>
      <c r="K454" s="6">
        <v>1740818.4017168975</v>
      </c>
      <c r="L454" s="285">
        <v>3800000</v>
      </c>
      <c r="M454" s="285">
        <v>404894.95210227277</v>
      </c>
      <c r="N454" s="285">
        <v>500000</v>
      </c>
      <c r="O454" s="286">
        <f t="shared" si="44"/>
        <v>4300000</v>
      </c>
      <c r="P454" s="285">
        <f t="shared" si="45"/>
        <v>4704894.9521022728</v>
      </c>
      <c r="Q454" s="286">
        <f t="shared" si="46"/>
        <v>4704900</v>
      </c>
      <c r="R454" s="265"/>
    </row>
    <row r="455" spans="1:18" x14ac:dyDescent="0.2">
      <c r="A455" s="208">
        <v>20</v>
      </c>
      <c r="B455" s="210" t="s">
        <v>3243</v>
      </c>
      <c r="C455" s="211" t="s">
        <v>3222</v>
      </c>
      <c r="D455" s="211"/>
      <c r="E455" s="211"/>
      <c r="F455" s="211"/>
      <c r="G455" s="200">
        <f t="shared" si="49"/>
        <v>4203115.6259740433</v>
      </c>
      <c r="H455" s="6">
        <v>3810471.45</v>
      </c>
      <c r="I455" s="243">
        <v>99826.679015903981</v>
      </c>
      <c r="J455" s="6">
        <v>292817.49695813883</v>
      </c>
      <c r="K455" s="6">
        <v>1740818.4017168975</v>
      </c>
      <c r="L455" s="285">
        <v>3800000</v>
      </c>
      <c r="M455" s="285">
        <v>404894.95210227277</v>
      </c>
      <c r="N455" s="285">
        <v>500000</v>
      </c>
      <c r="O455" s="286">
        <f t="shared" si="44"/>
        <v>4300000</v>
      </c>
      <c r="P455" s="285">
        <f t="shared" si="45"/>
        <v>4704894.9521022728</v>
      </c>
      <c r="Q455" s="286">
        <f t="shared" si="46"/>
        <v>4704900</v>
      </c>
      <c r="R455" s="265"/>
    </row>
    <row r="456" spans="1:18" x14ac:dyDescent="0.2">
      <c r="A456" s="208">
        <v>21</v>
      </c>
      <c r="B456" s="210" t="s">
        <v>3244</v>
      </c>
      <c r="C456" s="211" t="s">
        <v>3222</v>
      </c>
      <c r="D456" s="211"/>
      <c r="E456" s="211"/>
      <c r="F456" s="211"/>
      <c r="G456" s="200">
        <f t="shared" si="49"/>
        <v>4203115.6259740433</v>
      </c>
      <c r="H456" s="6">
        <v>3810471.45</v>
      </c>
      <c r="I456" s="243">
        <v>99826.679015903981</v>
      </c>
      <c r="J456" s="6">
        <v>292817.49695813883</v>
      </c>
      <c r="K456" s="6">
        <v>1740818.4017168975</v>
      </c>
      <c r="L456" s="285">
        <v>3800000</v>
      </c>
      <c r="M456" s="285">
        <v>404894.95210227277</v>
      </c>
      <c r="N456" s="285">
        <v>500000</v>
      </c>
      <c r="O456" s="286">
        <f t="shared" si="44"/>
        <v>4300000</v>
      </c>
      <c r="P456" s="285">
        <f t="shared" si="45"/>
        <v>4704894.9521022728</v>
      </c>
      <c r="Q456" s="286">
        <f t="shared" si="46"/>
        <v>4704900</v>
      </c>
      <c r="R456" s="265"/>
    </row>
    <row r="457" spans="1:18" ht="31.5" x14ac:dyDescent="0.2">
      <c r="A457" s="208">
        <v>22</v>
      </c>
      <c r="B457" s="210" t="s">
        <v>3245</v>
      </c>
      <c r="C457" s="211" t="s">
        <v>3222</v>
      </c>
      <c r="D457" s="211"/>
      <c r="E457" s="211"/>
      <c r="F457" s="211"/>
      <c r="G457" s="200">
        <f t="shared" si="49"/>
        <v>4203115.6259740433</v>
      </c>
      <c r="H457" s="6">
        <v>3810471.45</v>
      </c>
      <c r="I457" s="243">
        <v>99826.679015903981</v>
      </c>
      <c r="J457" s="6">
        <v>292817.49695813883</v>
      </c>
      <c r="K457" s="6">
        <v>1740818.4017168975</v>
      </c>
      <c r="L457" s="285">
        <v>3800000</v>
      </c>
      <c r="M457" s="285">
        <v>404894.95210227277</v>
      </c>
      <c r="N457" s="285">
        <v>500000</v>
      </c>
      <c r="O457" s="286">
        <f t="shared" si="44"/>
        <v>4300000</v>
      </c>
      <c r="P457" s="285">
        <f t="shared" si="45"/>
        <v>4704894.9521022728</v>
      </c>
      <c r="Q457" s="286">
        <f t="shared" si="46"/>
        <v>4704900</v>
      </c>
      <c r="R457" s="265"/>
    </row>
    <row r="458" spans="1:18" x14ac:dyDescent="0.2">
      <c r="A458" s="208">
        <v>23</v>
      </c>
      <c r="B458" s="210" t="s">
        <v>3246</v>
      </c>
      <c r="C458" s="211" t="s">
        <v>2769</v>
      </c>
      <c r="D458" s="211"/>
      <c r="E458" s="211"/>
      <c r="F458" s="211"/>
      <c r="G458" s="200">
        <f t="shared" si="49"/>
        <v>2541619.5505565964</v>
      </c>
      <c r="H458" s="6">
        <v>2317251.4500000002</v>
      </c>
      <c r="I458" s="243">
        <v>57043.816580516599</v>
      </c>
      <c r="J458" s="6">
        <v>167324.28397607934</v>
      </c>
      <c r="K458" s="6">
        <v>796408.15731225302</v>
      </c>
      <c r="L458" s="285">
        <v>2300000</v>
      </c>
      <c r="M458" s="285">
        <v>404894.95210227277</v>
      </c>
      <c r="N458" s="285">
        <v>500000</v>
      </c>
      <c r="O458" s="286">
        <f t="shared" si="44"/>
        <v>2800000</v>
      </c>
      <c r="P458" s="285">
        <f t="shared" si="45"/>
        <v>3204894.9521022728</v>
      </c>
      <c r="Q458" s="286">
        <f t="shared" si="46"/>
        <v>3204900</v>
      </c>
      <c r="R458" s="265"/>
    </row>
    <row r="459" spans="1:18" ht="31.5" x14ac:dyDescent="0.2">
      <c r="A459" s="208">
        <v>24</v>
      </c>
      <c r="B459" s="210" t="s">
        <v>3247</v>
      </c>
      <c r="C459" s="211" t="s">
        <v>2769</v>
      </c>
      <c r="D459" s="211"/>
      <c r="E459" s="211"/>
      <c r="F459" s="211"/>
      <c r="G459" s="200">
        <f t="shared" si="49"/>
        <v>2541619.5505565964</v>
      </c>
      <c r="H459" s="6">
        <v>2317251.4500000002</v>
      </c>
      <c r="I459" s="243">
        <v>57043.816580516599</v>
      </c>
      <c r="J459" s="6">
        <v>167324.28397607934</v>
      </c>
      <c r="K459" s="6">
        <v>796408.15731225302</v>
      </c>
      <c r="L459" s="285">
        <v>2300000</v>
      </c>
      <c r="M459" s="285">
        <v>404894.95210227277</v>
      </c>
      <c r="N459" s="285">
        <v>500000</v>
      </c>
      <c r="O459" s="286">
        <f t="shared" si="44"/>
        <v>2800000</v>
      </c>
      <c r="P459" s="285">
        <f t="shared" si="45"/>
        <v>3204894.9521022728</v>
      </c>
      <c r="Q459" s="286">
        <f t="shared" si="46"/>
        <v>3204900</v>
      </c>
      <c r="R459" s="265"/>
    </row>
    <row r="460" spans="1:18" ht="47.25" x14ac:dyDescent="0.2">
      <c r="A460" s="208">
        <v>25</v>
      </c>
      <c r="B460" s="210" t="s">
        <v>3248</v>
      </c>
      <c r="C460" s="211" t="s">
        <v>2769</v>
      </c>
      <c r="D460" s="211"/>
      <c r="E460" s="211"/>
      <c r="F460" s="211"/>
      <c r="G460" s="200">
        <f t="shared" ref="G460:G514" si="58">SUM(H460:J460)</f>
        <v>2541619.5505565964</v>
      </c>
      <c r="H460" s="6">
        <v>2317251.4500000002</v>
      </c>
      <c r="I460" s="243">
        <v>57043.816580516599</v>
      </c>
      <c r="J460" s="6">
        <v>167324.28397607934</v>
      </c>
      <c r="K460" s="6">
        <v>796408.15731225302</v>
      </c>
      <c r="L460" s="285">
        <v>2300000</v>
      </c>
      <c r="M460" s="285">
        <v>404894.95210227277</v>
      </c>
      <c r="N460" s="285">
        <v>500000</v>
      </c>
      <c r="O460" s="286">
        <f t="shared" si="44"/>
        <v>2800000</v>
      </c>
      <c r="P460" s="285">
        <f t="shared" si="45"/>
        <v>3204894.9521022728</v>
      </c>
      <c r="Q460" s="286">
        <f t="shared" si="46"/>
        <v>3204900</v>
      </c>
      <c r="R460" s="265"/>
    </row>
    <row r="461" spans="1:18" ht="31.5" x14ac:dyDescent="0.2">
      <c r="A461" s="208">
        <v>26</v>
      </c>
      <c r="B461" s="210" t="s">
        <v>3249</v>
      </c>
      <c r="C461" s="211" t="s">
        <v>3250</v>
      </c>
      <c r="D461" s="211"/>
      <c r="E461" s="211"/>
      <c r="F461" s="211"/>
      <c r="G461" s="200">
        <f t="shared" si="58"/>
        <v>4733370.402774781</v>
      </c>
      <c r="H461" s="6">
        <v>4332571.45</v>
      </c>
      <c r="I461" s="243">
        <v>99826.679015903981</v>
      </c>
      <c r="J461" s="6">
        <v>300972.27375887748</v>
      </c>
      <c r="K461" s="6">
        <v>1740818.4017168975</v>
      </c>
      <c r="L461" s="285">
        <v>4200000</v>
      </c>
      <c r="M461" s="285">
        <v>404894.95210227277</v>
      </c>
      <c r="N461" s="285">
        <v>500000</v>
      </c>
      <c r="O461" s="286">
        <f t="shared" si="44"/>
        <v>4700000</v>
      </c>
      <c r="P461" s="285">
        <f t="shared" si="45"/>
        <v>5104894.9521022728</v>
      </c>
      <c r="Q461" s="286">
        <f t="shared" si="46"/>
        <v>5104900</v>
      </c>
      <c r="R461" s="45" t="s">
        <v>3104</v>
      </c>
    </row>
    <row r="462" spans="1:18" x14ac:dyDescent="0.2">
      <c r="A462" s="208">
        <v>27</v>
      </c>
      <c r="B462" s="210" t="s">
        <v>3251</v>
      </c>
      <c r="C462" s="211" t="s">
        <v>3250</v>
      </c>
      <c r="D462" s="211"/>
      <c r="E462" s="211"/>
      <c r="F462" s="211"/>
      <c r="G462" s="200">
        <f t="shared" si="58"/>
        <v>4733370.402774781</v>
      </c>
      <c r="H462" s="6">
        <v>4332571.45</v>
      </c>
      <c r="I462" s="243">
        <v>99826.679015903981</v>
      </c>
      <c r="J462" s="6">
        <v>300972.27375887748</v>
      </c>
      <c r="K462" s="6">
        <v>1740818.4017168975</v>
      </c>
      <c r="L462" s="285">
        <v>4200000</v>
      </c>
      <c r="M462" s="285">
        <v>404894.95210227277</v>
      </c>
      <c r="N462" s="285">
        <v>500000</v>
      </c>
      <c r="O462" s="286">
        <f t="shared" si="44"/>
        <v>4700000</v>
      </c>
      <c r="P462" s="285">
        <f t="shared" si="45"/>
        <v>5104894.9521022728</v>
      </c>
      <c r="Q462" s="286">
        <f t="shared" si="46"/>
        <v>5104900</v>
      </c>
      <c r="R462" s="45" t="s">
        <v>3104</v>
      </c>
    </row>
    <row r="463" spans="1:18" x14ac:dyDescent="0.2">
      <c r="A463" s="208">
        <v>28</v>
      </c>
      <c r="B463" s="210" t="s">
        <v>3252</v>
      </c>
      <c r="C463" s="211" t="s">
        <v>3250</v>
      </c>
      <c r="D463" s="211"/>
      <c r="E463" s="211"/>
      <c r="F463" s="211"/>
      <c r="G463" s="200">
        <f t="shared" si="58"/>
        <v>4733370.402774781</v>
      </c>
      <c r="H463" s="6">
        <v>4332571.45</v>
      </c>
      <c r="I463" s="243">
        <v>99826.679015903981</v>
      </c>
      <c r="J463" s="6">
        <v>300972.27375887748</v>
      </c>
      <c r="K463" s="6">
        <v>1740818.4017168975</v>
      </c>
      <c r="L463" s="285">
        <v>4200000</v>
      </c>
      <c r="M463" s="285">
        <v>404894.95210227277</v>
      </c>
      <c r="N463" s="285">
        <v>500000</v>
      </c>
      <c r="O463" s="286">
        <f t="shared" si="44"/>
        <v>4700000</v>
      </c>
      <c r="P463" s="285">
        <f t="shared" si="45"/>
        <v>5104894.9521022728</v>
      </c>
      <c r="Q463" s="286">
        <f t="shared" si="46"/>
        <v>5104900</v>
      </c>
      <c r="R463" s="45" t="s">
        <v>3104</v>
      </c>
    </row>
    <row r="464" spans="1:18" x14ac:dyDescent="0.2">
      <c r="A464" s="208">
        <v>29</v>
      </c>
      <c r="B464" s="210" t="s">
        <v>3253</v>
      </c>
      <c r="C464" s="211" t="s">
        <v>3250</v>
      </c>
      <c r="D464" s="211"/>
      <c r="E464" s="211"/>
      <c r="F464" s="211"/>
      <c r="G464" s="200">
        <f t="shared" si="58"/>
        <v>4733370.402774781</v>
      </c>
      <c r="H464" s="6">
        <v>4332571.45</v>
      </c>
      <c r="I464" s="243">
        <v>99826.679015903981</v>
      </c>
      <c r="J464" s="6">
        <v>300972.27375887748</v>
      </c>
      <c r="K464" s="6">
        <v>1740818.4017168975</v>
      </c>
      <c r="L464" s="285">
        <v>4200000</v>
      </c>
      <c r="M464" s="285">
        <v>404894.95210227277</v>
      </c>
      <c r="N464" s="285">
        <v>500000</v>
      </c>
      <c r="O464" s="286">
        <f t="shared" si="44"/>
        <v>4700000</v>
      </c>
      <c r="P464" s="285">
        <f t="shared" si="45"/>
        <v>5104894.9521022728</v>
      </c>
      <c r="Q464" s="286">
        <f t="shared" si="46"/>
        <v>5104900</v>
      </c>
      <c r="R464" s="45" t="s">
        <v>3104</v>
      </c>
    </row>
    <row r="465" spans="1:18" x14ac:dyDescent="0.2">
      <c r="A465" s="208">
        <v>30</v>
      </c>
      <c r="B465" s="210" t="s">
        <v>3254</v>
      </c>
      <c r="C465" s="211" t="s">
        <v>3250</v>
      </c>
      <c r="D465" s="211"/>
      <c r="E465" s="211"/>
      <c r="F465" s="211"/>
      <c r="G465" s="200">
        <f t="shared" si="58"/>
        <v>4733370.402774781</v>
      </c>
      <c r="H465" s="6">
        <v>4332571.45</v>
      </c>
      <c r="I465" s="243">
        <v>99826.679015903981</v>
      </c>
      <c r="J465" s="6">
        <v>300972.27375887748</v>
      </c>
      <c r="K465" s="6">
        <v>1740818.4017168975</v>
      </c>
      <c r="L465" s="285">
        <v>4200000</v>
      </c>
      <c r="M465" s="285">
        <v>404894.95210227277</v>
      </c>
      <c r="N465" s="285">
        <v>500000</v>
      </c>
      <c r="O465" s="286">
        <f t="shared" si="44"/>
        <v>4700000</v>
      </c>
      <c r="P465" s="285">
        <f t="shared" si="45"/>
        <v>5104894.9521022728</v>
      </c>
      <c r="Q465" s="286">
        <f t="shared" si="46"/>
        <v>5104900</v>
      </c>
      <c r="R465" s="45" t="s">
        <v>3104</v>
      </c>
    </row>
    <row r="466" spans="1:18" x14ac:dyDescent="0.2">
      <c r="A466" s="208"/>
      <c r="B466" s="244" t="s">
        <v>2852</v>
      </c>
      <c r="C466" s="211"/>
      <c r="D466" s="211"/>
      <c r="E466" s="211"/>
      <c r="F466" s="211"/>
      <c r="G466" s="200"/>
      <c r="H466" s="6"/>
      <c r="I466" s="243"/>
      <c r="J466" s="6"/>
      <c r="K466" s="6"/>
      <c r="L466" s="285"/>
      <c r="M466" s="285"/>
      <c r="N466" s="285"/>
      <c r="O466" s="286"/>
      <c r="P466" s="285"/>
      <c r="Q466" s="286"/>
      <c r="R466" s="45"/>
    </row>
    <row r="467" spans="1:18" x14ac:dyDescent="0.2">
      <c r="A467" s="5">
        <f>A465+1</f>
        <v>31</v>
      </c>
      <c r="B467" s="8" t="s">
        <v>1590</v>
      </c>
      <c r="C467" s="19"/>
      <c r="D467" s="19"/>
      <c r="E467" s="19"/>
      <c r="F467" s="19"/>
      <c r="G467" s="200">
        <f t="shared" si="58"/>
        <v>0</v>
      </c>
      <c r="H467" s="6"/>
      <c r="I467" s="6"/>
      <c r="J467" s="6"/>
      <c r="K467" s="6"/>
      <c r="L467" s="285">
        <f>'[3]Chi phi truc tiep C4 (2)'!Q6</f>
        <v>3000000</v>
      </c>
      <c r="M467" s="285">
        <v>677800.296875</v>
      </c>
      <c r="N467" s="285">
        <v>1280000</v>
      </c>
      <c r="O467" s="286">
        <f t="shared" si="44"/>
        <v>4280000</v>
      </c>
      <c r="P467" s="285">
        <f t="shared" si="45"/>
        <v>4957800.296875</v>
      </c>
      <c r="Q467" s="286">
        <f t="shared" si="46"/>
        <v>4957800</v>
      </c>
      <c r="R467" s="265"/>
    </row>
    <row r="468" spans="1:18" x14ac:dyDescent="0.2">
      <c r="A468" s="5">
        <f>A467+1</f>
        <v>32</v>
      </c>
      <c r="B468" s="8" t="s">
        <v>1589</v>
      </c>
      <c r="C468" s="19"/>
      <c r="D468" s="19"/>
      <c r="E468" s="19"/>
      <c r="F468" s="19"/>
      <c r="G468" s="200">
        <f t="shared" si="58"/>
        <v>0</v>
      </c>
      <c r="H468" s="6"/>
      <c r="I468" s="6"/>
      <c r="J468" s="6"/>
      <c r="K468" s="6"/>
      <c r="L468" s="285">
        <f>'[3]Chi phi truc tiep C4 (2)'!Q7</f>
        <v>2160000</v>
      </c>
      <c r="M468" s="285">
        <v>404894.95210227277</v>
      </c>
      <c r="N468" s="285">
        <v>500000</v>
      </c>
      <c r="O468" s="286">
        <f t="shared" si="44"/>
        <v>2660000</v>
      </c>
      <c r="P468" s="285">
        <f t="shared" si="45"/>
        <v>3064894.9521022728</v>
      </c>
      <c r="Q468" s="286">
        <f t="shared" si="46"/>
        <v>3064900</v>
      </c>
      <c r="R468" s="265"/>
    </row>
    <row r="469" spans="1:18" x14ac:dyDescent="0.2">
      <c r="A469" s="5">
        <f t="shared" ref="A469:A474" si="59">A468+1</f>
        <v>33</v>
      </c>
      <c r="B469" s="8" t="s">
        <v>1591</v>
      </c>
      <c r="C469" s="19"/>
      <c r="D469" s="19"/>
      <c r="E469" s="19"/>
      <c r="F469" s="19"/>
      <c r="G469" s="200">
        <f t="shared" si="58"/>
        <v>0</v>
      </c>
      <c r="H469" s="6"/>
      <c r="I469" s="6"/>
      <c r="J469" s="6"/>
      <c r="K469" s="6"/>
      <c r="L469" s="285">
        <f>'[3]Chi phi truc tiep C4 (2)'!Q8</f>
        <v>1200000</v>
      </c>
      <c r="M469" s="285">
        <v>292424.13207386364</v>
      </c>
      <c r="N469" s="285">
        <v>260000</v>
      </c>
      <c r="O469" s="286">
        <f t="shared" si="44"/>
        <v>1460000</v>
      </c>
      <c r="P469" s="285">
        <f t="shared" si="45"/>
        <v>1752424.1320738636</v>
      </c>
      <c r="Q469" s="286">
        <f t="shared" si="46"/>
        <v>1752400</v>
      </c>
      <c r="R469" s="265"/>
    </row>
    <row r="470" spans="1:18" x14ac:dyDescent="0.2">
      <c r="A470" s="5">
        <f t="shared" si="59"/>
        <v>34</v>
      </c>
      <c r="B470" s="8" t="s">
        <v>1596</v>
      </c>
      <c r="C470" s="19"/>
      <c r="D470" s="19"/>
      <c r="E470" s="19"/>
      <c r="F470" s="19"/>
      <c r="G470" s="200">
        <f t="shared" si="58"/>
        <v>0</v>
      </c>
      <c r="H470" s="6"/>
      <c r="I470" s="6"/>
      <c r="J470" s="6"/>
      <c r="K470" s="6"/>
      <c r="L470" s="285">
        <f>'[3]Chi phi truc tiep C4 (2)'!Q9</f>
        <v>960000</v>
      </c>
      <c r="M470" s="285">
        <v>153645.85467613637</v>
      </c>
      <c r="N470" s="285">
        <v>142000</v>
      </c>
      <c r="O470" s="286">
        <f t="shared" si="44"/>
        <v>1102000</v>
      </c>
      <c r="P470" s="285">
        <f t="shared" si="45"/>
        <v>1255645.8546761363</v>
      </c>
      <c r="Q470" s="286">
        <f t="shared" si="46"/>
        <v>1255600</v>
      </c>
      <c r="R470" s="265"/>
    </row>
    <row r="471" spans="1:18" x14ac:dyDescent="0.2">
      <c r="A471" s="5">
        <f t="shared" si="59"/>
        <v>35</v>
      </c>
      <c r="B471" s="8" t="s">
        <v>1592</v>
      </c>
      <c r="C471" s="19"/>
      <c r="D471" s="19"/>
      <c r="E471" s="19"/>
      <c r="F471" s="19"/>
      <c r="G471" s="200">
        <f t="shared" si="58"/>
        <v>0</v>
      </c>
      <c r="H471" s="6"/>
      <c r="I471" s="6"/>
      <c r="J471" s="6"/>
      <c r="K471" s="6"/>
      <c r="L471" s="285">
        <f>'[3]Chi phi truc tiep C4 (2)'!Q10</f>
        <v>1440000</v>
      </c>
      <c r="M471" s="285">
        <v>96974.805255681815</v>
      </c>
      <c r="N471" s="285">
        <v>228000</v>
      </c>
      <c r="O471" s="286">
        <f t="shared" si="44"/>
        <v>1668000</v>
      </c>
      <c r="P471" s="285">
        <f t="shared" si="45"/>
        <v>1764974.8052556817</v>
      </c>
      <c r="Q471" s="286">
        <f t="shared" si="46"/>
        <v>1765000</v>
      </c>
      <c r="R471" s="265"/>
    </row>
    <row r="472" spans="1:18" x14ac:dyDescent="0.2">
      <c r="A472" s="5">
        <f t="shared" si="59"/>
        <v>36</v>
      </c>
      <c r="B472" s="8" t="s">
        <v>1593</v>
      </c>
      <c r="C472" s="19"/>
      <c r="D472" s="19"/>
      <c r="E472" s="19"/>
      <c r="F472" s="19"/>
      <c r="G472" s="200">
        <f t="shared" si="58"/>
        <v>0</v>
      </c>
      <c r="H472" s="6"/>
      <c r="I472" s="6"/>
      <c r="J472" s="6"/>
      <c r="K472" s="6"/>
      <c r="L472" s="285">
        <f>'[3]Chi phi truc tiep C4 (2)'!Q11</f>
        <v>840000</v>
      </c>
      <c r="M472" s="285">
        <v>51719.896136363634</v>
      </c>
      <c r="N472" s="285">
        <v>86000</v>
      </c>
      <c r="O472" s="286">
        <f t="shared" si="44"/>
        <v>926000</v>
      </c>
      <c r="P472" s="285">
        <f t="shared" si="45"/>
        <v>977719.89613636362</v>
      </c>
      <c r="Q472" s="286">
        <f t="shared" si="46"/>
        <v>977700</v>
      </c>
      <c r="R472" s="265"/>
    </row>
    <row r="473" spans="1:18" x14ac:dyDescent="0.2">
      <c r="A473" s="5">
        <f t="shared" si="59"/>
        <v>37</v>
      </c>
      <c r="B473" s="8" t="s">
        <v>1594</v>
      </c>
      <c r="C473" s="19"/>
      <c r="D473" s="19"/>
      <c r="E473" s="19"/>
      <c r="F473" s="19"/>
      <c r="G473" s="200">
        <f t="shared" si="58"/>
        <v>0</v>
      </c>
      <c r="H473" s="6"/>
      <c r="I473" s="6"/>
      <c r="J473" s="6"/>
      <c r="K473" s="6"/>
      <c r="L473" s="285">
        <f>'[3]Chi phi truc tiep C4 (2)'!Q12</f>
        <v>540000</v>
      </c>
      <c r="M473" s="285">
        <v>38789.922102272729</v>
      </c>
      <c r="N473" s="285">
        <v>36000</v>
      </c>
      <c r="O473" s="286">
        <f t="shared" si="44"/>
        <v>576000</v>
      </c>
      <c r="P473" s="285">
        <f t="shared" si="45"/>
        <v>614789.92210227274</v>
      </c>
      <c r="Q473" s="286">
        <f t="shared" si="46"/>
        <v>614800</v>
      </c>
      <c r="R473" s="265"/>
    </row>
    <row r="474" spans="1:18" x14ac:dyDescent="0.2">
      <c r="A474" s="5">
        <f t="shared" si="59"/>
        <v>38</v>
      </c>
      <c r="B474" s="8" t="s">
        <v>1595</v>
      </c>
      <c r="C474" s="19"/>
      <c r="D474" s="19"/>
      <c r="E474" s="19"/>
      <c r="F474" s="19"/>
      <c r="G474" s="200">
        <f t="shared" si="58"/>
        <v>0</v>
      </c>
      <c r="H474" s="6"/>
      <c r="I474" s="6"/>
      <c r="J474" s="6"/>
      <c r="K474" s="6"/>
      <c r="L474" s="285">
        <f>'[3]Chi phi truc tiep C4 (2)'!Q13</f>
        <v>240000</v>
      </c>
      <c r="M474" s="285">
        <v>16624.252329545456</v>
      </c>
      <c r="N474" s="285">
        <v>17000</v>
      </c>
      <c r="O474" s="286">
        <f t="shared" si="44"/>
        <v>257000</v>
      </c>
      <c r="P474" s="285">
        <f t="shared" si="45"/>
        <v>273624.25232954544</v>
      </c>
      <c r="Q474" s="286">
        <f t="shared" si="46"/>
        <v>273600</v>
      </c>
      <c r="R474" s="265"/>
    </row>
    <row r="475" spans="1:18" x14ac:dyDescent="0.2">
      <c r="A475" s="16" t="s">
        <v>2741</v>
      </c>
      <c r="B475" s="29" t="s">
        <v>2764</v>
      </c>
      <c r="C475" s="19"/>
      <c r="D475" s="19"/>
      <c r="E475" s="19"/>
      <c r="F475" s="19"/>
      <c r="G475" s="200">
        <f t="shared" si="58"/>
        <v>0</v>
      </c>
      <c r="H475" s="6"/>
      <c r="I475" s="6"/>
      <c r="J475" s="6"/>
      <c r="K475" s="6"/>
      <c r="L475" s="285"/>
      <c r="M475" s="285"/>
      <c r="N475" s="285"/>
      <c r="O475" s="286"/>
      <c r="P475" s="285"/>
      <c r="Q475" s="286"/>
      <c r="R475" s="265"/>
    </row>
    <row r="476" spans="1:18" x14ac:dyDescent="0.2">
      <c r="A476" s="5">
        <v>1</v>
      </c>
      <c r="B476" s="8" t="s">
        <v>1590</v>
      </c>
      <c r="C476" s="19"/>
      <c r="D476" s="19"/>
      <c r="E476" s="19"/>
      <c r="F476" s="19"/>
      <c r="G476" s="200">
        <f t="shared" si="58"/>
        <v>0</v>
      </c>
      <c r="H476" s="6"/>
      <c r="I476" s="6"/>
      <c r="J476" s="6"/>
      <c r="K476" s="6"/>
      <c r="L476" s="285">
        <f>'[3]Chi phi truc tiep C4 (2)'!R6*0.8</f>
        <v>2800000</v>
      </c>
      <c r="M476" s="285">
        <v>620077.19850852271</v>
      </c>
      <c r="N476" s="285">
        <v>1100000</v>
      </c>
      <c r="O476" s="286">
        <f t="shared" si="44"/>
        <v>3900000</v>
      </c>
      <c r="P476" s="285">
        <f t="shared" si="45"/>
        <v>4520077.1985085225</v>
      </c>
      <c r="Q476" s="286">
        <f t="shared" si="46"/>
        <v>4520100</v>
      </c>
      <c r="R476" s="265"/>
    </row>
    <row r="477" spans="1:18" x14ac:dyDescent="0.2">
      <c r="A477" s="5">
        <f>A476+1</f>
        <v>2</v>
      </c>
      <c r="B477" s="8" t="s">
        <v>1589</v>
      </c>
      <c r="C477" s="19"/>
      <c r="D477" s="19"/>
      <c r="E477" s="19"/>
      <c r="F477" s="19"/>
      <c r="G477" s="200">
        <f t="shared" si="58"/>
        <v>0</v>
      </c>
      <c r="H477" s="6"/>
      <c r="I477" s="6"/>
      <c r="J477" s="6"/>
      <c r="K477" s="6"/>
      <c r="L477" s="285">
        <f>'[3]Chi phi truc tiep C4 (2)'!R7*0.8</f>
        <v>2016000</v>
      </c>
      <c r="M477" s="285">
        <v>421519.20443181827</v>
      </c>
      <c r="N477" s="285">
        <v>483000</v>
      </c>
      <c r="O477" s="286">
        <f t="shared" si="44"/>
        <v>2499000</v>
      </c>
      <c r="P477" s="285">
        <f t="shared" si="45"/>
        <v>2920519.2044318183</v>
      </c>
      <c r="Q477" s="286">
        <f t="shared" si="46"/>
        <v>2920500</v>
      </c>
      <c r="R477" s="265"/>
    </row>
    <row r="478" spans="1:18" x14ac:dyDescent="0.2">
      <c r="A478" s="5">
        <f t="shared" ref="A478:A483" si="60">A477+1</f>
        <v>3</v>
      </c>
      <c r="B478" s="8" t="s">
        <v>1591</v>
      </c>
      <c r="C478" s="19"/>
      <c r="D478" s="19"/>
      <c r="E478" s="19"/>
      <c r="F478" s="19"/>
      <c r="G478" s="200">
        <f t="shared" si="58"/>
        <v>0</v>
      </c>
      <c r="H478" s="6"/>
      <c r="I478" s="6"/>
      <c r="J478" s="6"/>
      <c r="K478" s="6"/>
      <c r="L478" s="285">
        <f>'[3]Chi phi truc tiep C4 (2)'!R8*0.8</f>
        <v>1120000</v>
      </c>
      <c r="M478" s="285">
        <v>210112.07805397731</v>
      </c>
      <c r="N478" s="285">
        <v>190000</v>
      </c>
      <c r="O478" s="286">
        <f t="shared" si="44"/>
        <v>1310000</v>
      </c>
      <c r="P478" s="285">
        <f t="shared" si="45"/>
        <v>1520112.0780539773</v>
      </c>
      <c r="Q478" s="286">
        <f t="shared" si="46"/>
        <v>1520100</v>
      </c>
      <c r="R478" s="265"/>
    </row>
    <row r="479" spans="1:18" x14ac:dyDescent="0.2">
      <c r="A479" s="5">
        <f t="shared" si="60"/>
        <v>4</v>
      </c>
      <c r="B479" s="8" t="s">
        <v>1596</v>
      </c>
      <c r="C479" s="19"/>
      <c r="D479" s="19"/>
      <c r="E479" s="19"/>
      <c r="F479" s="19"/>
      <c r="G479" s="200">
        <f t="shared" si="58"/>
        <v>0</v>
      </c>
      <c r="H479" s="6"/>
      <c r="I479" s="6"/>
      <c r="J479" s="6"/>
      <c r="K479" s="6"/>
      <c r="L479" s="285">
        <f>'[3]Chi phi truc tiep C4 (2)'!R9*0.8</f>
        <v>896000</v>
      </c>
      <c r="M479" s="285">
        <v>83121.261647727282</v>
      </c>
      <c r="N479" s="285">
        <v>80000</v>
      </c>
      <c r="O479" s="286">
        <f t="shared" si="44"/>
        <v>976000</v>
      </c>
      <c r="P479" s="285">
        <f t="shared" si="45"/>
        <v>1059121.2616477273</v>
      </c>
      <c r="Q479" s="286">
        <f t="shared" si="46"/>
        <v>1059100</v>
      </c>
      <c r="R479" s="265"/>
    </row>
    <row r="480" spans="1:18" x14ac:dyDescent="0.2">
      <c r="A480" s="5">
        <f t="shared" si="60"/>
        <v>5</v>
      </c>
      <c r="B480" s="8" t="s">
        <v>1592</v>
      </c>
      <c r="C480" s="19"/>
      <c r="D480" s="19"/>
      <c r="E480" s="19"/>
      <c r="F480" s="19"/>
      <c r="G480" s="200">
        <f t="shared" si="58"/>
        <v>0</v>
      </c>
      <c r="H480" s="6"/>
      <c r="I480" s="6"/>
      <c r="J480" s="6"/>
      <c r="K480" s="6"/>
      <c r="L480" s="285">
        <f>'[3]Chi phi truc tiep C4 (2)'!R10*0.8</f>
        <v>1344000</v>
      </c>
      <c r="M480" s="285">
        <v>64649.870170454538</v>
      </c>
      <c r="N480" s="285">
        <v>144000</v>
      </c>
      <c r="O480" s="286">
        <f t="shared" si="44"/>
        <v>1488000</v>
      </c>
      <c r="P480" s="285">
        <f t="shared" si="45"/>
        <v>1552649.8701704545</v>
      </c>
      <c r="Q480" s="286">
        <f t="shared" si="46"/>
        <v>1552600</v>
      </c>
      <c r="R480" s="265"/>
    </row>
    <row r="481" spans="1:18" x14ac:dyDescent="0.2">
      <c r="A481" s="5">
        <f t="shared" si="60"/>
        <v>6</v>
      </c>
      <c r="B481" s="8" t="s">
        <v>1593</v>
      </c>
      <c r="C481" s="19"/>
      <c r="D481" s="19"/>
      <c r="E481" s="19"/>
      <c r="F481" s="19"/>
      <c r="G481" s="200">
        <f t="shared" si="58"/>
        <v>0</v>
      </c>
      <c r="H481" s="6"/>
      <c r="I481" s="6"/>
      <c r="J481" s="6"/>
      <c r="K481" s="6"/>
      <c r="L481" s="285">
        <f>'[3]Chi phi truc tiep C4 (2)'!R11*0.8</f>
        <v>784000</v>
      </c>
      <c r="M481" s="285">
        <v>36942.782954545459</v>
      </c>
      <c r="N481" s="285">
        <v>64500</v>
      </c>
      <c r="O481" s="286">
        <f t="shared" si="44"/>
        <v>848500</v>
      </c>
      <c r="P481" s="285">
        <f t="shared" si="45"/>
        <v>885442.78295454546</v>
      </c>
      <c r="Q481" s="286">
        <f t="shared" si="46"/>
        <v>885400</v>
      </c>
      <c r="R481" s="265"/>
    </row>
    <row r="482" spans="1:18" x14ac:dyDescent="0.2">
      <c r="A482" s="5">
        <f t="shared" si="60"/>
        <v>7</v>
      </c>
      <c r="B482" s="8" t="s">
        <v>1594</v>
      </c>
      <c r="C482" s="19"/>
      <c r="D482" s="19"/>
      <c r="E482" s="19"/>
      <c r="F482" s="19"/>
      <c r="G482" s="200">
        <f t="shared" si="58"/>
        <v>0</v>
      </c>
      <c r="H482" s="6"/>
      <c r="I482" s="6"/>
      <c r="J482" s="6"/>
      <c r="K482" s="6"/>
      <c r="L482" s="285">
        <f>'[3]Chi phi truc tiep C4 (2)'!R12*0.8</f>
        <v>504000</v>
      </c>
      <c r="M482" s="285">
        <v>31401.365511363638</v>
      </c>
      <c r="N482" s="285">
        <v>30000</v>
      </c>
      <c r="O482" s="286">
        <f t="shared" si="44"/>
        <v>534000</v>
      </c>
      <c r="P482" s="285">
        <f t="shared" si="45"/>
        <v>565401.36551136361</v>
      </c>
      <c r="Q482" s="286">
        <f t="shared" si="46"/>
        <v>565400</v>
      </c>
      <c r="R482" s="265"/>
    </row>
    <row r="483" spans="1:18" x14ac:dyDescent="0.2">
      <c r="A483" s="5">
        <f t="shared" si="60"/>
        <v>8</v>
      </c>
      <c r="B483" s="8" t="s">
        <v>1595</v>
      </c>
      <c r="C483" s="19"/>
      <c r="D483" s="19"/>
      <c r="E483" s="19"/>
      <c r="F483" s="19"/>
      <c r="G483" s="200">
        <f t="shared" si="58"/>
        <v>0</v>
      </c>
      <c r="H483" s="6"/>
      <c r="I483" s="6"/>
      <c r="J483" s="6"/>
      <c r="K483" s="6"/>
      <c r="L483" s="285">
        <f>'[3]Chi phi truc tiep C4 (2)'!R13*0.8</f>
        <v>224000</v>
      </c>
      <c r="M483" s="285">
        <v>16624.252329545456</v>
      </c>
      <c r="N483" s="285">
        <v>17000</v>
      </c>
      <c r="O483" s="286">
        <f t="shared" si="44"/>
        <v>241000</v>
      </c>
      <c r="P483" s="285">
        <f t="shared" si="45"/>
        <v>257624.25232954544</v>
      </c>
      <c r="Q483" s="286">
        <f t="shared" si="46"/>
        <v>257600</v>
      </c>
      <c r="R483" s="265"/>
    </row>
    <row r="484" spans="1:18" x14ac:dyDescent="0.2">
      <c r="A484" s="16" t="s">
        <v>2742</v>
      </c>
      <c r="B484" s="29" t="s">
        <v>2743</v>
      </c>
      <c r="C484" s="19"/>
      <c r="D484" s="19"/>
      <c r="E484" s="19"/>
      <c r="F484" s="19"/>
      <c r="G484" s="200">
        <f t="shared" si="58"/>
        <v>0</v>
      </c>
      <c r="H484" s="6"/>
      <c r="I484" s="6"/>
      <c r="J484" s="6"/>
      <c r="K484" s="6"/>
      <c r="L484" s="285"/>
      <c r="M484" s="285"/>
      <c r="N484" s="285"/>
      <c r="O484" s="286"/>
      <c r="P484" s="285"/>
      <c r="Q484" s="286"/>
      <c r="R484" s="265"/>
    </row>
    <row r="485" spans="1:18" hidden="1" x14ac:dyDescent="0.2">
      <c r="A485" s="5"/>
      <c r="B485" s="8" t="s">
        <v>1590</v>
      </c>
      <c r="C485" s="19"/>
      <c r="D485" s="19"/>
      <c r="E485" s="19"/>
      <c r="F485" s="19"/>
      <c r="G485" s="200">
        <f t="shared" si="58"/>
        <v>0</v>
      </c>
      <c r="H485" s="6"/>
      <c r="I485" s="6"/>
      <c r="J485" s="6"/>
      <c r="K485" s="6"/>
      <c r="L485" s="285">
        <f>'[3]Chi phi truc tiep C4 (2)'!S6</f>
        <v>1500000</v>
      </c>
      <c r="M485" s="285">
        <v>0</v>
      </c>
      <c r="N485" s="285">
        <v>0</v>
      </c>
      <c r="O485" s="286">
        <f t="shared" si="44"/>
        <v>1500000</v>
      </c>
      <c r="P485" s="285">
        <f t="shared" si="45"/>
        <v>1500000</v>
      </c>
      <c r="Q485" s="286">
        <f t="shared" si="46"/>
        <v>1500000</v>
      </c>
      <c r="R485" s="265"/>
    </row>
    <row r="486" spans="1:18" hidden="1" x14ac:dyDescent="0.2">
      <c r="A486" s="5"/>
      <c r="B486" s="8" t="s">
        <v>1589</v>
      </c>
      <c r="C486" s="19"/>
      <c r="D486" s="19"/>
      <c r="E486" s="19"/>
      <c r="F486" s="19"/>
      <c r="G486" s="200">
        <f t="shared" si="58"/>
        <v>0</v>
      </c>
      <c r="H486" s="6"/>
      <c r="I486" s="6"/>
      <c r="J486" s="6"/>
      <c r="K486" s="6"/>
      <c r="L486" s="285">
        <f>'[3]Chi phi truc tiep C4 (2)'!S7</f>
        <v>1080000</v>
      </c>
      <c r="M486" s="285">
        <v>0</v>
      </c>
      <c r="N486" s="285">
        <v>0</v>
      </c>
      <c r="O486" s="286">
        <f t="shared" si="44"/>
        <v>1080000</v>
      </c>
      <c r="P486" s="285">
        <f t="shared" si="45"/>
        <v>1080000</v>
      </c>
      <c r="Q486" s="286">
        <f t="shared" si="46"/>
        <v>1080000</v>
      </c>
      <c r="R486" s="265"/>
    </row>
    <row r="487" spans="1:18" hidden="1" x14ac:dyDescent="0.2">
      <c r="A487" s="5"/>
      <c r="B487" s="8" t="s">
        <v>1591</v>
      </c>
      <c r="C487" s="19"/>
      <c r="D487" s="19"/>
      <c r="E487" s="19"/>
      <c r="F487" s="19"/>
      <c r="G487" s="200">
        <f t="shared" si="58"/>
        <v>0</v>
      </c>
      <c r="H487" s="6"/>
      <c r="I487" s="6"/>
      <c r="J487" s="6"/>
      <c r="K487" s="6"/>
      <c r="L487" s="285">
        <f>'[3]Chi phi truc tiep C4 (2)'!S8</f>
        <v>600000</v>
      </c>
      <c r="M487" s="285">
        <v>0</v>
      </c>
      <c r="N487" s="285">
        <v>0</v>
      </c>
      <c r="O487" s="286">
        <f t="shared" si="44"/>
        <v>600000</v>
      </c>
      <c r="P487" s="285">
        <f t="shared" si="45"/>
        <v>600000</v>
      </c>
      <c r="Q487" s="286">
        <f t="shared" si="46"/>
        <v>600000</v>
      </c>
      <c r="R487" s="265"/>
    </row>
    <row r="488" spans="1:18" hidden="1" x14ac:dyDescent="0.2">
      <c r="A488" s="5"/>
      <c r="B488" s="8" t="s">
        <v>1596</v>
      </c>
      <c r="C488" s="19"/>
      <c r="D488" s="19"/>
      <c r="E488" s="19"/>
      <c r="F488" s="19"/>
      <c r="G488" s="200">
        <f t="shared" si="58"/>
        <v>0</v>
      </c>
      <c r="H488" s="6"/>
      <c r="I488" s="6"/>
      <c r="J488" s="6"/>
      <c r="K488" s="6"/>
      <c r="L488" s="285">
        <f>'[3]Chi phi truc tiep C4 (2)'!S9</f>
        <v>480000</v>
      </c>
      <c r="M488" s="285">
        <v>0</v>
      </c>
      <c r="N488" s="285">
        <v>0</v>
      </c>
      <c r="O488" s="286">
        <f t="shared" si="44"/>
        <v>480000</v>
      </c>
      <c r="P488" s="285">
        <f t="shared" si="45"/>
        <v>480000</v>
      </c>
      <c r="Q488" s="286">
        <f t="shared" si="46"/>
        <v>480000</v>
      </c>
      <c r="R488" s="265"/>
    </row>
    <row r="489" spans="1:18" x14ac:dyDescent="0.2">
      <c r="A489" s="5">
        <v>1</v>
      </c>
      <c r="B489" s="8" t="s">
        <v>1592</v>
      </c>
      <c r="C489" s="19"/>
      <c r="D489" s="19"/>
      <c r="E489" s="19"/>
      <c r="F489" s="19"/>
      <c r="G489" s="200">
        <f t="shared" si="58"/>
        <v>0</v>
      </c>
      <c r="H489" s="6"/>
      <c r="I489" s="6"/>
      <c r="J489" s="6"/>
      <c r="K489" s="6"/>
      <c r="L489" s="285">
        <f>'[3]Chi phi truc tiep C4 (2)'!S10</f>
        <v>720000</v>
      </c>
      <c r="M489" s="285">
        <v>69124.963181818195</v>
      </c>
      <c r="N489" s="285">
        <v>120000</v>
      </c>
      <c r="O489" s="286">
        <f t="shared" si="44"/>
        <v>840000</v>
      </c>
      <c r="P489" s="285">
        <f t="shared" si="45"/>
        <v>909124.96318181814</v>
      </c>
      <c r="Q489" s="286">
        <f t="shared" si="46"/>
        <v>909100</v>
      </c>
      <c r="R489" s="265"/>
    </row>
    <row r="490" spans="1:18" x14ac:dyDescent="0.2">
      <c r="A490" s="5">
        <v>2</v>
      </c>
      <c r="B490" s="8" t="s">
        <v>1593</v>
      </c>
      <c r="C490" s="19"/>
      <c r="D490" s="19"/>
      <c r="E490" s="19"/>
      <c r="F490" s="19"/>
      <c r="G490" s="200">
        <f t="shared" si="58"/>
        <v>0</v>
      </c>
      <c r="H490" s="6"/>
      <c r="I490" s="6"/>
      <c r="J490" s="6"/>
      <c r="K490" s="6"/>
      <c r="L490" s="285">
        <f>'[3]Chi phi truc tiep C4 (2)'!S11</f>
        <v>420000</v>
      </c>
      <c r="M490" s="285">
        <v>43203.101988636365</v>
      </c>
      <c r="N490" s="285">
        <v>58500</v>
      </c>
      <c r="O490" s="286">
        <f t="shared" si="44"/>
        <v>478500</v>
      </c>
      <c r="P490" s="285">
        <f t="shared" si="45"/>
        <v>521703.10198863636</v>
      </c>
      <c r="Q490" s="286">
        <f t="shared" si="46"/>
        <v>521700</v>
      </c>
      <c r="R490" s="265"/>
    </row>
    <row r="491" spans="1:18" x14ac:dyDescent="0.2">
      <c r="A491" s="5">
        <v>3</v>
      </c>
      <c r="B491" s="8" t="s">
        <v>1594</v>
      </c>
      <c r="C491" s="19"/>
      <c r="D491" s="19"/>
      <c r="E491" s="19"/>
      <c r="F491" s="19"/>
      <c r="G491" s="200">
        <f t="shared" si="58"/>
        <v>0</v>
      </c>
      <c r="H491" s="6"/>
      <c r="I491" s="6"/>
      <c r="J491" s="6"/>
      <c r="K491" s="6"/>
      <c r="L491" s="285">
        <f>'[3]Chi phi truc tiep C4 (2)'!S12</f>
        <v>270000</v>
      </c>
      <c r="M491" s="285">
        <v>34633.85901988636</v>
      </c>
      <c r="N491" s="285">
        <v>27000</v>
      </c>
      <c r="O491" s="286">
        <f t="shared" si="44"/>
        <v>297000</v>
      </c>
      <c r="P491" s="285">
        <f t="shared" si="45"/>
        <v>331633.85901988635</v>
      </c>
      <c r="Q491" s="286">
        <f t="shared" si="46"/>
        <v>331600</v>
      </c>
      <c r="R491" s="265"/>
    </row>
    <row r="492" spans="1:18" x14ac:dyDescent="0.2">
      <c r="A492" s="5">
        <v>4</v>
      </c>
      <c r="B492" s="8" t="s">
        <v>1595</v>
      </c>
      <c r="C492" s="19"/>
      <c r="D492" s="19"/>
      <c r="E492" s="19"/>
      <c r="F492" s="19"/>
      <c r="G492" s="200">
        <f t="shared" si="58"/>
        <v>0</v>
      </c>
      <c r="H492" s="6"/>
      <c r="I492" s="6"/>
      <c r="J492" s="6"/>
      <c r="K492" s="6"/>
      <c r="L492" s="285">
        <f>'[3]Chi phi truc tiep C4 (2)'!S13</f>
        <v>120000</v>
      </c>
      <c r="M492" s="285">
        <v>27707.08721590909</v>
      </c>
      <c r="N492" s="285">
        <v>17000</v>
      </c>
      <c r="O492" s="286">
        <f t="shared" si="44"/>
        <v>137000</v>
      </c>
      <c r="P492" s="285">
        <f t="shared" si="45"/>
        <v>164707.08721590909</v>
      </c>
      <c r="Q492" s="286">
        <f t="shared" si="46"/>
        <v>164700</v>
      </c>
      <c r="R492" s="265"/>
    </row>
    <row r="493" spans="1:18" x14ac:dyDescent="0.2">
      <c r="A493" s="16" t="s">
        <v>2744</v>
      </c>
      <c r="B493" s="213" t="s">
        <v>3255</v>
      </c>
      <c r="C493" s="19"/>
      <c r="D493" s="19"/>
      <c r="E493" s="19"/>
      <c r="F493" s="19"/>
      <c r="G493" s="200">
        <f t="shared" si="58"/>
        <v>0</v>
      </c>
      <c r="H493" s="6"/>
      <c r="I493" s="6"/>
      <c r="J493" s="6"/>
      <c r="K493" s="6"/>
      <c r="L493" s="285"/>
      <c r="M493" s="285"/>
      <c r="N493" s="285"/>
      <c r="O493" s="286"/>
      <c r="P493" s="285"/>
      <c r="Q493" s="286"/>
      <c r="R493" s="265"/>
    </row>
    <row r="494" spans="1:18" ht="31.5" x14ac:dyDescent="0.2">
      <c r="A494" s="5">
        <v>1</v>
      </c>
      <c r="B494" s="245" t="s">
        <v>3256</v>
      </c>
      <c r="C494" s="19" t="s">
        <v>3257</v>
      </c>
      <c r="D494" s="19"/>
      <c r="E494" s="19"/>
      <c r="F494" s="19"/>
      <c r="G494" s="200">
        <f t="shared" si="58"/>
        <v>2092636.955042667</v>
      </c>
      <c r="H494" s="6">
        <v>1986523.0664506671</v>
      </c>
      <c r="I494" s="6">
        <v>27387.577499999999</v>
      </c>
      <c r="J494" s="6">
        <v>78726.311092000004</v>
      </c>
      <c r="K494" s="6">
        <v>1332797.7272727273</v>
      </c>
      <c r="L494" s="285">
        <v>1800000</v>
      </c>
      <c r="M494" s="285">
        <v>66292.341335227276</v>
      </c>
      <c r="N494" s="285">
        <v>85500</v>
      </c>
      <c r="O494" s="286">
        <f t="shared" ref="O494:O495" si="61">N494+L494</f>
        <v>1885500</v>
      </c>
      <c r="P494" s="285">
        <f t="shared" ref="P494:P495" si="62">L494+M494+N494</f>
        <v>1951792.3413352272</v>
      </c>
      <c r="Q494" s="286">
        <f t="shared" ref="Q494:Q495" si="63">ROUND((P494),-2)</f>
        <v>1951800</v>
      </c>
      <c r="R494" s="265"/>
    </row>
    <row r="495" spans="1:18" ht="31.5" x14ac:dyDescent="0.2">
      <c r="A495" s="5">
        <v>2</v>
      </c>
      <c r="B495" s="245" t="s">
        <v>3258</v>
      </c>
      <c r="C495" s="19" t="s">
        <v>3257</v>
      </c>
      <c r="D495" s="19"/>
      <c r="E495" s="19"/>
      <c r="F495" s="19"/>
      <c r="G495" s="200">
        <f t="shared" si="58"/>
        <v>1618836.955042667</v>
      </c>
      <c r="H495" s="6">
        <v>1512723.0664506671</v>
      </c>
      <c r="I495" s="6">
        <v>27387.577499999999</v>
      </c>
      <c r="J495" s="6">
        <v>78726.311092000004</v>
      </c>
      <c r="K495" s="6">
        <v>1332797.7272727273</v>
      </c>
      <c r="L495" s="285">
        <v>1500000</v>
      </c>
      <c r="M495" s="285">
        <v>66292.341335227276</v>
      </c>
      <c r="N495" s="285">
        <v>85500</v>
      </c>
      <c r="O495" s="286">
        <f t="shared" si="61"/>
        <v>1585500</v>
      </c>
      <c r="P495" s="285">
        <f t="shared" si="62"/>
        <v>1651792.3413352272</v>
      </c>
      <c r="Q495" s="286">
        <f t="shared" si="63"/>
        <v>1651800</v>
      </c>
      <c r="R495" s="265"/>
    </row>
    <row r="496" spans="1:18" x14ac:dyDescent="0.2">
      <c r="A496" s="5"/>
      <c r="B496" s="213" t="s">
        <v>2995</v>
      </c>
      <c r="C496" s="19"/>
      <c r="D496" s="19"/>
      <c r="E496" s="19"/>
      <c r="F496" s="19"/>
      <c r="G496" s="200"/>
      <c r="H496" s="6"/>
      <c r="I496" s="6"/>
      <c r="J496" s="6"/>
      <c r="K496" s="6"/>
      <c r="L496" s="285"/>
      <c r="M496" s="285"/>
      <c r="N496" s="285"/>
      <c r="O496" s="286"/>
      <c r="P496" s="285"/>
      <c r="Q496" s="286"/>
      <c r="R496" s="265"/>
    </row>
    <row r="497" spans="1:18" x14ac:dyDescent="0.2">
      <c r="A497" s="5">
        <v>3</v>
      </c>
      <c r="B497" s="8" t="s">
        <v>1592</v>
      </c>
      <c r="C497" s="19"/>
      <c r="D497" s="19"/>
      <c r="E497" s="19"/>
      <c r="F497" s="19"/>
      <c r="G497" s="200">
        <f t="shared" si="58"/>
        <v>0</v>
      </c>
      <c r="H497" s="6"/>
      <c r="I497" s="6"/>
      <c r="J497" s="6"/>
      <c r="K497" s="6"/>
      <c r="L497" s="285">
        <v>150000</v>
      </c>
      <c r="M497" s="285">
        <v>95189.579232954537</v>
      </c>
      <c r="N497" s="285">
        <v>246000</v>
      </c>
      <c r="O497" s="286">
        <f t="shared" si="44"/>
        <v>396000</v>
      </c>
      <c r="P497" s="285">
        <f t="shared" si="45"/>
        <v>491189.57923295454</v>
      </c>
      <c r="Q497" s="286">
        <f t="shared" si="46"/>
        <v>491200</v>
      </c>
      <c r="R497" s="265"/>
    </row>
    <row r="498" spans="1:18" x14ac:dyDescent="0.2">
      <c r="A498" s="5">
        <v>4</v>
      </c>
      <c r="B498" s="8" t="s">
        <v>1593</v>
      </c>
      <c r="C498" s="19"/>
      <c r="D498" s="19"/>
      <c r="E498" s="19"/>
      <c r="F498" s="19"/>
      <c r="G498" s="200">
        <f t="shared" si="58"/>
        <v>0</v>
      </c>
      <c r="H498" s="6"/>
      <c r="I498" s="6"/>
      <c r="J498" s="6"/>
      <c r="K498" s="6"/>
      <c r="L498" s="285">
        <v>130000</v>
      </c>
      <c r="M498" s="285">
        <v>66292.341335227276</v>
      </c>
      <c r="N498" s="285">
        <v>85500</v>
      </c>
      <c r="O498" s="286">
        <f t="shared" si="44"/>
        <v>215500</v>
      </c>
      <c r="P498" s="285">
        <f t="shared" si="45"/>
        <v>281792.34133522725</v>
      </c>
      <c r="Q498" s="286">
        <f t="shared" si="46"/>
        <v>281800</v>
      </c>
      <c r="R498" s="265"/>
    </row>
    <row r="499" spans="1:18" x14ac:dyDescent="0.2">
      <c r="A499" s="5">
        <v>5</v>
      </c>
      <c r="B499" s="8" t="s">
        <v>1594</v>
      </c>
      <c r="C499" s="19"/>
      <c r="D499" s="19"/>
      <c r="E499" s="19"/>
      <c r="F499" s="19"/>
      <c r="G499" s="200">
        <f t="shared" si="58"/>
        <v>0</v>
      </c>
      <c r="H499" s="6"/>
      <c r="I499" s="6"/>
      <c r="J499" s="6"/>
      <c r="K499" s="6"/>
      <c r="L499" s="285">
        <v>120000</v>
      </c>
      <c r="M499" s="285">
        <v>33248.504659090911</v>
      </c>
      <c r="N499" s="285">
        <v>31500</v>
      </c>
      <c r="O499" s="286">
        <f t="shared" si="44"/>
        <v>151500</v>
      </c>
      <c r="P499" s="285">
        <f t="shared" si="45"/>
        <v>184748.50465909092</v>
      </c>
      <c r="Q499" s="286">
        <f t="shared" si="46"/>
        <v>184700</v>
      </c>
      <c r="R499" s="265"/>
    </row>
    <row r="500" spans="1:18" x14ac:dyDescent="0.2">
      <c r="A500" s="5"/>
      <c r="B500" s="8"/>
      <c r="C500" s="19"/>
      <c r="D500" s="19"/>
      <c r="E500" s="19"/>
      <c r="F500" s="19"/>
      <c r="G500" s="200"/>
      <c r="H500" s="6"/>
      <c r="I500" s="6"/>
      <c r="J500" s="6"/>
      <c r="K500" s="6"/>
      <c r="L500" s="285"/>
      <c r="M500" s="285"/>
      <c r="N500" s="285"/>
      <c r="O500" s="286"/>
      <c r="P500" s="285"/>
      <c r="Q500" s="286"/>
      <c r="R500" s="265"/>
    </row>
    <row r="501" spans="1:18" x14ac:dyDescent="0.2">
      <c r="A501" s="16" t="s">
        <v>2745</v>
      </c>
      <c r="B501" s="29" t="s">
        <v>3259</v>
      </c>
      <c r="C501" s="19"/>
      <c r="D501" s="19"/>
      <c r="E501" s="19"/>
      <c r="F501" s="19"/>
      <c r="G501" s="200">
        <f t="shared" si="58"/>
        <v>0</v>
      </c>
      <c r="H501" s="6"/>
      <c r="I501" s="6"/>
      <c r="J501" s="6"/>
      <c r="K501" s="6"/>
      <c r="L501" s="285"/>
      <c r="M501" s="285"/>
      <c r="N501" s="285"/>
      <c r="O501" s="286"/>
      <c r="P501" s="285"/>
      <c r="Q501" s="286"/>
      <c r="R501" s="265"/>
    </row>
    <row r="502" spans="1:18" x14ac:dyDescent="0.2">
      <c r="A502" s="5">
        <v>1</v>
      </c>
      <c r="B502" s="8" t="s">
        <v>1589</v>
      </c>
      <c r="C502" s="19"/>
      <c r="D502" s="19"/>
      <c r="E502" s="19"/>
      <c r="F502" s="19"/>
      <c r="G502" s="200">
        <f t="shared" si="58"/>
        <v>0</v>
      </c>
      <c r="H502" s="6"/>
      <c r="I502" s="6"/>
      <c r="J502" s="6"/>
      <c r="K502" s="6"/>
      <c r="L502" s="285">
        <f>'[3]Chi phi truc tiep C4 (2)'!U7</f>
        <v>1080000</v>
      </c>
      <c r="M502" s="285">
        <v>337412.46008522727</v>
      </c>
      <c r="N502" s="285">
        <v>500000</v>
      </c>
      <c r="O502" s="286">
        <f t="shared" si="44"/>
        <v>1580000</v>
      </c>
      <c r="P502" s="285">
        <f t="shared" si="45"/>
        <v>1917412.4600852272</v>
      </c>
      <c r="Q502" s="286">
        <f t="shared" si="46"/>
        <v>1917400</v>
      </c>
      <c r="R502" s="265"/>
    </row>
    <row r="503" spans="1:18" x14ac:dyDescent="0.2">
      <c r="A503" s="5">
        <f>A502+1</f>
        <v>2</v>
      </c>
      <c r="B503" s="8" t="s">
        <v>1591</v>
      </c>
      <c r="C503" s="19"/>
      <c r="D503" s="19"/>
      <c r="E503" s="19"/>
      <c r="F503" s="19"/>
      <c r="G503" s="200">
        <f t="shared" si="58"/>
        <v>0</v>
      </c>
      <c r="H503" s="6"/>
      <c r="I503" s="6"/>
      <c r="J503" s="6"/>
      <c r="K503" s="6"/>
      <c r="L503" s="285">
        <f>'[3]Chi phi truc tiep C4 (2)'!U8</f>
        <v>600000</v>
      </c>
      <c r="M503" s="285">
        <v>178763.16136363635</v>
      </c>
      <c r="N503" s="285">
        <v>210000</v>
      </c>
      <c r="O503" s="286">
        <f t="shared" si="44"/>
        <v>810000</v>
      </c>
      <c r="P503" s="285">
        <f t="shared" si="45"/>
        <v>988763.16136363638</v>
      </c>
      <c r="Q503" s="286">
        <f t="shared" si="46"/>
        <v>988800</v>
      </c>
      <c r="R503" s="265"/>
    </row>
    <row r="504" spans="1:18" x14ac:dyDescent="0.2">
      <c r="A504" s="5">
        <f t="shared" ref="A504:A508" si="64">A503+1</f>
        <v>3</v>
      </c>
      <c r="B504" s="8" t="s">
        <v>1596</v>
      </c>
      <c r="C504" s="19"/>
      <c r="D504" s="19"/>
      <c r="E504" s="19"/>
      <c r="F504" s="19"/>
      <c r="G504" s="200">
        <f t="shared" si="58"/>
        <v>0</v>
      </c>
      <c r="H504" s="6"/>
      <c r="I504" s="6"/>
      <c r="J504" s="6"/>
      <c r="K504" s="6"/>
      <c r="L504" s="285">
        <f>'[3]Chi phi truc tiep C4 (2)'!U9</f>
        <v>480000</v>
      </c>
      <c r="M504" s="285">
        <v>124539.13761363638</v>
      </c>
      <c r="N504" s="285">
        <v>110000</v>
      </c>
      <c r="O504" s="286">
        <f t="shared" si="44"/>
        <v>590000</v>
      </c>
      <c r="P504" s="285">
        <f t="shared" si="45"/>
        <v>714539.13761363644</v>
      </c>
      <c r="Q504" s="286">
        <f t="shared" si="46"/>
        <v>714500</v>
      </c>
      <c r="R504" s="265"/>
    </row>
    <row r="505" spans="1:18" x14ac:dyDescent="0.2">
      <c r="A505" s="5">
        <f t="shared" si="64"/>
        <v>4</v>
      </c>
      <c r="B505" s="8" t="s">
        <v>1592</v>
      </c>
      <c r="C505" s="19"/>
      <c r="D505" s="19"/>
      <c r="E505" s="19"/>
      <c r="F505" s="19"/>
      <c r="G505" s="200">
        <f t="shared" si="58"/>
        <v>0</v>
      </c>
      <c r="H505" s="6"/>
      <c r="I505" s="6"/>
      <c r="J505" s="6"/>
      <c r="K505" s="6"/>
      <c r="L505" s="285">
        <f>'[3]Chi phi truc tiep C4 (2)'!U10</f>
        <v>720000</v>
      </c>
      <c r="M505" s="285">
        <v>143010.52909090911</v>
      </c>
      <c r="N505" s="285">
        <v>264000</v>
      </c>
      <c r="O505" s="286">
        <f t="shared" si="44"/>
        <v>984000</v>
      </c>
      <c r="P505" s="285">
        <f t="shared" si="45"/>
        <v>1127010.5290909091</v>
      </c>
      <c r="Q505" s="286">
        <f t="shared" si="46"/>
        <v>1127000</v>
      </c>
      <c r="R505" s="265"/>
    </row>
    <row r="506" spans="1:18" x14ac:dyDescent="0.2">
      <c r="A506" s="5">
        <f t="shared" si="64"/>
        <v>5</v>
      </c>
      <c r="B506" s="8" t="s">
        <v>1593</v>
      </c>
      <c r="C506" s="19"/>
      <c r="D506" s="19"/>
      <c r="E506" s="19"/>
      <c r="F506" s="19"/>
      <c r="G506" s="200">
        <f t="shared" si="58"/>
        <v>0</v>
      </c>
      <c r="H506" s="6"/>
      <c r="I506" s="6"/>
      <c r="J506" s="6"/>
      <c r="K506" s="6"/>
      <c r="L506" s="285">
        <f>'[3]Chi phi truc tiep C4 (2)'!U11</f>
        <v>420000</v>
      </c>
      <c r="M506" s="285">
        <v>113137.27279829547</v>
      </c>
      <c r="N506" s="285">
        <v>115500</v>
      </c>
      <c r="O506" s="286">
        <f t="shared" si="44"/>
        <v>535500</v>
      </c>
      <c r="P506" s="285">
        <f t="shared" si="45"/>
        <v>648637.27279829548</v>
      </c>
      <c r="Q506" s="286">
        <f t="shared" si="46"/>
        <v>648600</v>
      </c>
      <c r="R506" s="265"/>
    </row>
    <row r="507" spans="1:18" x14ac:dyDescent="0.2">
      <c r="A507" s="5">
        <f t="shared" si="64"/>
        <v>6</v>
      </c>
      <c r="B507" s="8" t="s">
        <v>1594</v>
      </c>
      <c r="C507" s="19"/>
      <c r="D507" s="19"/>
      <c r="E507" s="19"/>
      <c r="F507" s="19"/>
      <c r="G507" s="200">
        <f t="shared" si="58"/>
        <v>0</v>
      </c>
      <c r="H507" s="6"/>
      <c r="I507" s="6"/>
      <c r="J507" s="6"/>
      <c r="K507" s="6"/>
      <c r="L507" s="285">
        <f>'[3]Chi phi truc tiep C4 (2)'!U12</f>
        <v>270000</v>
      </c>
      <c r="M507" s="285">
        <v>67482.492017045457</v>
      </c>
      <c r="N507" s="285">
        <v>39000</v>
      </c>
      <c r="O507" s="286">
        <f t="shared" si="44"/>
        <v>309000</v>
      </c>
      <c r="P507" s="285">
        <f t="shared" si="45"/>
        <v>376482.49201704544</v>
      </c>
      <c r="Q507" s="286">
        <f t="shared" si="46"/>
        <v>376500</v>
      </c>
      <c r="R507" s="265"/>
    </row>
    <row r="508" spans="1:18" x14ac:dyDescent="0.2">
      <c r="A508" s="5">
        <f t="shared" si="64"/>
        <v>7</v>
      </c>
      <c r="B508" s="8" t="s">
        <v>1595</v>
      </c>
      <c r="C508" s="19"/>
      <c r="D508" s="19"/>
      <c r="E508" s="19"/>
      <c r="F508" s="19"/>
      <c r="G508" s="200">
        <f t="shared" si="58"/>
        <v>0</v>
      </c>
      <c r="H508" s="6"/>
      <c r="I508" s="6"/>
      <c r="J508" s="6"/>
      <c r="K508" s="6"/>
      <c r="L508" s="285">
        <f>'[3]Chi phi truc tiep C4 (2)'!U13</f>
        <v>120000</v>
      </c>
      <c r="M508" s="285">
        <v>36942.782954545459</v>
      </c>
      <c r="N508" s="285">
        <v>24000</v>
      </c>
      <c r="O508" s="286">
        <f t="shared" si="44"/>
        <v>144000</v>
      </c>
      <c r="P508" s="285">
        <f t="shared" si="45"/>
        <v>180942.78295454546</v>
      </c>
      <c r="Q508" s="286">
        <f t="shared" si="46"/>
        <v>180900</v>
      </c>
      <c r="R508" s="265"/>
    </row>
    <row r="509" spans="1:18" x14ac:dyDescent="0.2">
      <c r="A509" s="16" t="s">
        <v>2746</v>
      </c>
      <c r="B509" s="29" t="s">
        <v>2749</v>
      </c>
      <c r="C509" s="19"/>
      <c r="D509" s="19"/>
      <c r="E509" s="19"/>
      <c r="F509" s="19"/>
      <c r="G509" s="200">
        <f t="shared" si="58"/>
        <v>0</v>
      </c>
      <c r="H509" s="6"/>
      <c r="I509" s="6"/>
      <c r="J509" s="6"/>
      <c r="K509" s="6"/>
      <c r="L509" s="285"/>
      <c r="M509" s="285"/>
      <c r="N509" s="285"/>
      <c r="O509" s="286"/>
      <c r="P509" s="285"/>
      <c r="Q509" s="286"/>
      <c r="R509" s="265"/>
    </row>
    <row r="510" spans="1:18" ht="31.5" x14ac:dyDescent="0.2">
      <c r="A510" s="5">
        <v>1</v>
      </c>
      <c r="B510" s="245" t="s">
        <v>3260</v>
      </c>
      <c r="C510" s="202" t="s">
        <v>3151</v>
      </c>
      <c r="D510" s="19">
        <v>1.5</v>
      </c>
      <c r="E510" s="19">
        <v>1</v>
      </c>
      <c r="F510" s="19">
        <v>1</v>
      </c>
      <c r="G510" s="200">
        <f t="shared" si="58"/>
        <v>2494781.1241666665</v>
      </c>
      <c r="H510" s="203">
        <v>2310363</v>
      </c>
      <c r="I510" s="203">
        <v>31290.9575</v>
      </c>
      <c r="J510" s="203">
        <v>153127.16666666666</v>
      </c>
      <c r="K510" s="203">
        <v>137952.30113636365</v>
      </c>
      <c r="L510" s="285">
        <v>2200000</v>
      </c>
      <c r="M510" s="285">
        <v>129608.25</v>
      </c>
      <c r="N510" s="285">
        <v>27000</v>
      </c>
      <c r="O510" s="286">
        <f t="shared" ref="O510:O514" si="65">N510+L510</f>
        <v>2227000</v>
      </c>
      <c r="P510" s="285">
        <f t="shared" ref="P510:P514" si="66">L510+M510+N510</f>
        <v>2356608.25</v>
      </c>
      <c r="Q510" s="286">
        <f t="shared" ref="Q510:Q514" si="67">ROUND((P510),-2)</f>
        <v>2356600</v>
      </c>
      <c r="R510" s="265"/>
    </row>
    <row r="511" spans="1:18" ht="31.5" x14ac:dyDescent="0.2">
      <c r="A511" s="5">
        <v>2</v>
      </c>
      <c r="B511" s="315" t="s">
        <v>3261</v>
      </c>
      <c r="C511" s="316" t="s">
        <v>3151</v>
      </c>
      <c r="D511" s="19">
        <v>1.5</v>
      </c>
      <c r="E511" s="19">
        <v>1</v>
      </c>
      <c r="F511" s="19">
        <v>1</v>
      </c>
      <c r="G511" s="200">
        <f t="shared" si="58"/>
        <v>1780317.1945</v>
      </c>
      <c r="H511" s="203">
        <v>1686644</v>
      </c>
      <c r="I511" s="203">
        <v>26098.194500000001</v>
      </c>
      <c r="J511" s="203">
        <v>67575</v>
      </c>
      <c r="K511" s="203">
        <v>421141.76136363635</v>
      </c>
      <c r="L511" s="285">
        <v>1500000</v>
      </c>
      <c r="M511" s="285">
        <v>129608.25</v>
      </c>
      <c r="N511" s="285">
        <v>27000</v>
      </c>
      <c r="O511" s="286">
        <f t="shared" si="65"/>
        <v>1527000</v>
      </c>
      <c r="P511" s="285">
        <f t="shared" si="66"/>
        <v>1656608.25</v>
      </c>
      <c r="Q511" s="286">
        <f t="shared" si="67"/>
        <v>1656600</v>
      </c>
      <c r="R511" s="265"/>
    </row>
    <row r="512" spans="1:18" ht="31.5" x14ac:dyDescent="0.2">
      <c r="A512" s="5">
        <v>3</v>
      </c>
      <c r="B512" s="245" t="s">
        <v>3262</v>
      </c>
      <c r="C512" s="202" t="s">
        <v>3151</v>
      </c>
      <c r="D512" s="19">
        <v>1.5</v>
      </c>
      <c r="E512" s="19">
        <v>1</v>
      </c>
      <c r="F512" s="19">
        <v>1</v>
      </c>
      <c r="G512" s="200">
        <f t="shared" si="58"/>
        <v>1780317.1945</v>
      </c>
      <c r="H512" s="203">
        <v>1686644</v>
      </c>
      <c r="I512" s="203">
        <v>26098.194500000001</v>
      </c>
      <c r="J512" s="203">
        <v>67575</v>
      </c>
      <c r="K512" s="203">
        <v>301920.73863636359</v>
      </c>
      <c r="L512" s="285">
        <v>1500000</v>
      </c>
      <c r="M512" s="285">
        <v>129608.25</v>
      </c>
      <c r="N512" s="285">
        <v>27000</v>
      </c>
      <c r="O512" s="286">
        <f t="shared" si="65"/>
        <v>1527000</v>
      </c>
      <c r="P512" s="285">
        <f t="shared" si="66"/>
        <v>1656608.25</v>
      </c>
      <c r="Q512" s="286">
        <f t="shared" si="67"/>
        <v>1656600</v>
      </c>
      <c r="R512" s="265"/>
    </row>
    <row r="513" spans="1:18" ht="47.25" x14ac:dyDescent="0.2">
      <c r="A513" s="5">
        <v>4</v>
      </c>
      <c r="B513" s="245" t="s">
        <v>3263</v>
      </c>
      <c r="C513" s="202" t="s">
        <v>3138</v>
      </c>
      <c r="D513" s="19">
        <v>1.5</v>
      </c>
      <c r="E513" s="19">
        <v>1</v>
      </c>
      <c r="F513" s="19">
        <v>1</v>
      </c>
      <c r="G513" s="200">
        <f t="shared" si="58"/>
        <v>3664300.3130000001</v>
      </c>
      <c r="H513" s="203">
        <v>3353223.5</v>
      </c>
      <c r="I513" s="203">
        <v>51001.813000000002</v>
      </c>
      <c r="J513" s="203">
        <v>260075</v>
      </c>
      <c r="K513" s="203">
        <v>421141.76136363635</v>
      </c>
      <c r="L513" s="285">
        <v>3000000</v>
      </c>
      <c r="M513" s="285">
        <v>129608.25</v>
      </c>
      <c r="N513" s="285">
        <v>59000</v>
      </c>
      <c r="O513" s="286">
        <f t="shared" si="65"/>
        <v>3059000</v>
      </c>
      <c r="P513" s="285">
        <f t="shared" si="66"/>
        <v>3188608.25</v>
      </c>
      <c r="Q513" s="286">
        <f t="shared" si="67"/>
        <v>3188600</v>
      </c>
      <c r="R513" s="265"/>
    </row>
    <row r="514" spans="1:18" ht="31.5" x14ac:dyDescent="0.2">
      <c r="A514" s="5">
        <v>5</v>
      </c>
      <c r="B514" s="245" t="s">
        <v>3264</v>
      </c>
      <c r="C514" s="19"/>
      <c r="D514" s="19">
        <v>1</v>
      </c>
      <c r="E514" s="19">
        <v>1</v>
      </c>
      <c r="F514" s="19">
        <v>1</v>
      </c>
      <c r="G514" s="200">
        <f t="shared" si="58"/>
        <v>231301.19583333333</v>
      </c>
      <c r="H514" s="203">
        <v>166609.60000000001</v>
      </c>
      <c r="I514" s="203">
        <v>52902.012499999997</v>
      </c>
      <c r="J514" s="203">
        <v>11789.583333333334</v>
      </c>
      <c r="K514" s="203">
        <v>152178.97727272729</v>
      </c>
      <c r="L514" s="285">
        <v>200000</v>
      </c>
      <c r="M514" s="285">
        <v>86405.5</v>
      </c>
      <c r="N514" s="285"/>
      <c r="O514" s="286">
        <f t="shared" si="65"/>
        <v>200000</v>
      </c>
      <c r="P514" s="285">
        <f t="shared" si="66"/>
        <v>286405.5</v>
      </c>
      <c r="Q514" s="286">
        <f t="shared" si="67"/>
        <v>286400</v>
      </c>
      <c r="R514" s="265"/>
    </row>
    <row r="515" spans="1:18" x14ac:dyDescent="0.2">
      <c r="A515" s="5"/>
      <c r="B515" s="213" t="s">
        <v>2995</v>
      </c>
      <c r="C515" s="19"/>
      <c r="D515" s="19"/>
      <c r="E515" s="19"/>
      <c r="F515" s="19"/>
      <c r="G515" s="200"/>
      <c r="H515" s="6"/>
      <c r="I515" s="6"/>
      <c r="J515" s="6"/>
      <c r="K515" s="6"/>
      <c r="L515" s="285"/>
      <c r="M515" s="285"/>
      <c r="N515" s="285"/>
      <c r="O515" s="286"/>
      <c r="P515" s="285"/>
      <c r="Q515" s="286"/>
      <c r="R515" s="265"/>
    </row>
    <row r="516" spans="1:18" x14ac:dyDescent="0.2">
      <c r="A516" s="5">
        <f>A514+1</f>
        <v>6</v>
      </c>
      <c r="B516" s="8" t="s">
        <v>1592</v>
      </c>
      <c r="C516" s="19"/>
      <c r="D516" s="19"/>
      <c r="E516" s="19"/>
      <c r="F516" s="19"/>
      <c r="G516" s="200">
        <f t="shared" ref="G516:G569" si="68">SUM(H516:J516)</f>
        <v>0</v>
      </c>
      <c r="H516" s="6"/>
      <c r="I516" s="6"/>
      <c r="J516" s="6"/>
      <c r="K516" s="6"/>
      <c r="L516" s="285">
        <f>'[3]Chi phi truc tiep C4 (2)'!V10</f>
        <v>720000</v>
      </c>
      <c r="M516" s="285">
        <v>138535.43607954544</v>
      </c>
      <c r="N516" s="285">
        <v>228000</v>
      </c>
      <c r="O516" s="286">
        <f t="shared" si="44"/>
        <v>948000</v>
      </c>
      <c r="P516" s="285">
        <f t="shared" si="45"/>
        <v>1086535.4360795454</v>
      </c>
      <c r="Q516" s="286">
        <f t="shared" si="46"/>
        <v>1086500</v>
      </c>
      <c r="R516" s="265"/>
    </row>
    <row r="517" spans="1:18" x14ac:dyDescent="0.2">
      <c r="A517" s="5">
        <f>A516+1</f>
        <v>7</v>
      </c>
      <c r="B517" s="8" t="s">
        <v>1593</v>
      </c>
      <c r="C517" s="19"/>
      <c r="D517" s="19"/>
      <c r="E517" s="19"/>
      <c r="F517" s="19"/>
      <c r="G517" s="200">
        <f t="shared" si="68"/>
        <v>0</v>
      </c>
      <c r="H517" s="6"/>
      <c r="I517" s="6"/>
      <c r="J517" s="6"/>
      <c r="K517" s="6"/>
      <c r="L517" s="285">
        <f>'[3]Chi phi truc tiep C4 (2)'!V11</f>
        <v>420000</v>
      </c>
      <c r="M517" s="285">
        <v>49872.756988636364</v>
      </c>
      <c r="N517" s="285">
        <v>59000</v>
      </c>
      <c r="O517" s="286">
        <f t="shared" si="44"/>
        <v>479000</v>
      </c>
      <c r="P517" s="285">
        <f t="shared" si="45"/>
        <v>528872.75698863633</v>
      </c>
      <c r="Q517" s="286">
        <f t="shared" si="46"/>
        <v>528900</v>
      </c>
      <c r="R517" s="265"/>
    </row>
    <row r="518" spans="1:18" x14ac:dyDescent="0.2">
      <c r="A518" s="5">
        <f t="shared" ref="A518:A519" si="69">A517+1</f>
        <v>8</v>
      </c>
      <c r="B518" s="8" t="s">
        <v>1594</v>
      </c>
      <c r="C518" s="19"/>
      <c r="D518" s="19"/>
      <c r="E518" s="19"/>
      <c r="F518" s="19"/>
      <c r="G518" s="200">
        <f t="shared" si="68"/>
        <v>0</v>
      </c>
      <c r="H518" s="6"/>
      <c r="I518" s="6"/>
      <c r="J518" s="6"/>
      <c r="K518" s="6"/>
      <c r="L518" s="285">
        <f>'[3]Chi phi truc tiep C4 (2)'!V12</f>
        <v>270000</v>
      </c>
      <c r="M518" s="285">
        <v>34633.85901988636</v>
      </c>
      <c r="N518" s="285">
        <v>27000</v>
      </c>
      <c r="O518" s="286">
        <f t="shared" si="44"/>
        <v>297000</v>
      </c>
      <c r="P518" s="285">
        <f t="shared" si="45"/>
        <v>331633.85901988635</v>
      </c>
      <c r="Q518" s="286">
        <f t="shared" si="46"/>
        <v>331600</v>
      </c>
      <c r="R518" s="265"/>
    </row>
    <row r="519" spans="1:18" x14ac:dyDescent="0.2">
      <c r="A519" s="5">
        <f t="shared" si="69"/>
        <v>9</v>
      </c>
      <c r="B519" s="8" t="s">
        <v>1595</v>
      </c>
      <c r="C519" s="19"/>
      <c r="D519" s="19"/>
      <c r="E519" s="19"/>
      <c r="F519" s="19"/>
      <c r="G519" s="200">
        <f t="shared" si="68"/>
        <v>0</v>
      </c>
      <c r="H519" s="6"/>
      <c r="I519" s="6"/>
      <c r="J519" s="6"/>
      <c r="K519" s="6"/>
      <c r="L519" s="285">
        <f>'[3]Chi phi truc tiep C4 (2)'!V13</f>
        <v>120000</v>
      </c>
      <c r="M519" s="285">
        <v>16624.252329545456</v>
      </c>
      <c r="N519" s="285">
        <v>17000</v>
      </c>
      <c r="O519" s="286">
        <f t="shared" si="44"/>
        <v>137000</v>
      </c>
      <c r="P519" s="285">
        <f t="shared" si="45"/>
        <v>153624.25232954544</v>
      </c>
      <c r="Q519" s="286">
        <f t="shared" si="46"/>
        <v>153600</v>
      </c>
      <c r="R519" s="265"/>
    </row>
    <row r="520" spans="1:18" x14ac:dyDescent="0.2">
      <c r="A520" s="16" t="s">
        <v>2748</v>
      </c>
      <c r="B520" s="29" t="s">
        <v>2751</v>
      </c>
      <c r="C520" s="19"/>
      <c r="D520" s="19"/>
      <c r="E520" s="19"/>
      <c r="F520" s="19"/>
      <c r="G520" s="200">
        <f t="shared" si="68"/>
        <v>0</v>
      </c>
      <c r="H520" s="6"/>
      <c r="I520" s="6"/>
      <c r="J520" s="6"/>
      <c r="K520" s="6"/>
      <c r="L520" s="285"/>
      <c r="M520" s="285"/>
      <c r="N520" s="285"/>
      <c r="O520" s="286"/>
      <c r="P520" s="285"/>
      <c r="Q520" s="286"/>
      <c r="R520" s="265"/>
    </row>
    <row r="521" spans="1:18" ht="31.5" x14ac:dyDescent="0.2">
      <c r="A521" s="208">
        <v>1</v>
      </c>
      <c r="B521" s="210" t="s">
        <v>3265</v>
      </c>
      <c r="C521" s="211"/>
      <c r="D521" s="211"/>
      <c r="E521" s="211"/>
      <c r="F521" s="211"/>
      <c r="G521" s="200">
        <f t="shared" si="68"/>
        <v>2709803.1</v>
      </c>
      <c r="H521" s="6">
        <v>2691893.1</v>
      </c>
      <c r="I521" s="243">
        <v>1988</v>
      </c>
      <c r="J521" s="6">
        <v>15922</v>
      </c>
      <c r="K521" s="6"/>
      <c r="L521" s="285">
        <f>ROUND((H521*0.7),-2)</f>
        <v>1884300</v>
      </c>
      <c r="M521" s="285">
        <v>263802</v>
      </c>
      <c r="N521" s="285"/>
      <c r="O521" s="286">
        <f t="shared" si="44"/>
        <v>1884300</v>
      </c>
      <c r="P521" s="285">
        <f t="shared" si="45"/>
        <v>2148102</v>
      </c>
      <c r="Q521" s="286">
        <f t="shared" si="46"/>
        <v>2148100</v>
      </c>
      <c r="R521" s="45"/>
    </row>
    <row r="522" spans="1:18" ht="31.5" x14ac:dyDescent="0.2">
      <c r="A522" s="208">
        <f>A521+1</f>
        <v>2</v>
      </c>
      <c r="B522" s="210" t="s">
        <v>3266</v>
      </c>
      <c r="C522" s="211"/>
      <c r="D522" s="211"/>
      <c r="E522" s="211"/>
      <c r="F522" s="211"/>
      <c r="G522" s="200">
        <f t="shared" si="68"/>
        <v>8748058.7666666657</v>
      </c>
      <c r="H522" s="6">
        <v>8730148.7666666657</v>
      </c>
      <c r="I522" s="243">
        <v>1988</v>
      </c>
      <c r="J522" s="6">
        <v>15922</v>
      </c>
      <c r="K522" s="6"/>
      <c r="L522" s="285">
        <f t="shared" ref="L522:L569" si="70">ROUND((H522*0.7),-2)</f>
        <v>6111100</v>
      </c>
      <c r="M522" s="285">
        <v>855554.00000000012</v>
      </c>
      <c r="N522" s="285"/>
      <c r="O522" s="286">
        <f t="shared" si="44"/>
        <v>6111100</v>
      </c>
      <c r="P522" s="285">
        <f t="shared" si="45"/>
        <v>6966654</v>
      </c>
      <c r="Q522" s="286">
        <f t="shared" si="46"/>
        <v>6966700</v>
      </c>
      <c r="R522" s="45"/>
    </row>
    <row r="523" spans="1:18" ht="47.25" x14ac:dyDescent="0.2">
      <c r="A523" s="208">
        <f>A522+1</f>
        <v>3</v>
      </c>
      <c r="B523" s="210" t="s">
        <v>3267</v>
      </c>
      <c r="C523" s="211"/>
      <c r="D523" s="211"/>
      <c r="E523" s="211"/>
      <c r="F523" s="211"/>
      <c r="G523" s="200">
        <f t="shared" si="68"/>
        <v>4708568.8000000007</v>
      </c>
      <c r="H523" s="6">
        <v>4690658.8000000007</v>
      </c>
      <c r="I523" s="243">
        <v>1988</v>
      </c>
      <c r="J523" s="6">
        <v>15922</v>
      </c>
      <c r="K523" s="6"/>
      <c r="L523" s="285">
        <f t="shared" si="70"/>
        <v>3283500</v>
      </c>
      <c r="M523" s="285">
        <v>459690.00000000006</v>
      </c>
      <c r="N523" s="285"/>
      <c r="O523" s="286">
        <f t="shared" si="44"/>
        <v>3283500</v>
      </c>
      <c r="P523" s="285">
        <f t="shared" si="45"/>
        <v>3743190</v>
      </c>
      <c r="Q523" s="286">
        <f t="shared" si="46"/>
        <v>3743200</v>
      </c>
      <c r="R523" s="45"/>
    </row>
    <row r="524" spans="1:18" ht="31.5" x14ac:dyDescent="0.2">
      <c r="A524" s="208">
        <f t="shared" ref="A524:A587" si="71">A523+1</f>
        <v>4</v>
      </c>
      <c r="B524" s="210" t="s">
        <v>3268</v>
      </c>
      <c r="C524" s="211"/>
      <c r="D524" s="211"/>
      <c r="E524" s="211"/>
      <c r="F524" s="211"/>
      <c r="G524" s="200">
        <f t="shared" si="68"/>
        <v>4447593.8499999996</v>
      </c>
      <c r="H524" s="6">
        <v>4429683.8499999996</v>
      </c>
      <c r="I524" s="243">
        <v>1988</v>
      </c>
      <c r="J524" s="6">
        <v>15922</v>
      </c>
      <c r="K524" s="6"/>
      <c r="L524" s="285">
        <f t="shared" si="70"/>
        <v>3100800</v>
      </c>
      <c r="M524" s="285">
        <v>434112.00000000006</v>
      </c>
      <c r="N524" s="285"/>
      <c r="O524" s="286">
        <f t="shared" si="44"/>
        <v>3100800</v>
      </c>
      <c r="P524" s="285">
        <f t="shared" si="45"/>
        <v>3534912</v>
      </c>
      <c r="Q524" s="286">
        <f t="shared" si="46"/>
        <v>3534900</v>
      </c>
      <c r="R524" s="45"/>
    </row>
    <row r="525" spans="1:18" ht="31.5" x14ac:dyDescent="0.2">
      <c r="A525" s="208">
        <f t="shared" si="71"/>
        <v>5</v>
      </c>
      <c r="B525" s="210" t="s">
        <v>3269</v>
      </c>
      <c r="C525" s="211"/>
      <c r="D525" s="211"/>
      <c r="E525" s="211"/>
      <c r="F525" s="211"/>
      <c r="G525" s="200">
        <f t="shared" si="68"/>
        <v>1288300.5983888891</v>
      </c>
      <c r="H525" s="6">
        <v>1270390.5983888891</v>
      </c>
      <c r="I525" s="243">
        <v>1988</v>
      </c>
      <c r="J525" s="6">
        <v>15922</v>
      </c>
      <c r="K525" s="6"/>
      <c r="L525" s="285">
        <f t="shared" si="70"/>
        <v>889300</v>
      </c>
      <c r="M525" s="285">
        <v>124502.00000000001</v>
      </c>
      <c r="N525" s="285"/>
      <c r="O525" s="286">
        <f t="shared" si="44"/>
        <v>889300</v>
      </c>
      <c r="P525" s="285">
        <f t="shared" si="45"/>
        <v>1013802</v>
      </c>
      <c r="Q525" s="286">
        <f t="shared" si="46"/>
        <v>1013800</v>
      </c>
      <c r="R525" s="45"/>
    </row>
    <row r="526" spans="1:18" ht="31.5" x14ac:dyDescent="0.2">
      <c r="A526" s="208">
        <f t="shared" si="71"/>
        <v>6</v>
      </c>
      <c r="B526" s="210" t="s">
        <v>3270</v>
      </c>
      <c r="C526" s="211"/>
      <c r="D526" s="211"/>
      <c r="E526" s="211"/>
      <c r="F526" s="211"/>
      <c r="G526" s="200">
        <f t="shared" si="68"/>
        <v>1832509.0120689655</v>
      </c>
      <c r="H526" s="6">
        <v>1827745.15</v>
      </c>
      <c r="I526" s="243">
        <v>1988</v>
      </c>
      <c r="J526" s="6">
        <v>2775.8620689655172</v>
      </c>
      <c r="K526" s="6"/>
      <c r="L526" s="285">
        <f t="shared" si="70"/>
        <v>1279400</v>
      </c>
      <c r="M526" s="285">
        <v>179116.00000000003</v>
      </c>
      <c r="N526" s="285"/>
      <c r="O526" s="286">
        <f t="shared" si="44"/>
        <v>1279400</v>
      </c>
      <c r="P526" s="285">
        <f t="shared" si="45"/>
        <v>1458516</v>
      </c>
      <c r="Q526" s="286">
        <f t="shared" si="46"/>
        <v>1458500</v>
      </c>
      <c r="R526" s="45"/>
    </row>
    <row r="527" spans="1:18" ht="47.25" x14ac:dyDescent="0.2">
      <c r="A527" s="208">
        <f t="shared" si="71"/>
        <v>7</v>
      </c>
      <c r="B527" s="210" t="s">
        <v>3271</v>
      </c>
      <c r="C527" s="211"/>
      <c r="D527" s="211"/>
      <c r="E527" s="211"/>
      <c r="F527" s="211"/>
      <c r="G527" s="200">
        <f t="shared" si="68"/>
        <v>814756.1</v>
      </c>
      <c r="H527" s="6">
        <v>812768.1</v>
      </c>
      <c r="I527" s="243">
        <v>1988</v>
      </c>
      <c r="J527" s="6">
        <v>0</v>
      </c>
      <c r="K527" s="6"/>
      <c r="L527" s="285">
        <f t="shared" si="70"/>
        <v>568900</v>
      </c>
      <c r="M527" s="285">
        <v>79646.000000000015</v>
      </c>
      <c r="N527" s="285"/>
      <c r="O527" s="286">
        <f t="shared" si="44"/>
        <v>568900</v>
      </c>
      <c r="P527" s="285">
        <f t="shared" si="45"/>
        <v>648546</v>
      </c>
      <c r="Q527" s="286">
        <f t="shared" si="46"/>
        <v>648500</v>
      </c>
      <c r="R527" s="45"/>
    </row>
    <row r="528" spans="1:18" ht="47.25" x14ac:dyDescent="0.2">
      <c r="A528" s="208">
        <f t="shared" si="71"/>
        <v>8</v>
      </c>
      <c r="B528" s="210" t="s">
        <v>3272</v>
      </c>
      <c r="C528" s="211"/>
      <c r="D528" s="211"/>
      <c r="E528" s="211"/>
      <c r="F528" s="211"/>
      <c r="G528" s="200">
        <f t="shared" si="68"/>
        <v>953431.1</v>
      </c>
      <c r="H528" s="6">
        <v>922584.1</v>
      </c>
      <c r="I528" s="243">
        <v>1988</v>
      </c>
      <c r="J528" s="6">
        <v>28859</v>
      </c>
      <c r="K528" s="6"/>
      <c r="L528" s="285">
        <f t="shared" si="70"/>
        <v>645800</v>
      </c>
      <c r="M528" s="285">
        <v>90412.000000000015</v>
      </c>
      <c r="N528" s="285"/>
      <c r="O528" s="286">
        <f t="shared" si="44"/>
        <v>645800</v>
      </c>
      <c r="P528" s="285">
        <f t="shared" si="45"/>
        <v>736212</v>
      </c>
      <c r="Q528" s="286">
        <f t="shared" si="46"/>
        <v>736200</v>
      </c>
      <c r="R528" s="45"/>
    </row>
    <row r="529" spans="1:18" ht="47.25" x14ac:dyDescent="0.2">
      <c r="A529" s="208">
        <f t="shared" si="71"/>
        <v>9</v>
      </c>
      <c r="B529" s="210" t="s">
        <v>3273</v>
      </c>
      <c r="C529" s="211"/>
      <c r="D529" s="211"/>
      <c r="E529" s="211"/>
      <c r="F529" s="211"/>
      <c r="G529" s="200">
        <f t="shared" si="68"/>
        <v>620362.20000000007</v>
      </c>
      <c r="H529" s="6">
        <v>589515.20000000007</v>
      </c>
      <c r="I529" s="243">
        <v>1988</v>
      </c>
      <c r="J529" s="6">
        <v>28859</v>
      </c>
      <c r="K529" s="6"/>
      <c r="L529" s="285">
        <f t="shared" si="70"/>
        <v>412700</v>
      </c>
      <c r="M529" s="285">
        <v>57778.000000000007</v>
      </c>
      <c r="N529" s="285"/>
      <c r="O529" s="286">
        <f t="shared" si="44"/>
        <v>412700</v>
      </c>
      <c r="P529" s="285">
        <f t="shared" si="45"/>
        <v>470478</v>
      </c>
      <c r="Q529" s="286">
        <f t="shared" si="46"/>
        <v>470500</v>
      </c>
      <c r="R529" s="45"/>
    </row>
    <row r="530" spans="1:18" ht="47.25" x14ac:dyDescent="0.2">
      <c r="A530" s="208">
        <f t="shared" si="71"/>
        <v>10</v>
      </c>
      <c r="B530" s="210" t="s">
        <v>3274</v>
      </c>
      <c r="C530" s="211"/>
      <c r="D530" s="211"/>
      <c r="E530" s="211"/>
      <c r="F530" s="211"/>
      <c r="G530" s="200">
        <f t="shared" si="68"/>
        <v>447236.85000000003</v>
      </c>
      <c r="H530" s="6">
        <v>444770.85000000003</v>
      </c>
      <c r="I530" s="243">
        <v>1988</v>
      </c>
      <c r="J530" s="6">
        <v>478</v>
      </c>
      <c r="K530" s="6"/>
      <c r="L530" s="285">
        <f t="shared" si="70"/>
        <v>311300</v>
      </c>
      <c r="M530" s="285">
        <v>43582.000000000007</v>
      </c>
      <c r="N530" s="285"/>
      <c r="O530" s="286">
        <f t="shared" si="44"/>
        <v>311300</v>
      </c>
      <c r="P530" s="285">
        <f t="shared" si="45"/>
        <v>354882</v>
      </c>
      <c r="Q530" s="286">
        <f t="shared" si="46"/>
        <v>354900</v>
      </c>
      <c r="R530" s="45"/>
    </row>
    <row r="531" spans="1:18" ht="47.25" x14ac:dyDescent="0.2">
      <c r="A531" s="208">
        <f t="shared" si="71"/>
        <v>11</v>
      </c>
      <c r="B531" s="210" t="s">
        <v>3275</v>
      </c>
      <c r="C531" s="211"/>
      <c r="D531" s="211"/>
      <c r="E531" s="211"/>
      <c r="F531" s="211"/>
      <c r="G531" s="200">
        <f t="shared" si="68"/>
        <v>447236.85000000003</v>
      </c>
      <c r="H531" s="6">
        <v>444770.85000000003</v>
      </c>
      <c r="I531" s="243">
        <v>1988</v>
      </c>
      <c r="J531" s="6">
        <v>478</v>
      </c>
      <c r="K531" s="6"/>
      <c r="L531" s="285">
        <f t="shared" si="70"/>
        <v>311300</v>
      </c>
      <c r="M531" s="285">
        <v>43582.000000000007</v>
      </c>
      <c r="N531" s="285"/>
      <c r="O531" s="286">
        <f t="shared" si="44"/>
        <v>311300</v>
      </c>
      <c r="P531" s="285">
        <f t="shared" si="45"/>
        <v>354882</v>
      </c>
      <c r="Q531" s="286">
        <f t="shared" si="46"/>
        <v>354900</v>
      </c>
      <c r="R531" s="45"/>
    </row>
    <row r="532" spans="1:18" ht="47.25" x14ac:dyDescent="0.2">
      <c r="A532" s="208">
        <f t="shared" si="71"/>
        <v>12</v>
      </c>
      <c r="B532" s="210" t="s">
        <v>3276</v>
      </c>
      <c r="C532" s="211"/>
      <c r="D532" s="211"/>
      <c r="E532" s="211"/>
      <c r="F532" s="211"/>
      <c r="G532" s="200">
        <f t="shared" si="68"/>
        <v>607577.44999999995</v>
      </c>
      <c r="H532" s="6">
        <v>605111.44999999995</v>
      </c>
      <c r="I532" s="243">
        <v>1988</v>
      </c>
      <c r="J532" s="6">
        <v>478</v>
      </c>
      <c r="K532" s="6"/>
      <c r="L532" s="285">
        <f t="shared" si="70"/>
        <v>423600</v>
      </c>
      <c r="M532" s="285">
        <v>59304.000000000007</v>
      </c>
      <c r="N532" s="285"/>
      <c r="O532" s="286">
        <f t="shared" si="44"/>
        <v>423600</v>
      </c>
      <c r="P532" s="285">
        <f t="shared" si="45"/>
        <v>482904</v>
      </c>
      <c r="Q532" s="286">
        <f t="shared" si="46"/>
        <v>482900</v>
      </c>
      <c r="R532" s="45"/>
    </row>
    <row r="533" spans="1:18" ht="47.25" x14ac:dyDescent="0.2">
      <c r="A533" s="208">
        <f t="shared" si="71"/>
        <v>13</v>
      </c>
      <c r="B533" s="210" t="s">
        <v>3277</v>
      </c>
      <c r="C533" s="211"/>
      <c r="D533" s="211"/>
      <c r="E533" s="211"/>
      <c r="F533" s="211"/>
      <c r="G533" s="200">
        <f t="shared" si="68"/>
        <v>607577.44999999995</v>
      </c>
      <c r="H533" s="6">
        <v>605111.44999999995</v>
      </c>
      <c r="I533" s="243">
        <v>1988</v>
      </c>
      <c r="J533" s="6">
        <v>478</v>
      </c>
      <c r="K533" s="6"/>
      <c r="L533" s="285">
        <f t="shared" si="70"/>
        <v>423600</v>
      </c>
      <c r="M533" s="285">
        <v>59304.000000000007</v>
      </c>
      <c r="N533" s="285"/>
      <c r="O533" s="286">
        <f t="shared" si="44"/>
        <v>423600</v>
      </c>
      <c r="P533" s="285">
        <f t="shared" si="45"/>
        <v>482904</v>
      </c>
      <c r="Q533" s="286">
        <f t="shared" si="46"/>
        <v>482900</v>
      </c>
      <c r="R533" s="45"/>
    </row>
    <row r="534" spans="1:18" ht="47.25" x14ac:dyDescent="0.2">
      <c r="A534" s="208">
        <f t="shared" si="71"/>
        <v>14</v>
      </c>
      <c r="B534" s="210" t="s">
        <v>3278</v>
      </c>
      <c r="C534" s="211"/>
      <c r="D534" s="211"/>
      <c r="E534" s="211"/>
      <c r="F534" s="211"/>
      <c r="G534" s="200">
        <f t="shared" si="68"/>
        <v>606865.55000000005</v>
      </c>
      <c r="H534" s="6">
        <v>604399.55000000005</v>
      </c>
      <c r="I534" s="243">
        <v>1988</v>
      </c>
      <c r="J534" s="6">
        <v>478</v>
      </c>
      <c r="K534" s="6"/>
      <c r="L534" s="285">
        <f t="shared" si="70"/>
        <v>423100</v>
      </c>
      <c r="M534" s="285">
        <v>59234.000000000007</v>
      </c>
      <c r="N534" s="285"/>
      <c r="O534" s="286">
        <f t="shared" si="44"/>
        <v>423100</v>
      </c>
      <c r="P534" s="285">
        <f t="shared" si="45"/>
        <v>482334</v>
      </c>
      <c r="Q534" s="286">
        <f t="shared" si="46"/>
        <v>482300</v>
      </c>
      <c r="R534" s="45"/>
    </row>
    <row r="535" spans="1:18" ht="31.5" x14ac:dyDescent="0.2">
      <c r="A535" s="208">
        <f t="shared" si="71"/>
        <v>15</v>
      </c>
      <c r="B535" s="210" t="s">
        <v>3279</v>
      </c>
      <c r="C535" s="211"/>
      <c r="D535" s="211"/>
      <c r="E535" s="211"/>
      <c r="F535" s="211"/>
      <c r="G535" s="200">
        <f t="shared" si="68"/>
        <v>115570.24526027398</v>
      </c>
      <c r="H535" s="6">
        <v>110831.67000000001</v>
      </c>
      <c r="I535" s="243">
        <v>1988</v>
      </c>
      <c r="J535" s="6">
        <v>2750.5752602739726</v>
      </c>
      <c r="K535" s="6"/>
      <c r="L535" s="285">
        <f t="shared" si="70"/>
        <v>77600</v>
      </c>
      <c r="M535" s="285">
        <v>10864.000000000002</v>
      </c>
      <c r="N535" s="285"/>
      <c r="O535" s="286">
        <f t="shared" si="44"/>
        <v>77600</v>
      </c>
      <c r="P535" s="285">
        <f t="shared" si="45"/>
        <v>88464</v>
      </c>
      <c r="Q535" s="286">
        <f t="shared" si="46"/>
        <v>88500</v>
      </c>
      <c r="R535" s="45"/>
    </row>
    <row r="536" spans="1:18" ht="47.25" x14ac:dyDescent="0.2">
      <c r="A536" s="208">
        <f t="shared" si="71"/>
        <v>16</v>
      </c>
      <c r="B536" s="210" t="s">
        <v>3280</v>
      </c>
      <c r="C536" s="211"/>
      <c r="D536" s="211"/>
      <c r="E536" s="211"/>
      <c r="F536" s="211"/>
      <c r="G536" s="200">
        <f t="shared" si="68"/>
        <v>858970.4242424242</v>
      </c>
      <c r="H536" s="6">
        <v>851490</v>
      </c>
      <c r="I536" s="243">
        <v>1988</v>
      </c>
      <c r="J536" s="6">
        <v>5492.424242424242</v>
      </c>
      <c r="K536" s="6"/>
      <c r="L536" s="285">
        <f t="shared" si="70"/>
        <v>596000</v>
      </c>
      <c r="M536" s="285">
        <v>83440.000000000015</v>
      </c>
      <c r="N536" s="285"/>
      <c r="O536" s="286">
        <f t="shared" si="44"/>
        <v>596000</v>
      </c>
      <c r="P536" s="285">
        <f t="shared" si="45"/>
        <v>679440</v>
      </c>
      <c r="Q536" s="286">
        <f t="shared" si="46"/>
        <v>679400</v>
      </c>
      <c r="R536" s="45"/>
    </row>
    <row r="537" spans="1:18" x14ac:dyDescent="0.2">
      <c r="A537" s="208">
        <f t="shared" si="71"/>
        <v>17</v>
      </c>
      <c r="B537" s="210" t="s">
        <v>3281</v>
      </c>
      <c r="C537" s="211"/>
      <c r="D537" s="211"/>
      <c r="E537" s="211"/>
      <c r="F537" s="211"/>
      <c r="G537" s="200">
        <f t="shared" si="68"/>
        <v>62701.226027397257</v>
      </c>
      <c r="H537" s="6">
        <v>57973.5</v>
      </c>
      <c r="I537" s="243">
        <v>1988</v>
      </c>
      <c r="J537" s="6">
        <v>2739.7260273972602</v>
      </c>
      <c r="K537" s="6"/>
      <c r="L537" s="285">
        <v>50000</v>
      </c>
      <c r="M537" s="285">
        <v>7000.0000000000009</v>
      </c>
      <c r="N537" s="285"/>
      <c r="O537" s="286">
        <f t="shared" si="44"/>
        <v>50000</v>
      </c>
      <c r="P537" s="285">
        <f t="shared" si="45"/>
        <v>57000</v>
      </c>
      <c r="Q537" s="286">
        <f t="shared" si="46"/>
        <v>57000</v>
      </c>
      <c r="R537" s="45"/>
    </row>
    <row r="538" spans="1:18" ht="31.5" x14ac:dyDescent="0.2">
      <c r="A538" s="208">
        <f t="shared" si="71"/>
        <v>18</v>
      </c>
      <c r="B538" s="210" t="s">
        <v>3282</v>
      </c>
      <c r="C538" s="211"/>
      <c r="D538" s="211"/>
      <c r="E538" s="211"/>
      <c r="F538" s="211"/>
      <c r="G538" s="200">
        <f t="shared" si="68"/>
        <v>77701.226027397264</v>
      </c>
      <c r="H538" s="6">
        <v>72973.5</v>
      </c>
      <c r="I538" s="243">
        <v>1988</v>
      </c>
      <c r="J538" s="6">
        <v>2739.7260273972602</v>
      </c>
      <c r="K538" s="6"/>
      <c r="L538" s="285">
        <v>70000</v>
      </c>
      <c r="M538" s="285">
        <v>9800.0000000000018</v>
      </c>
      <c r="N538" s="285"/>
      <c r="O538" s="286">
        <f t="shared" si="44"/>
        <v>70000</v>
      </c>
      <c r="P538" s="285">
        <f t="shared" si="45"/>
        <v>79800</v>
      </c>
      <c r="Q538" s="286">
        <f t="shared" si="46"/>
        <v>79800</v>
      </c>
      <c r="R538" s="45"/>
    </row>
    <row r="539" spans="1:18" ht="31.5" x14ac:dyDescent="0.2">
      <c r="A539" s="208">
        <f t="shared" si="71"/>
        <v>19</v>
      </c>
      <c r="B539" s="210" t="s">
        <v>3283</v>
      </c>
      <c r="C539" s="211"/>
      <c r="D539" s="211"/>
      <c r="E539" s="211"/>
      <c r="F539" s="211"/>
      <c r="G539" s="200">
        <f t="shared" si="68"/>
        <v>693303.5</v>
      </c>
      <c r="H539" s="6">
        <v>691315.5</v>
      </c>
      <c r="I539" s="243">
        <v>1988</v>
      </c>
      <c r="J539" s="6">
        <v>0</v>
      </c>
      <c r="K539" s="6"/>
      <c r="L539" s="285">
        <f t="shared" si="70"/>
        <v>483900</v>
      </c>
      <c r="M539" s="285">
        <v>67746</v>
      </c>
      <c r="N539" s="285"/>
      <c r="O539" s="286">
        <f t="shared" si="44"/>
        <v>483900</v>
      </c>
      <c r="P539" s="285">
        <f t="shared" si="45"/>
        <v>551646</v>
      </c>
      <c r="Q539" s="286">
        <f t="shared" si="46"/>
        <v>551600</v>
      </c>
      <c r="R539" s="45"/>
    </row>
    <row r="540" spans="1:18" ht="31.5" x14ac:dyDescent="0.2">
      <c r="A540" s="208">
        <f t="shared" si="71"/>
        <v>20</v>
      </c>
      <c r="B540" s="210" t="s">
        <v>3284</v>
      </c>
      <c r="C540" s="211"/>
      <c r="D540" s="211"/>
      <c r="E540" s="211"/>
      <c r="F540" s="211"/>
      <c r="G540" s="200">
        <f t="shared" si="68"/>
        <v>243838</v>
      </c>
      <c r="H540" s="6">
        <v>240959</v>
      </c>
      <c r="I540" s="243">
        <v>1988</v>
      </c>
      <c r="J540" s="6">
        <v>891</v>
      </c>
      <c r="K540" s="6"/>
      <c r="L540" s="285">
        <f t="shared" si="70"/>
        <v>168700</v>
      </c>
      <c r="M540" s="285">
        <v>23618.000000000004</v>
      </c>
      <c r="N540" s="285"/>
      <c r="O540" s="286">
        <f t="shared" si="44"/>
        <v>168700</v>
      </c>
      <c r="P540" s="285">
        <f t="shared" si="45"/>
        <v>192318</v>
      </c>
      <c r="Q540" s="286">
        <f t="shared" si="46"/>
        <v>192300</v>
      </c>
      <c r="R540" s="45"/>
    </row>
    <row r="541" spans="1:18" ht="31.5" x14ac:dyDescent="0.2">
      <c r="A541" s="208">
        <f t="shared" si="71"/>
        <v>21</v>
      </c>
      <c r="B541" s="210" t="s">
        <v>3285</v>
      </c>
      <c r="C541" s="211"/>
      <c r="D541" s="211"/>
      <c r="E541" s="211"/>
      <c r="F541" s="211"/>
      <c r="G541" s="200">
        <f t="shared" si="68"/>
        <v>121754.67</v>
      </c>
      <c r="H541" s="6">
        <v>119724.67</v>
      </c>
      <c r="I541" s="243">
        <v>1988</v>
      </c>
      <c r="J541" s="6">
        <v>42</v>
      </c>
      <c r="K541" s="6"/>
      <c r="L541" s="285">
        <f t="shared" si="70"/>
        <v>83800</v>
      </c>
      <c r="M541" s="285">
        <v>11732.000000000002</v>
      </c>
      <c r="N541" s="285"/>
      <c r="O541" s="286">
        <f t="shared" si="44"/>
        <v>83800</v>
      </c>
      <c r="P541" s="285">
        <f t="shared" si="45"/>
        <v>95532</v>
      </c>
      <c r="Q541" s="286">
        <f t="shared" si="46"/>
        <v>95500</v>
      </c>
      <c r="R541" s="45"/>
    </row>
    <row r="542" spans="1:18" ht="47.25" x14ac:dyDescent="0.2">
      <c r="A542" s="208">
        <f t="shared" si="71"/>
        <v>22</v>
      </c>
      <c r="B542" s="210" t="s">
        <v>3286</v>
      </c>
      <c r="C542" s="211"/>
      <c r="D542" s="211"/>
      <c r="E542" s="211"/>
      <c r="F542" s="211"/>
      <c r="G542" s="200">
        <f t="shared" si="68"/>
        <v>137380.34439999997</v>
      </c>
      <c r="H542" s="6">
        <v>135350.34439999997</v>
      </c>
      <c r="I542" s="243">
        <v>1988</v>
      </c>
      <c r="J542" s="6">
        <v>42</v>
      </c>
      <c r="K542" s="6"/>
      <c r="L542" s="285">
        <f t="shared" si="70"/>
        <v>94700</v>
      </c>
      <c r="M542" s="285">
        <v>13258.000000000002</v>
      </c>
      <c r="N542" s="285"/>
      <c r="O542" s="286">
        <f t="shared" si="44"/>
        <v>94700</v>
      </c>
      <c r="P542" s="285">
        <f t="shared" si="45"/>
        <v>107958</v>
      </c>
      <c r="Q542" s="286">
        <f t="shared" si="46"/>
        <v>108000</v>
      </c>
      <c r="R542" s="45"/>
    </row>
    <row r="543" spans="1:18" ht="31.5" x14ac:dyDescent="0.2">
      <c r="A543" s="208">
        <f t="shared" si="71"/>
        <v>23</v>
      </c>
      <c r="B543" s="210" t="s">
        <v>3287</v>
      </c>
      <c r="C543" s="211"/>
      <c r="D543" s="211"/>
      <c r="E543" s="211"/>
      <c r="F543" s="211"/>
      <c r="G543" s="200">
        <f t="shared" si="68"/>
        <v>89947.03</v>
      </c>
      <c r="H543" s="6">
        <v>87808.03</v>
      </c>
      <c r="I543" s="243">
        <v>2097</v>
      </c>
      <c r="J543" s="6">
        <v>42</v>
      </c>
      <c r="K543" s="6"/>
      <c r="L543" s="285">
        <v>80000</v>
      </c>
      <c r="M543" s="285">
        <v>11200.000000000002</v>
      </c>
      <c r="N543" s="285"/>
      <c r="O543" s="286">
        <f t="shared" si="44"/>
        <v>80000</v>
      </c>
      <c r="P543" s="285">
        <f t="shared" si="45"/>
        <v>91200</v>
      </c>
      <c r="Q543" s="286">
        <f t="shared" si="46"/>
        <v>91200</v>
      </c>
      <c r="R543" s="45"/>
    </row>
    <row r="544" spans="1:18" ht="47.25" x14ac:dyDescent="0.2">
      <c r="A544" s="208">
        <f t="shared" si="71"/>
        <v>24</v>
      </c>
      <c r="B544" s="210" t="s">
        <v>3288</v>
      </c>
      <c r="C544" s="211"/>
      <c r="D544" s="211"/>
      <c r="E544" s="211"/>
      <c r="F544" s="211"/>
      <c r="G544" s="200">
        <f t="shared" si="68"/>
        <v>117402.48999999999</v>
      </c>
      <c r="H544" s="6">
        <v>115372.48999999999</v>
      </c>
      <c r="I544" s="243">
        <v>1988</v>
      </c>
      <c r="J544" s="6">
        <v>42</v>
      </c>
      <c r="K544" s="6"/>
      <c r="L544" s="285">
        <f t="shared" si="70"/>
        <v>80800</v>
      </c>
      <c r="M544" s="285">
        <v>11312.000000000002</v>
      </c>
      <c r="N544" s="285"/>
      <c r="O544" s="286">
        <f t="shared" si="44"/>
        <v>80800</v>
      </c>
      <c r="P544" s="285">
        <f t="shared" si="45"/>
        <v>92112</v>
      </c>
      <c r="Q544" s="286">
        <f t="shared" si="46"/>
        <v>92100</v>
      </c>
      <c r="R544" s="45"/>
    </row>
    <row r="545" spans="1:18" ht="31.5" x14ac:dyDescent="0.2">
      <c r="A545" s="208">
        <f t="shared" si="71"/>
        <v>25</v>
      </c>
      <c r="B545" s="210" t="s">
        <v>3289</v>
      </c>
      <c r="C545" s="211"/>
      <c r="D545" s="211"/>
      <c r="E545" s="211"/>
      <c r="F545" s="211"/>
      <c r="G545" s="200">
        <f t="shared" si="68"/>
        <v>95545.709999999992</v>
      </c>
      <c r="H545" s="6">
        <v>93515.709999999992</v>
      </c>
      <c r="I545" s="243">
        <v>1988</v>
      </c>
      <c r="J545" s="6">
        <v>42</v>
      </c>
      <c r="K545" s="6"/>
      <c r="L545" s="285">
        <v>90000</v>
      </c>
      <c r="M545" s="285">
        <v>12600.000000000002</v>
      </c>
      <c r="N545" s="285"/>
      <c r="O545" s="286">
        <f t="shared" si="44"/>
        <v>90000</v>
      </c>
      <c r="P545" s="285">
        <f t="shared" si="45"/>
        <v>102600</v>
      </c>
      <c r="Q545" s="286">
        <f t="shared" si="46"/>
        <v>102600</v>
      </c>
      <c r="R545" s="45"/>
    </row>
    <row r="546" spans="1:18" ht="47.25" x14ac:dyDescent="0.2">
      <c r="A546" s="208">
        <f t="shared" si="71"/>
        <v>26</v>
      </c>
      <c r="B546" s="210" t="s">
        <v>3290</v>
      </c>
      <c r="C546" s="211"/>
      <c r="D546" s="211"/>
      <c r="E546" s="211"/>
      <c r="F546" s="211"/>
      <c r="G546" s="200">
        <f t="shared" si="68"/>
        <v>120826.26999999999</v>
      </c>
      <c r="H546" s="6">
        <v>118796.26999999999</v>
      </c>
      <c r="I546" s="243">
        <v>1988</v>
      </c>
      <c r="J546" s="6">
        <v>42</v>
      </c>
      <c r="K546" s="6"/>
      <c r="L546" s="285">
        <f t="shared" si="70"/>
        <v>83200</v>
      </c>
      <c r="M546" s="285">
        <v>11648.000000000002</v>
      </c>
      <c r="N546" s="285"/>
      <c r="O546" s="286">
        <f t="shared" si="44"/>
        <v>83200</v>
      </c>
      <c r="P546" s="285">
        <f t="shared" si="45"/>
        <v>94848</v>
      </c>
      <c r="Q546" s="286">
        <f t="shared" si="46"/>
        <v>94800</v>
      </c>
      <c r="R546" s="45"/>
    </row>
    <row r="547" spans="1:18" ht="31.5" x14ac:dyDescent="0.2">
      <c r="A547" s="208">
        <f t="shared" si="71"/>
        <v>27</v>
      </c>
      <c r="B547" s="210" t="s">
        <v>3291</v>
      </c>
      <c r="C547" s="211"/>
      <c r="D547" s="211"/>
      <c r="E547" s="211"/>
      <c r="F547" s="211"/>
      <c r="G547" s="200">
        <f t="shared" si="68"/>
        <v>121749.15</v>
      </c>
      <c r="H547" s="6">
        <v>119719.15</v>
      </c>
      <c r="I547" s="243">
        <v>1988</v>
      </c>
      <c r="J547" s="6">
        <v>42</v>
      </c>
      <c r="K547" s="6"/>
      <c r="L547" s="285">
        <f t="shared" si="70"/>
        <v>83800</v>
      </c>
      <c r="M547" s="285">
        <v>11732.000000000002</v>
      </c>
      <c r="N547" s="285"/>
      <c r="O547" s="286">
        <f t="shared" si="44"/>
        <v>83800</v>
      </c>
      <c r="P547" s="285">
        <f t="shared" si="45"/>
        <v>95532</v>
      </c>
      <c r="Q547" s="286">
        <f t="shared" si="46"/>
        <v>95500</v>
      </c>
      <c r="R547" s="45"/>
    </row>
    <row r="548" spans="1:18" ht="47.25" x14ac:dyDescent="0.2">
      <c r="A548" s="208">
        <f t="shared" si="71"/>
        <v>28</v>
      </c>
      <c r="B548" s="210" t="s">
        <v>3292</v>
      </c>
      <c r="C548" s="211"/>
      <c r="D548" s="211"/>
      <c r="E548" s="211"/>
      <c r="F548" s="211"/>
      <c r="G548" s="200">
        <f t="shared" si="68"/>
        <v>136548.9964</v>
      </c>
      <c r="H548" s="6">
        <v>134518.9964</v>
      </c>
      <c r="I548" s="243">
        <v>1988</v>
      </c>
      <c r="J548" s="6">
        <v>42</v>
      </c>
      <c r="K548" s="6"/>
      <c r="L548" s="285">
        <f t="shared" si="70"/>
        <v>94200</v>
      </c>
      <c r="M548" s="285">
        <v>13188.000000000002</v>
      </c>
      <c r="N548" s="285"/>
      <c r="O548" s="286">
        <f t="shared" si="44"/>
        <v>94200</v>
      </c>
      <c r="P548" s="285">
        <f t="shared" si="45"/>
        <v>107388</v>
      </c>
      <c r="Q548" s="286">
        <f t="shared" si="46"/>
        <v>107400</v>
      </c>
      <c r="R548" s="45"/>
    </row>
    <row r="549" spans="1:18" ht="47.25" x14ac:dyDescent="0.2">
      <c r="A549" s="208">
        <f t="shared" si="71"/>
        <v>29</v>
      </c>
      <c r="B549" s="210" t="s">
        <v>3293</v>
      </c>
      <c r="C549" s="211"/>
      <c r="D549" s="211"/>
      <c r="E549" s="211"/>
      <c r="F549" s="211"/>
      <c r="G549" s="200">
        <f t="shared" si="68"/>
        <v>112111.56819999998</v>
      </c>
      <c r="H549" s="6">
        <v>110081.56819999998</v>
      </c>
      <c r="I549" s="243">
        <v>1988</v>
      </c>
      <c r="J549" s="6">
        <v>42</v>
      </c>
      <c r="K549" s="6"/>
      <c r="L549" s="285">
        <f t="shared" si="70"/>
        <v>77100</v>
      </c>
      <c r="M549" s="285">
        <v>10794.000000000002</v>
      </c>
      <c r="N549" s="285"/>
      <c r="O549" s="286">
        <f t="shared" si="44"/>
        <v>77100</v>
      </c>
      <c r="P549" s="285">
        <f t="shared" si="45"/>
        <v>87894</v>
      </c>
      <c r="Q549" s="286">
        <f t="shared" si="46"/>
        <v>87900</v>
      </c>
      <c r="R549" s="45"/>
    </row>
    <row r="550" spans="1:18" ht="47.25" x14ac:dyDescent="0.2">
      <c r="A550" s="208">
        <f t="shared" si="71"/>
        <v>30</v>
      </c>
      <c r="B550" s="210" t="s">
        <v>3294</v>
      </c>
      <c r="C550" s="211"/>
      <c r="D550" s="211"/>
      <c r="E550" s="211"/>
      <c r="F550" s="211"/>
      <c r="G550" s="200">
        <f t="shared" si="68"/>
        <v>63922.828600000001</v>
      </c>
      <c r="H550" s="6">
        <v>61892.828600000001</v>
      </c>
      <c r="I550" s="243">
        <v>1988</v>
      </c>
      <c r="J550" s="6">
        <v>42</v>
      </c>
      <c r="K550" s="6"/>
      <c r="L550" s="285">
        <v>60000</v>
      </c>
      <c r="M550" s="285">
        <v>8400</v>
      </c>
      <c r="N550" s="285"/>
      <c r="O550" s="286">
        <f t="shared" si="44"/>
        <v>60000</v>
      </c>
      <c r="P550" s="285">
        <f t="shared" si="45"/>
        <v>68400</v>
      </c>
      <c r="Q550" s="286">
        <f t="shared" si="46"/>
        <v>68400</v>
      </c>
      <c r="R550" s="45"/>
    </row>
    <row r="551" spans="1:18" ht="50.25" x14ac:dyDescent="0.2">
      <c r="A551" s="208">
        <f t="shared" si="71"/>
        <v>31</v>
      </c>
      <c r="B551" s="210" t="s">
        <v>3295</v>
      </c>
      <c r="C551" s="211"/>
      <c r="D551" s="211"/>
      <c r="E551" s="211"/>
      <c r="F551" s="211"/>
      <c r="G551" s="200">
        <f t="shared" si="68"/>
        <v>174869.17959999997</v>
      </c>
      <c r="H551" s="6">
        <v>172839.17959999997</v>
      </c>
      <c r="I551" s="243">
        <v>1988</v>
      </c>
      <c r="J551" s="6">
        <v>42</v>
      </c>
      <c r="K551" s="6"/>
      <c r="L551" s="285">
        <f t="shared" si="70"/>
        <v>121000</v>
      </c>
      <c r="M551" s="285">
        <v>16940</v>
      </c>
      <c r="N551" s="285"/>
      <c r="O551" s="286">
        <f t="shared" ref="O551:O614" si="72">N551+L551</f>
        <v>121000</v>
      </c>
      <c r="P551" s="285">
        <f t="shared" ref="P551:P614" si="73">L551+M551+N551</f>
        <v>137940</v>
      </c>
      <c r="Q551" s="286">
        <f t="shared" ref="Q551:Q614" si="74">ROUND((P551),-2)</f>
        <v>137900</v>
      </c>
      <c r="R551" s="45"/>
    </row>
    <row r="552" spans="1:18" ht="50.25" x14ac:dyDescent="0.2">
      <c r="A552" s="208">
        <f t="shared" si="71"/>
        <v>32</v>
      </c>
      <c r="B552" s="210" t="s">
        <v>3296</v>
      </c>
      <c r="C552" s="211"/>
      <c r="D552" s="211"/>
      <c r="E552" s="211"/>
      <c r="F552" s="211"/>
      <c r="G552" s="200">
        <f t="shared" si="68"/>
        <v>98154.211599999981</v>
      </c>
      <c r="H552" s="6">
        <v>96124.211599999981</v>
      </c>
      <c r="I552" s="243">
        <v>1988</v>
      </c>
      <c r="J552" s="6">
        <v>42</v>
      </c>
      <c r="K552" s="6"/>
      <c r="L552" s="285">
        <v>95000</v>
      </c>
      <c r="M552" s="285">
        <v>13300.000000000002</v>
      </c>
      <c r="N552" s="285"/>
      <c r="O552" s="286">
        <f t="shared" si="72"/>
        <v>95000</v>
      </c>
      <c r="P552" s="285">
        <f t="shared" si="73"/>
        <v>108300</v>
      </c>
      <c r="Q552" s="286">
        <f t="shared" si="74"/>
        <v>108300</v>
      </c>
      <c r="R552" s="45"/>
    </row>
    <row r="553" spans="1:18" ht="50.25" x14ac:dyDescent="0.2">
      <c r="A553" s="208">
        <f t="shared" si="71"/>
        <v>33</v>
      </c>
      <c r="B553" s="210" t="s">
        <v>3297</v>
      </c>
      <c r="C553" s="211"/>
      <c r="D553" s="211"/>
      <c r="E553" s="211"/>
      <c r="F553" s="211"/>
      <c r="G553" s="200">
        <f t="shared" si="68"/>
        <v>125958.46239999999</v>
      </c>
      <c r="H553" s="6">
        <v>123928.46239999999</v>
      </c>
      <c r="I553" s="243">
        <v>1988</v>
      </c>
      <c r="J553" s="6">
        <v>42</v>
      </c>
      <c r="K553" s="6"/>
      <c r="L553" s="285">
        <v>110000</v>
      </c>
      <c r="M553" s="285">
        <v>15400.000000000002</v>
      </c>
      <c r="N553" s="285"/>
      <c r="O553" s="286">
        <f t="shared" si="72"/>
        <v>110000</v>
      </c>
      <c r="P553" s="285">
        <f t="shared" si="73"/>
        <v>125400</v>
      </c>
      <c r="Q553" s="286">
        <f t="shared" si="74"/>
        <v>125400</v>
      </c>
      <c r="R553" s="45"/>
    </row>
    <row r="554" spans="1:18" ht="50.25" x14ac:dyDescent="0.2">
      <c r="A554" s="208">
        <f t="shared" si="71"/>
        <v>34</v>
      </c>
      <c r="B554" s="210" t="s">
        <v>3298</v>
      </c>
      <c r="C554" s="211"/>
      <c r="D554" s="211"/>
      <c r="E554" s="211"/>
      <c r="F554" s="211"/>
      <c r="G554" s="200">
        <f t="shared" si="68"/>
        <v>163107.17919999998</v>
      </c>
      <c r="H554" s="6">
        <v>161077.17919999998</v>
      </c>
      <c r="I554" s="243">
        <v>1988</v>
      </c>
      <c r="J554" s="6">
        <v>42</v>
      </c>
      <c r="K554" s="6"/>
      <c r="L554" s="285">
        <v>120000</v>
      </c>
      <c r="M554" s="285">
        <v>16800</v>
      </c>
      <c r="N554" s="285"/>
      <c r="O554" s="286">
        <f t="shared" si="72"/>
        <v>120000</v>
      </c>
      <c r="P554" s="285">
        <f t="shared" si="73"/>
        <v>136800</v>
      </c>
      <c r="Q554" s="286">
        <f t="shared" si="74"/>
        <v>136800</v>
      </c>
      <c r="R554" s="45"/>
    </row>
    <row r="555" spans="1:18" ht="50.25" x14ac:dyDescent="0.2">
      <c r="A555" s="208">
        <f t="shared" si="71"/>
        <v>35</v>
      </c>
      <c r="B555" s="210" t="s">
        <v>3299</v>
      </c>
      <c r="C555" s="211"/>
      <c r="D555" s="211"/>
      <c r="E555" s="211"/>
      <c r="F555" s="211"/>
      <c r="G555" s="200">
        <f t="shared" si="68"/>
        <v>220245.63759999996</v>
      </c>
      <c r="H555" s="6">
        <v>218215.63759999996</v>
      </c>
      <c r="I555" s="243">
        <v>1988</v>
      </c>
      <c r="J555" s="6">
        <v>42</v>
      </c>
      <c r="K555" s="6"/>
      <c r="L555" s="285">
        <v>180000</v>
      </c>
      <c r="M555" s="285">
        <v>25200.000000000004</v>
      </c>
      <c r="N555" s="285"/>
      <c r="O555" s="286">
        <f t="shared" si="72"/>
        <v>180000</v>
      </c>
      <c r="P555" s="285">
        <f t="shared" si="73"/>
        <v>205200</v>
      </c>
      <c r="Q555" s="286">
        <f t="shared" si="74"/>
        <v>205200</v>
      </c>
      <c r="R555" s="45"/>
    </row>
    <row r="556" spans="1:18" ht="50.25" x14ac:dyDescent="0.2">
      <c r="A556" s="208">
        <f t="shared" si="71"/>
        <v>36</v>
      </c>
      <c r="B556" s="210" t="s">
        <v>3300</v>
      </c>
      <c r="C556" s="211"/>
      <c r="D556" s="211"/>
      <c r="E556" s="211"/>
      <c r="F556" s="211"/>
      <c r="G556" s="200">
        <f t="shared" si="68"/>
        <v>220245.63759999996</v>
      </c>
      <c r="H556" s="6">
        <v>218215.63759999996</v>
      </c>
      <c r="I556" s="243">
        <v>1988</v>
      </c>
      <c r="J556" s="6">
        <v>42</v>
      </c>
      <c r="K556" s="6"/>
      <c r="L556" s="285">
        <v>180000</v>
      </c>
      <c r="M556" s="285">
        <v>25200.000000000004</v>
      </c>
      <c r="N556" s="285"/>
      <c r="O556" s="286">
        <f t="shared" si="72"/>
        <v>180000</v>
      </c>
      <c r="P556" s="285">
        <f t="shared" si="73"/>
        <v>205200</v>
      </c>
      <c r="Q556" s="286">
        <f t="shared" si="74"/>
        <v>205200</v>
      </c>
      <c r="R556" s="45"/>
    </row>
    <row r="557" spans="1:18" ht="47.25" x14ac:dyDescent="0.2">
      <c r="A557" s="208">
        <f t="shared" si="71"/>
        <v>37</v>
      </c>
      <c r="B557" s="210" t="s">
        <v>3301</v>
      </c>
      <c r="C557" s="211"/>
      <c r="D557" s="211"/>
      <c r="E557" s="211"/>
      <c r="F557" s="211"/>
      <c r="G557" s="200">
        <f t="shared" si="68"/>
        <v>161101.59759999998</v>
      </c>
      <c r="H557" s="6">
        <v>159071.59759999998</v>
      </c>
      <c r="I557" s="243">
        <v>1988</v>
      </c>
      <c r="J557" s="6">
        <v>42</v>
      </c>
      <c r="K557" s="6"/>
      <c r="L557" s="285">
        <f>ROUND((H557*0.8),-2)</f>
        <v>127300</v>
      </c>
      <c r="M557" s="285">
        <v>17822</v>
      </c>
      <c r="N557" s="285"/>
      <c r="O557" s="286">
        <f t="shared" si="72"/>
        <v>127300</v>
      </c>
      <c r="P557" s="285">
        <f t="shared" si="73"/>
        <v>145122</v>
      </c>
      <c r="Q557" s="286">
        <f t="shared" si="74"/>
        <v>145100</v>
      </c>
      <c r="R557" s="45"/>
    </row>
    <row r="558" spans="1:18" ht="47.25" x14ac:dyDescent="0.2">
      <c r="A558" s="208">
        <f t="shared" si="71"/>
        <v>38</v>
      </c>
      <c r="B558" s="210" t="s">
        <v>3302</v>
      </c>
      <c r="C558" s="211"/>
      <c r="D558" s="211"/>
      <c r="E558" s="211"/>
      <c r="F558" s="211"/>
      <c r="G558" s="200">
        <f t="shared" si="68"/>
        <v>179825.40999999997</v>
      </c>
      <c r="H558" s="6">
        <v>177795.40999999997</v>
      </c>
      <c r="I558" s="243">
        <v>1988</v>
      </c>
      <c r="J558" s="6">
        <v>42</v>
      </c>
      <c r="K558" s="6"/>
      <c r="L558" s="285">
        <f t="shared" ref="L558:L564" si="75">ROUND((H558*0.8),-2)</f>
        <v>142200</v>
      </c>
      <c r="M558" s="285">
        <v>19908.000000000004</v>
      </c>
      <c r="N558" s="285"/>
      <c r="O558" s="286">
        <f t="shared" si="72"/>
        <v>142200</v>
      </c>
      <c r="P558" s="285">
        <f t="shared" si="73"/>
        <v>162108</v>
      </c>
      <c r="Q558" s="286">
        <f t="shared" si="74"/>
        <v>162100</v>
      </c>
      <c r="R558" s="45"/>
    </row>
    <row r="559" spans="1:18" ht="47.25" x14ac:dyDescent="0.2">
      <c r="A559" s="208">
        <f t="shared" si="71"/>
        <v>39</v>
      </c>
      <c r="B559" s="210" t="s">
        <v>3303</v>
      </c>
      <c r="C559" s="211"/>
      <c r="D559" s="211"/>
      <c r="E559" s="211"/>
      <c r="F559" s="211"/>
      <c r="G559" s="200">
        <f t="shared" si="68"/>
        <v>233739.30519999997</v>
      </c>
      <c r="H559" s="6">
        <v>231709.30519999997</v>
      </c>
      <c r="I559" s="243">
        <v>1988</v>
      </c>
      <c r="J559" s="6">
        <v>42</v>
      </c>
      <c r="K559" s="6"/>
      <c r="L559" s="285">
        <f t="shared" si="75"/>
        <v>185400</v>
      </c>
      <c r="M559" s="285">
        <v>25956.000000000004</v>
      </c>
      <c r="N559" s="285"/>
      <c r="O559" s="286">
        <f t="shared" si="72"/>
        <v>185400</v>
      </c>
      <c r="P559" s="285">
        <f t="shared" si="73"/>
        <v>211356</v>
      </c>
      <c r="Q559" s="286">
        <f t="shared" si="74"/>
        <v>211400</v>
      </c>
      <c r="R559" s="45"/>
    </row>
    <row r="560" spans="1:18" ht="47.25" x14ac:dyDescent="0.2">
      <c r="A560" s="208">
        <f t="shared" si="71"/>
        <v>40</v>
      </c>
      <c r="B560" s="210" t="s">
        <v>3304</v>
      </c>
      <c r="C560" s="211"/>
      <c r="D560" s="211"/>
      <c r="E560" s="211"/>
      <c r="F560" s="211"/>
      <c r="G560" s="200">
        <f t="shared" si="68"/>
        <v>60793.940800000004</v>
      </c>
      <c r="H560" s="6">
        <v>58763.940800000004</v>
      </c>
      <c r="I560" s="243">
        <v>1988</v>
      </c>
      <c r="J560" s="6">
        <v>42</v>
      </c>
      <c r="K560" s="6"/>
      <c r="L560" s="285">
        <v>55000</v>
      </c>
      <c r="M560" s="285">
        <v>7700.0000000000009</v>
      </c>
      <c r="N560" s="285"/>
      <c r="O560" s="286">
        <f t="shared" si="72"/>
        <v>55000</v>
      </c>
      <c r="P560" s="285">
        <f t="shared" si="73"/>
        <v>62700</v>
      </c>
      <c r="Q560" s="286">
        <f t="shared" si="74"/>
        <v>62700</v>
      </c>
      <c r="R560" s="45"/>
    </row>
    <row r="561" spans="1:18" ht="50.25" x14ac:dyDescent="0.2">
      <c r="A561" s="208">
        <f t="shared" si="71"/>
        <v>41</v>
      </c>
      <c r="B561" s="210" t="s">
        <v>3305</v>
      </c>
      <c r="C561" s="211"/>
      <c r="D561" s="211"/>
      <c r="E561" s="211"/>
      <c r="F561" s="211"/>
      <c r="G561" s="200">
        <f t="shared" si="68"/>
        <v>160934.58999999997</v>
      </c>
      <c r="H561" s="6">
        <v>158904.58999999997</v>
      </c>
      <c r="I561" s="243">
        <v>1988</v>
      </c>
      <c r="J561" s="6">
        <v>42</v>
      </c>
      <c r="K561" s="6"/>
      <c r="L561" s="285">
        <f t="shared" si="75"/>
        <v>127100</v>
      </c>
      <c r="M561" s="285">
        <v>17794</v>
      </c>
      <c r="N561" s="285"/>
      <c r="O561" s="286">
        <f t="shared" si="72"/>
        <v>127100</v>
      </c>
      <c r="P561" s="285">
        <f t="shared" si="73"/>
        <v>144894</v>
      </c>
      <c r="Q561" s="286">
        <f t="shared" si="74"/>
        <v>144900</v>
      </c>
      <c r="R561" s="45"/>
    </row>
    <row r="562" spans="1:18" ht="50.25" x14ac:dyDescent="0.2">
      <c r="A562" s="208">
        <f t="shared" si="71"/>
        <v>42</v>
      </c>
      <c r="B562" s="210" t="s">
        <v>3306</v>
      </c>
      <c r="C562" s="211"/>
      <c r="D562" s="211"/>
      <c r="E562" s="211"/>
      <c r="F562" s="211"/>
      <c r="G562" s="200">
        <f t="shared" si="68"/>
        <v>190462.47759999998</v>
      </c>
      <c r="H562" s="6">
        <v>188432.47759999998</v>
      </c>
      <c r="I562" s="243">
        <v>1988</v>
      </c>
      <c r="J562" s="6">
        <v>42</v>
      </c>
      <c r="K562" s="6"/>
      <c r="L562" s="285">
        <f t="shared" si="75"/>
        <v>150700</v>
      </c>
      <c r="M562" s="285">
        <v>21098.000000000004</v>
      </c>
      <c r="N562" s="285"/>
      <c r="O562" s="286">
        <f t="shared" si="72"/>
        <v>150700</v>
      </c>
      <c r="P562" s="285">
        <f t="shared" si="73"/>
        <v>171798</v>
      </c>
      <c r="Q562" s="286">
        <f t="shared" si="74"/>
        <v>171800</v>
      </c>
      <c r="R562" s="45"/>
    </row>
    <row r="563" spans="1:18" ht="50.25" x14ac:dyDescent="0.2">
      <c r="A563" s="208">
        <f t="shared" si="71"/>
        <v>43</v>
      </c>
      <c r="B563" s="210" t="s">
        <v>3307</v>
      </c>
      <c r="C563" s="211"/>
      <c r="D563" s="211"/>
      <c r="E563" s="211"/>
      <c r="F563" s="211"/>
      <c r="G563" s="200">
        <f t="shared" si="68"/>
        <v>220245.63759999996</v>
      </c>
      <c r="H563" s="6">
        <v>218215.63759999996</v>
      </c>
      <c r="I563" s="243">
        <v>1988</v>
      </c>
      <c r="J563" s="6">
        <v>42</v>
      </c>
      <c r="K563" s="6"/>
      <c r="L563" s="285">
        <f t="shared" si="75"/>
        <v>174600</v>
      </c>
      <c r="M563" s="285">
        <v>24444.000000000004</v>
      </c>
      <c r="N563" s="285"/>
      <c r="O563" s="286">
        <f t="shared" si="72"/>
        <v>174600</v>
      </c>
      <c r="P563" s="285">
        <f t="shared" si="73"/>
        <v>199044</v>
      </c>
      <c r="Q563" s="286">
        <f t="shared" si="74"/>
        <v>199000</v>
      </c>
      <c r="R563" s="45"/>
    </row>
    <row r="564" spans="1:18" ht="50.25" x14ac:dyDescent="0.2">
      <c r="A564" s="208">
        <f t="shared" si="71"/>
        <v>44</v>
      </c>
      <c r="B564" s="210" t="s">
        <v>3308</v>
      </c>
      <c r="C564" s="211"/>
      <c r="D564" s="211"/>
      <c r="E564" s="211"/>
      <c r="F564" s="211"/>
      <c r="G564" s="200">
        <f t="shared" si="68"/>
        <v>163935.17919999998</v>
      </c>
      <c r="H564" s="6">
        <v>161905.17919999998</v>
      </c>
      <c r="I564" s="243">
        <v>1988</v>
      </c>
      <c r="J564" s="6">
        <v>42</v>
      </c>
      <c r="K564" s="6"/>
      <c r="L564" s="285">
        <f t="shared" si="75"/>
        <v>129500</v>
      </c>
      <c r="M564" s="285">
        <v>18130</v>
      </c>
      <c r="N564" s="285"/>
      <c r="O564" s="286">
        <f t="shared" si="72"/>
        <v>129500</v>
      </c>
      <c r="P564" s="285">
        <f t="shared" si="73"/>
        <v>147630</v>
      </c>
      <c r="Q564" s="286">
        <f t="shared" si="74"/>
        <v>147600</v>
      </c>
      <c r="R564" s="45"/>
    </row>
    <row r="565" spans="1:18" ht="31.5" x14ac:dyDescent="0.2">
      <c r="A565" s="208">
        <f t="shared" si="71"/>
        <v>45</v>
      </c>
      <c r="B565" s="210" t="s">
        <v>3309</v>
      </c>
      <c r="C565" s="211"/>
      <c r="D565" s="211"/>
      <c r="E565" s="211"/>
      <c r="F565" s="211"/>
      <c r="G565" s="200">
        <f t="shared" si="68"/>
        <v>44516.9</v>
      </c>
      <c r="H565" s="6">
        <v>42486.9</v>
      </c>
      <c r="I565" s="243">
        <v>1988</v>
      </c>
      <c r="J565" s="6">
        <v>42</v>
      </c>
      <c r="K565" s="6"/>
      <c r="L565" s="285">
        <v>40000</v>
      </c>
      <c r="M565" s="285">
        <v>5600.0000000000009</v>
      </c>
      <c r="N565" s="285"/>
      <c r="O565" s="286">
        <f t="shared" si="72"/>
        <v>40000</v>
      </c>
      <c r="P565" s="285">
        <f t="shared" si="73"/>
        <v>45600</v>
      </c>
      <c r="Q565" s="286">
        <f t="shared" si="74"/>
        <v>45600</v>
      </c>
      <c r="R565" s="45"/>
    </row>
    <row r="566" spans="1:18" ht="47.25" x14ac:dyDescent="0.2">
      <c r="A566" s="208">
        <f t="shared" si="71"/>
        <v>46</v>
      </c>
      <c r="B566" s="210" t="s">
        <v>3310</v>
      </c>
      <c r="C566" s="211"/>
      <c r="D566" s="211"/>
      <c r="E566" s="211"/>
      <c r="F566" s="211"/>
      <c r="G566" s="200">
        <f t="shared" si="68"/>
        <v>2089263.1099999999</v>
      </c>
      <c r="H566" s="6">
        <v>1927241.1099999999</v>
      </c>
      <c r="I566" s="243">
        <v>1988</v>
      </c>
      <c r="J566" s="6">
        <v>160034</v>
      </c>
      <c r="K566" s="6"/>
      <c r="L566" s="285">
        <f t="shared" si="70"/>
        <v>1349100</v>
      </c>
      <c r="M566" s="285">
        <v>188874.00000000003</v>
      </c>
      <c r="N566" s="285"/>
      <c r="O566" s="286">
        <f t="shared" si="72"/>
        <v>1349100</v>
      </c>
      <c r="P566" s="285">
        <f t="shared" si="73"/>
        <v>1537974</v>
      </c>
      <c r="Q566" s="286">
        <f t="shared" si="74"/>
        <v>1538000</v>
      </c>
      <c r="R566" s="45"/>
    </row>
    <row r="567" spans="1:18" ht="31.5" x14ac:dyDescent="0.2">
      <c r="A567" s="208">
        <f t="shared" si="71"/>
        <v>47</v>
      </c>
      <c r="B567" s="210" t="s">
        <v>3311</v>
      </c>
      <c r="C567" s="211"/>
      <c r="D567" s="211"/>
      <c r="E567" s="211"/>
      <c r="F567" s="211"/>
      <c r="G567" s="200">
        <f t="shared" si="68"/>
        <v>4401949.104166666</v>
      </c>
      <c r="H567" s="6">
        <v>4239927.104166666</v>
      </c>
      <c r="I567" s="243">
        <v>1988</v>
      </c>
      <c r="J567" s="6">
        <v>160034</v>
      </c>
      <c r="K567" s="6"/>
      <c r="L567" s="285">
        <f t="shared" si="70"/>
        <v>2967900</v>
      </c>
      <c r="M567" s="285">
        <v>415506.00000000006</v>
      </c>
      <c r="N567" s="285"/>
      <c r="O567" s="286">
        <f t="shared" si="72"/>
        <v>2967900</v>
      </c>
      <c r="P567" s="285">
        <f t="shared" si="73"/>
        <v>3383406</v>
      </c>
      <c r="Q567" s="286">
        <f t="shared" si="74"/>
        <v>3383400</v>
      </c>
      <c r="R567" s="45"/>
    </row>
    <row r="568" spans="1:18" ht="31.5" x14ac:dyDescent="0.2">
      <c r="A568" s="208">
        <f t="shared" si="71"/>
        <v>48</v>
      </c>
      <c r="B568" s="210" t="s">
        <v>3312</v>
      </c>
      <c r="C568" s="211"/>
      <c r="D568" s="211"/>
      <c r="E568" s="211"/>
      <c r="F568" s="211"/>
      <c r="G568" s="200">
        <f t="shared" si="68"/>
        <v>18219</v>
      </c>
      <c r="H568" s="6">
        <v>12445</v>
      </c>
      <c r="I568" s="243">
        <v>1988</v>
      </c>
      <c r="J568" s="6">
        <v>3786</v>
      </c>
      <c r="K568" s="6"/>
      <c r="L568" s="285">
        <f t="shared" si="70"/>
        <v>8700</v>
      </c>
      <c r="M568" s="285">
        <v>1218.0000000000002</v>
      </c>
      <c r="N568" s="285"/>
      <c r="O568" s="286">
        <f t="shared" si="72"/>
        <v>8700</v>
      </c>
      <c r="P568" s="285">
        <f t="shared" si="73"/>
        <v>9918</v>
      </c>
      <c r="Q568" s="286">
        <f t="shared" si="74"/>
        <v>9900</v>
      </c>
      <c r="R568" s="45"/>
    </row>
    <row r="569" spans="1:18" ht="31.5" x14ac:dyDescent="0.2">
      <c r="A569" s="208">
        <f t="shared" si="71"/>
        <v>49</v>
      </c>
      <c r="B569" s="210" t="s">
        <v>3313</v>
      </c>
      <c r="C569" s="211"/>
      <c r="D569" s="211"/>
      <c r="E569" s="211"/>
      <c r="F569" s="211"/>
      <c r="G569" s="200">
        <f t="shared" si="68"/>
        <v>1244979</v>
      </c>
      <c r="H569" s="6">
        <v>1156979</v>
      </c>
      <c r="I569" s="243">
        <v>1988</v>
      </c>
      <c r="J569" s="6">
        <v>86012</v>
      </c>
      <c r="K569" s="6"/>
      <c r="L569" s="285">
        <f t="shared" si="70"/>
        <v>809900</v>
      </c>
      <c r="M569" s="285">
        <v>113386.00000000001</v>
      </c>
      <c r="N569" s="285">
        <v>0</v>
      </c>
      <c r="O569" s="286">
        <f t="shared" si="72"/>
        <v>809900</v>
      </c>
      <c r="P569" s="285">
        <f t="shared" si="73"/>
        <v>923286</v>
      </c>
      <c r="Q569" s="286">
        <f t="shared" si="74"/>
        <v>923300</v>
      </c>
      <c r="R569" s="45"/>
    </row>
    <row r="570" spans="1:18" ht="31.5" x14ac:dyDescent="0.2">
      <c r="A570" s="208">
        <f t="shared" si="71"/>
        <v>50</v>
      </c>
      <c r="B570" s="210" t="s">
        <v>3314</v>
      </c>
      <c r="C570" s="211"/>
      <c r="D570" s="211"/>
      <c r="E570" s="211"/>
      <c r="F570" s="211"/>
      <c r="G570" s="200"/>
      <c r="H570" s="6">
        <v>2124000</v>
      </c>
      <c r="I570" s="243">
        <f>C570*1.18</f>
        <v>0</v>
      </c>
      <c r="J570" s="6"/>
      <c r="K570" s="6"/>
      <c r="L570" s="285">
        <f>H570*1.1</f>
        <v>2336400</v>
      </c>
      <c r="M570" s="285">
        <v>327096.00000000006</v>
      </c>
      <c r="N570" s="285"/>
      <c r="O570" s="286">
        <f t="shared" si="72"/>
        <v>2336400</v>
      </c>
      <c r="P570" s="285">
        <f t="shared" si="73"/>
        <v>2663496</v>
      </c>
      <c r="Q570" s="286">
        <f t="shared" si="74"/>
        <v>2663500</v>
      </c>
      <c r="R570" s="45"/>
    </row>
    <row r="571" spans="1:18" ht="47.25" x14ac:dyDescent="0.2">
      <c r="A571" s="208">
        <f t="shared" si="71"/>
        <v>51</v>
      </c>
      <c r="B571" s="210" t="s">
        <v>3315</v>
      </c>
      <c r="C571" s="211"/>
      <c r="D571" s="211"/>
      <c r="E571" s="211"/>
      <c r="F571" s="211"/>
      <c r="G571" s="200"/>
      <c r="H571" s="6">
        <v>1416000</v>
      </c>
      <c r="I571" s="243">
        <f t="shared" ref="I571:I603" si="76">C571*1.18</f>
        <v>0</v>
      </c>
      <c r="J571" s="6"/>
      <c r="K571" s="6"/>
      <c r="L571" s="285">
        <f t="shared" ref="L571:L603" si="77">H571*1.1</f>
        <v>1557600.0000000002</v>
      </c>
      <c r="M571" s="285">
        <v>218064.00000000006</v>
      </c>
      <c r="N571" s="285"/>
      <c r="O571" s="286">
        <f t="shared" si="72"/>
        <v>1557600.0000000002</v>
      </c>
      <c r="P571" s="285">
        <f t="shared" si="73"/>
        <v>1775664.0000000002</v>
      </c>
      <c r="Q571" s="286">
        <f t="shared" si="74"/>
        <v>1775700</v>
      </c>
      <c r="R571" s="45"/>
    </row>
    <row r="572" spans="1:18" ht="63" x14ac:dyDescent="0.2">
      <c r="A572" s="208">
        <f t="shared" si="71"/>
        <v>52</v>
      </c>
      <c r="B572" s="210" t="s">
        <v>3316</v>
      </c>
      <c r="C572" s="211"/>
      <c r="D572" s="211"/>
      <c r="E572" s="211"/>
      <c r="F572" s="211"/>
      <c r="G572" s="200"/>
      <c r="H572" s="6">
        <v>5900000</v>
      </c>
      <c r="I572" s="243">
        <f t="shared" si="76"/>
        <v>0</v>
      </c>
      <c r="J572" s="6"/>
      <c r="K572" s="6"/>
      <c r="L572" s="285">
        <f t="shared" si="77"/>
        <v>6490000.0000000009</v>
      </c>
      <c r="M572" s="285">
        <v>908600.00000000023</v>
      </c>
      <c r="N572" s="285"/>
      <c r="O572" s="286">
        <f t="shared" si="72"/>
        <v>6490000.0000000009</v>
      </c>
      <c r="P572" s="285">
        <f t="shared" si="73"/>
        <v>7398600.0000000009</v>
      </c>
      <c r="Q572" s="286">
        <f t="shared" si="74"/>
        <v>7398600</v>
      </c>
      <c r="R572" s="45"/>
    </row>
    <row r="573" spans="1:18" ht="31.5" x14ac:dyDescent="0.2">
      <c r="A573" s="208">
        <f t="shared" si="71"/>
        <v>53</v>
      </c>
      <c r="B573" s="210" t="s">
        <v>3317</v>
      </c>
      <c r="C573" s="211"/>
      <c r="D573" s="211"/>
      <c r="E573" s="211"/>
      <c r="F573" s="211"/>
      <c r="G573" s="200"/>
      <c r="H573" s="6">
        <v>118000</v>
      </c>
      <c r="I573" s="243">
        <f t="shared" si="76"/>
        <v>0</v>
      </c>
      <c r="J573" s="6"/>
      <c r="K573" s="6"/>
      <c r="L573" s="285">
        <f t="shared" si="77"/>
        <v>129800.00000000001</v>
      </c>
      <c r="M573" s="285">
        <v>18172.000000000004</v>
      </c>
      <c r="N573" s="285"/>
      <c r="O573" s="286">
        <f t="shared" si="72"/>
        <v>129800.00000000001</v>
      </c>
      <c r="P573" s="285">
        <f t="shared" si="73"/>
        <v>147972.00000000003</v>
      </c>
      <c r="Q573" s="286">
        <f t="shared" si="74"/>
        <v>148000</v>
      </c>
      <c r="R573" s="45"/>
    </row>
    <row r="574" spans="1:18" x14ac:dyDescent="0.2">
      <c r="A574" s="208">
        <f t="shared" si="71"/>
        <v>54</v>
      </c>
      <c r="B574" s="210" t="s">
        <v>3318</v>
      </c>
      <c r="C574" s="211"/>
      <c r="D574" s="211"/>
      <c r="E574" s="211"/>
      <c r="F574" s="211"/>
      <c r="G574" s="200"/>
      <c r="H574" s="6">
        <v>17700</v>
      </c>
      <c r="I574" s="243">
        <f t="shared" si="76"/>
        <v>0</v>
      </c>
      <c r="J574" s="6"/>
      <c r="K574" s="6"/>
      <c r="L574" s="285">
        <f t="shared" si="77"/>
        <v>19470</v>
      </c>
      <c r="M574" s="285">
        <v>2725.8</v>
      </c>
      <c r="N574" s="285"/>
      <c r="O574" s="286">
        <f t="shared" si="72"/>
        <v>19470</v>
      </c>
      <c r="P574" s="285">
        <f t="shared" si="73"/>
        <v>22195.8</v>
      </c>
      <c r="Q574" s="286">
        <f t="shared" si="74"/>
        <v>22200</v>
      </c>
      <c r="R574" s="45"/>
    </row>
    <row r="575" spans="1:18" ht="31.5" x14ac:dyDescent="0.2">
      <c r="A575" s="208">
        <f t="shared" si="71"/>
        <v>55</v>
      </c>
      <c r="B575" s="210" t="s">
        <v>3319</v>
      </c>
      <c r="C575" s="211"/>
      <c r="D575" s="211"/>
      <c r="E575" s="211"/>
      <c r="F575" s="211"/>
      <c r="G575" s="200"/>
      <c r="H575" s="6">
        <v>35400</v>
      </c>
      <c r="I575" s="243">
        <f t="shared" si="76"/>
        <v>0</v>
      </c>
      <c r="J575" s="6"/>
      <c r="K575" s="6"/>
      <c r="L575" s="285">
        <f t="shared" si="77"/>
        <v>38940</v>
      </c>
      <c r="M575" s="285">
        <v>5451.6</v>
      </c>
      <c r="N575" s="285"/>
      <c r="O575" s="286">
        <f t="shared" si="72"/>
        <v>38940</v>
      </c>
      <c r="P575" s="285">
        <f t="shared" si="73"/>
        <v>44391.6</v>
      </c>
      <c r="Q575" s="286">
        <f t="shared" si="74"/>
        <v>44400</v>
      </c>
      <c r="R575" s="45"/>
    </row>
    <row r="576" spans="1:18" ht="31.5" x14ac:dyDescent="0.2">
      <c r="A576" s="208">
        <f t="shared" si="71"/>
        <v>56</v>
      </c>
      <c r="B576" s="210" t="s">
        <v>3320</v>
      </c>
      <c r="C576" s="211"/>
      <c r="D576" s="211"/>
      <c r="E576" s="211"/>
      <c r="F576" s="211"/>
      <c r="G576" s="200"/>
      <c r="H576" s="6">
        <v>413000</v>
      </c>
      <c r="I576" s="243">
        <f t="shared" si="76"/>
        <v>0</v>
      </c>
      <c r="J576" s="6"/>
      <c r="K576" s="6"/>
      <c r="L576" s="285">
        <f t="shared" si="77"/>
        <v>454300.00000000006</v>
      </c>
      <c r="M576" s="285">
        <v>63602.000000000015</v>
      </c>
      <c r="N576" s="285"/>
      <c r="O576" s="286">
        <f t="shared" si="72"/>
        <v>454300.00000000006</v>
      </c>
      <c r="P576" s="285">
        <f t="shared" si="73"/>
        <v>517902.00000000006</v>
      </c>
      <c r="Q576" s="286">
        <f t="shared" si="74"/>
        <v>517900</v>
      </c>
      <c r="R576" s="45"/>
    </row>
    <row r="577" spans="1:18" ht="31.5" x14ac:dyDescent="0.2">
      <c r="A577" s="208">
        <f t="shared" si="71"/>
        <v>57</v>
      </c>
      <c r="B577" s="210" t="s">
        <v>3321</v>
      </c>
      <c r="C577" s="211"/>
      <c r="D577" s="211"/>
      <c r="E577" s="211"/>
      <c r="F577" s="211"/>
      <c r="G577" s="200"/>
      <c r="H577" s="6">
        <v>4248000</v>
      </c>
      <c r="I577" s="243">
        <f t="shared" si="76"/>
        <v>0</v>
      </c>
      <c r="J577" s="6"/>
      <c r="K577" s="6"/>
      <c r="L577" s="285">
        <f t="shared" si="77"/>
        <v>4672800</v>
      </c>
      <c r="M577" s="285">
        <v>654192.00000000012</v>
      </c>
      <c r="N577" s="285"/>
      <c r="O577" s="286">
        <f t="shared" si="72"/>
        <v>4672800</v>
      </c>
      <c r="P577" s="285">
        <f t="shared" si="73"/>
        <v>5326992</v>
      </c>
      <c r="Q577" s="286">
        <f t="shared" si="74"/>
        <v>5327000</v>
      </c>
      <c r="R577" s="45"/>
    </row>
    <row r="578" spans="1:18" ht="47.25" x14ac:dyDescent="0.2">
      <c r="A578" s="208">
        <f t="shared" si="71"/>
        <v>58</v>
      </c>
      <c r="B578" s="210" t="s">
        <v>3322</v>
      </c>
      <c r="C578" s="211"/>
      <c r="D578" s="211"/>
      <c r="E578" s="211"/>
      <c r="F578" s="211"/>
      <c r="G578" s="200"/>
      <c r="H578" s="6">
        <v>601800</v>
      </c>
      <c r="I578" s="243">
        <f t="shared" si="76"/>
        <v>0</v>
      </c>
      <c r="J578" s="6"/>
      <c r="K578" s="6"/>
      <c r="L578" s="285">
        <f t="shared" si="77"/>
        <v>661980</v>
      </c>
      <c r="M578" s="285">
        <v>92677.200000000012</v>
      </c>
      <c r="N578" s="285"/>
      <c r="O578" s="286">
        <f t="shared" si="72"/>
        <v>661980</v>
      </c>
      <c r="P578" s="285">
        <f t="shared" si="73"/>
        <v>754657.2</v>
      </c>
      <c r="Q578" s="286">
        <f t="shared" si="74"/>
        <v>754700</v>
      </c>
      <c r="R578" s="45"/>
    </row>
    <row r="579" spans="1:18" ht="63" x14ac:dyDescent="0.2">
      <c r="A579" s="208">
        <f t="shared" si="71"/>
        <v>59</v>
      </c>
      <c r="B579" s="210" t="s">
        <v>3323</v>
      </c>
      <c r="C579" s="211"/>
      <c r="D579" s="211"/>
      <c r="E579" s="211"/>
      <c r="F579" s="211"/>
      <c r="G579" s="200"/>
      <c r="H579" s="6">
        <v>601800</v>
      </c>
      <c r="I579" s="243">
        <f t="shared" si="76"/>
        <v>0</v>
      </c>
      <c r="J579" s="6"/>
      <c r="K579" s="6"/>
      <c r="L579" s="285">
        <f t="shared" si="77"/>
        <v>661980</v>
      </c>
      <c r="M579" s="285">
        <v>92677.200000000012</v>
      </c>
      <c r="N579" s="285"/>
      <c r="O579" s="286">
        <f t="shared" si="72"/>
        <v>661980</v>
      </c>
      <c r="P579" s="285">
        <f t="shared" si="73"/>
        <v>754657.2</v>
      </c>
      <c r="Q579" s="286">
        <f t="shared" si="74"/>
        <v>754700</v>
      </c>
      <c r="R579" s="45"/>
    </row>
    <row r="580" spans="1:18" ht="63" x14ac:dyDescent="0.2">
      <c r="A580" s="208">
        <f t="shared" si="71"/>
        <v>60</v>
      </c>
      <c r="B580" s="210" t="s">
        <v>3324</v>
      </c>
      <c r="C580" s="211"/>
      <c r="D580" s="211"/>
      <c r="E580" s="211"/>
      <c r="F580" s="211"/>
      <c r="G580" s="200"/>
      <c r="H580" s="6">
        <v>601800</v>
      </c>
      <c r="I580" s="243">
        <f t="shared" si="76"/>
        <v>0</v>
      </c>
      <c r="J580" s="6"/>
      <c r="K580" s="6"/>
      <c r="L580" s="285">
        <f t="shared" si="77"/>
        <v>661980</v>
      </c>
      <c r="M580" s="285">
        <v>92677.200000000012</v>
      </c>
      <c r="N580" s="285"/>
      <c r="O580" s="286">
        <f t="shared" si="72"/>
        <v>661980</v>
      </c>
      <c r="P580" s="285">
        <f t="shared" si="73"/>
        <v>754657.2</v>
      </c>
      <c r="Q580" s="286">
        <f t="shared" si="74"/>
        <v>754700</v>
      </c>
      <c r="R580" s="45"/>
    </row>
    <row r="581" spans="1:18" ht="31.5" x14ac:dyDescent="0.2">
      <c r="A581" s="208">
        <f t="shared" si="71"/>
        <v>61</v>
      </c>
      <c r="B581" s="210" t="s">
        <v>3325</v>
      </c>
      <c r="C581" s="211"/>
      <c r="D581" s="211"/>
      <c r="E581" s="211"/>
      <c r="F581" s="211"/>
      <c r="G581" s="200"/>
      <c r="H581" s="6">
        <v>212400</v>
      </c>
      <c r="I581" s="243">
        <f t="shared" si="76"/>
        <v>0</v>
      </c>
      <c r="J581" s="6"/>
      <c r="K581" s="6"/>
      <c r="L581" s="285">
        <f t="shared" si="77"/>
        <v>233640.00000000003</v>
      </c>
      <c r="M581" s="285">
        <v>32709.600000000006</v>
      </c>
      <c r="N581" s="285"/>
      <c r="O581" s="286">
        <f t="shared" si="72"/>
        <v>233640.00000000003</v>
      </c>
      <c r="P581" s="285">
        <f t="shared" si="73"/>
        <v>266349.60000000003</v>
      </c>
      <c r="Q581" s="286">
        <f t="shared" si="74"/>
        <v>266300</v>
      </c>
      <c r="R581" s="45"/>
    </row>
    <row r="582" spans="1:18" x14ac:dyDescent="0.2">
      <c r="A582" s="208">
        <f t="shared" si="71"/>
        <v>62</v>
      </c>
      <c r="B582" s="210" t="s">
        <v>3326</v>
      </c>
      <c r="C582" s="211"/>
      <c r="D582" s="211"/>
      <c r="E582" s="211"/>
      <c r="F582" s="211"/>
      <c r="G582" s="200"/>
      <c r="H582" s="6">
        <v>531000</v>
      </c>
      <c r="I582" s="243">
        <f t="shared" si="76"/>
        <v>0</v>
      </c>
      <c r="J582" s="6"/>
      <c r="K582" s="6"/>
      <c r="L582" s="285">
        <f t="shared" si="77"/>
        <v>584100</v>
      </c>
      <c r="M582" s="285">
        <v>81774.000000000015</v>
      </c>
      <c r="N582" s="285"/>
      <c r="O582" s="286">
        <f t="shared" si="72"/>
        <v>584100</v>
      </c>
      <c r="P582" s="285">
        <f t="shared" si="73"/>
        <v>665874</v>
      </c>
      <c r="Q582" s="286">
        <f t="shared" si="74"/>
        <v>665900</v>
      </c>
      <c r="R582" s="45"/>
    </row>
    <row r="583" spans="1:18" ht="31.5" x14ac:dyDescent="0.2">
      <c r="A583" s="208">
        <f t="shared" si="71"/>
        <v>63</v>
      </c>
      <c r="B583" s="210" t="s">
        <v>3327</v>
      </c>
      <c r="C583" s="211"/>
      <c r="D583" s="211"/>
      <c r="E583" s="211"/>
      <c r="F583" s="211"/>
      <c r="G583" s="200"/>
      <c r="H583" s="6">
        <v>259600</v>
      </c>
      <c r="I583" s="243">
        <f t="shared" si="76"/>
        <v>0</v>
      </c>
      <c r="J583" s="6"/>
      <c r="K583" s="6"/>
      <c r="L583" s="285">
        <f t="shared" si="77"/>
        <v>285560</v>
      </c>
      <c r="M583" s="285">
        <v>39978.400000000001</v>
      </c>
      <c r="N583" s="285"/>
      <c r="O583" s="286">
        <f t="shared" si="72"/>
        <v>285560</v>
      </c>
      <c r="P583" s="285">
        <f t="shared" si="73"/>
        <v>325538.40000000002</v>
      </c>
      <c r="Q583" s="286">
        <f t="shared" si="74"/>
        <v>325500</v>
      </c>
      <c r="R583" s="45"/>
    </row>
    <row r="584" spans="1:18" ht="47.25" x14ac:dyDescent="0.2">
      <c r="A584" s="208">
        <f t="shared" si="71"/>
        <v>64</v>
      </c>
      <c r="B584" s="210" t="s">
        <v>3328</v>
      </c>
      <c r="C584" s="211"/>
      <c r="D584" s="211"/>
      <c r="E584" s="211"/>
      <c r="F584" s="211"/>
      <c r="G584" s="200"/>
      <c r="H584" s="6">
        <v>1298000</v>
      </c>
      <c r="I584" s="243">
        <f t="shared" si="76"/>
        <v>0</v>
      </c>
      <c r="J584" s="6"/>
      <c r="K584" s="6"/>
      <c r="L584" s="285">
        <f t="shared" si="77"/>
        <v>1427800</v>
      </c>
      <c r="M584" s="285">
        <v>199892.00000000003</v>
      </c>
      <c r="N584" s="285"/>
      <c r="O584" s="286">
        <f t="shared" si="72"/>
        <v>1427800</v>
      </c>
      <c r="P584" s="285">
        <f t="shared" si="73"/>
        <v>1627692</v>
      </c>
      <c r="Q584" s="286">
        <f t="shared" si="74"/>
        <v>1627700</v>
      </c>
      <c r="R584" s="45"/>
    </row>
    <row r="585" spans="1:18" ht="31.5" x14ac:dyDescent="0.2">
      <c r="A585" s="208">
        <f t="shared" si="71"/>
        <v>65</v>
      </c>
      <c r="B585" s="210" t="s">
        <v>3329</v>
      </c>
      <c r="C585" s="211"/>
      <c r="D585" s="211"/>
      <c r="E585" s="211"/>
      <c r="F585" s="211"/>
      <c r="G585" s="200"/>
      <c r="H585" s="6">
        <v>554600</v>
      </c>
      <c r="I585" s="243">
        <f t="shared" si="76"/>
        <v>0</v>
      </c>
      <c r="J585" s="6"/>
      <c r="K585" s="6"/>
      <c r="L585" s="285">
        <f t="shared" si="77"/>
        <v>610060</v>
      </c>
      <c r="M585" s="285">
        <v>85408.400000000009</v>
      </c>
      <c r="N585" s="285"/>
      <c r="O585" s="286">
        <f t="shared" si="72"/>
        <v>610060</v>
      </c>
      <c r="P585" s="285">
        <f t="shared" si="73"/>
        <v>695468.4</v>
      </c>
      <c r="Q585" s="286">
        <f t="shared" si="74"/>
        <v>695500</v>
      </c>
      <c r="R585" s="45"/>
    </row>
    <row r="586" spans="1:18" ht="31.5" x14ac:dyDescent="0.2">
      <c r="A586" s="208">
        <f t="shared" si="71"/>
        <v>66</v>
      </c>
      <c r="B586" s="210" t="s">
        <v>3330</v>
      </c>
      <c r="C586" s="211"/>
      <c r="D586" s="211"/>
      <c r="E586" s="211"/>
      <c r="F586" s="211"/>
      <c r="G586" s="200"/>
      <c r="H586" s="6">
        <v>2065000</v>
      </c>
      <c r="I586" s="243">
        <f t="shared" si="76"/>
        <v>0</v>
      </c>
      <c r="J586" s="6"/>
      <c r="K586" s="6"/>
      <c r="L586" s="285">
        <f t="shared" si="77"/>
        <v>2271500</v>
      </c>
      <c r="M586" s="285">
        <v>318010.00000000006</v>
      </c>
      <c r="N586" s="285"/>
      <c r="O586" s="286">
        <f t="shared" si="72"/>
        <v>2271500</v>
      </c>
      <c r="P586" s="285">
        <f t="shared" si="73"/>
        <v>2589510</v>
      </c>
      <c r="Q586" s="286">
        <f t="shared" si="74"/>
        <v>2589500</v>
      </c>
      <c r="R586" s="45"/>
    </row>
    <row r="587" spans="1:18" ht="47.25" x14ac:dyDescent="0.2">
      <c r="A587" s="208">
        <f t="shared" si="71"/>
        <v>67</v>
      </c>
      <c r="B587" s="210" t="s">
        <v>3331</v>
      </c>
      <c r="C587" s="211"/>
      <c r="D587" s="211"/>
      <c r="E587" s="211"/>
      <c r="F587" s="211"/>
      <c r="G587" s="200"/>
      <c r="H587" s="6">
        <v>354000</v>
      </c>
      <c r="I587" s="243">
        <f t="shared" si="76"/>
        <v>0</v>
      </c>
      <c r="J587" s="6"/>
      <c r="K587" s="6"/>
      <c r="L587" s="285">
        <f t="shared" si="77"/>
        <v>389400.00000000006</v>
      </c>
      <c r="M587" s="285">
        <v>54516.000000000015</v>
      </c>
      <c r="N587" s="285"/>
      <c r="O587" s="286">
        <f t="shared" si="72"/>
        <v>389400.00000000006</v>
      </c>
      <c r="P587" s="285">
        <f t="shared" si="73"/>
        <v>443916.00000000006</v>
      </c>
      <c r="Q587" s="286">
        <f t="shared" si="74"/>
        <v>443900</v>
      </c>
      <c r="R587" s="45"/>
    </row>
    <row r="588" spans="1:18" ht="47.25" x14ac:dyDescent="0.2">
      <c r="A588" s="208">
        <f t="shared" ref="A588:A603" si="78">A587+1</f>
        <v>68</v>
      </c>
      <c r="B588" s="210" t="s">
        <v>3332</v>
      </c>
      <c r="C588" s="211"/>
      <c r="D588" s="211"/>
      <c r="E588" s="211"/>
      <c r="F588" s="211"/>
      <c r="G588" s="200"/>
      <c r="H588" s="6">
        <v>377600</v>
      </c>
      <c r="I588" s="243">
        <f t="shared" si="76"/>
        <v>0</v>
      </c>
      <c r="J588" s="6"/>
      <c r="K588" s="6"/>
      <c r="L588" s="285">
        <f t="shared" si="77"/>
        <v>415360.00000000006</v>
      </c>
      <c r="M588" s="285">
        <v>58150.400000000016</v>
      </c>
      <c r="N588" s="285"/>
      <c r="O588" s="286">
        <f t="shared" si="72"/>
        <v>415360.00000000006</v>
      </c>
      <c r="P588" s="285">
        <f t="shared" si="73"/>
        <v>473510.40000000008</v>
      </c>
      <c r="Q588" s="286">
        <f t="shared" si="74"/>
        <v>473500</v>
      </c>
      <c r="R588" s="45"/>
    </row>
    <row r="589" spans="1:18" ht="31.5" x14ac:dyDescent="0.2">
      <c r="A589" s="208">
        <f t="shared" si="78"/>
        <v>69</v>
      </c>
      <c r="B589" s="210" t="s">
        <v>3333</v>
      </c>
      <c r="C589" s="211"/>
      <c r="D589" s="211"/>
      <c r="E589" s="211"/>
      <c r="F589" s="211"/>
      <c r="G589" s="200"/>
      <c r="H589" s="6">
        <v>118000</v>
      </c>
      <c r="I589" s="243">
        <f t="shared" si="76"/>
        <v>0</v>
      </c>
      <c r="J589" s="6"/>
      <c r="K589" s="6"/>
      <c r="L589" s="285">
        <f t="shared" si="77"/>
        <v>129800.00000000001</v>
      </c>
      <c r="M589" s="285">
        <v>18172.000000000004</v>
      </c>
      <c r="N589" s="285"/>
      <c r="O589" s="286">
        <f t="shared" si="72"/>
        <v>129800.00000000001</v>
      </c>
      <c r="P589" s="285">
        <f t="shared" si="73"/>
        <v>147972.00000000003</v>
      </c>
      <c r="Q589" s="286">
        <f t="shared" si="74"/>
        <v>148000</v>
      </c>
      <c r="R589" s="45"/>
    </row>
    <row r="590" spans="1:18" ht="31.5" x14ac:dyDescent="0.2">
      <c r="A590" s="208">
        <f t="shared" si="78"/>
        <v>70</v>
      </c>
      <c r="B590" s="210" t="s">
        <v>3352</v>
      </c>
      <c r="C590" s="211"/>
      <c r="D590" s="211"/>
      <c r="E590" s="211"/>
      <c r="F590" s="211"/>
      <c r="G590" s="200"/>
      <c r="H590" s="6">
        <v>212400</v>
      </c>
      <c r="I590" s="243">
        <f t="shared" si="76"/>
        <v>0</v>
      </c>
      <c r="J590" s="6"/>
      <c r="K590" s="6"/>
      <c r="L590" s="285">
        <f t="shared" si="77"/>
        <v>233640.00000000003</v>
      </c>
      <c r="M590" s="285">
        <v>32709.600000000006</v>
      </c>
      <c r="N590" s="285"/>
      <c r="O590" s="286">
        <f t="shared" si="72"/>
        <v>233640.00000000003</v>
      </c>
      <c r="P590" s="285">
        <f t="shared" si="73"/>
        <v>266349.60000000003</v>
      </c>
      <c r="Q590" s="286">
        <f t="shared" si="74"/>
        <v>266300</v>
      </c>
      <c r="R590" s="45"/>
    </row>
    <row r="591" spans="1:18" ht="31.5" x14ac:dyDescent="0.2">
      <c r="A591" s="208">
        <f t="shared" si="78"/>
        <v>71</v>
      </c>
      <c r="B591" s="210" t="s">
        <v>3334</v>
      </c>
      <c r="C591" s="211"/>
      <c r="D591" s="211"/>
      <c r="E591" s="211"/>
      <c r="F591" s="211"/>
      <c r="G591" s="200"/>
      <c r="H591" s="6">
        <v>212400</v>
      </c>
      <c r="I591" s="243">
        <f t="shared" si="76"/>
        <v>0</v>
      </c>
      <c r="J591" s="6"/>
      <c r="K591" s="6"/>
      <c r="L591" s="285">
        <f t="shared" si="77"/>
        <v>233640.00000000003</v>
      </c>
      <c r="M591" s="285">
        <v>32709.600000000006</v>
      </c>
      <c r="N591" s="285"/>
      <c r="O591" s="286">
        <f t="shared" si="72"/>
        <v>233640.00000000003</v>
      </c>
      <c r="P591" s="285">
        <f t="shared" si="73"/>
        <v>266349.60000000003</v>
      </c>
      <c r="Q591" s="286">
        <f t="shared" si="74"/>
        <v>266300</v>
      </c>
      <c r="R591" s="45"/>
    </row>
    <row r="592" spans="1:18" x14ac:dyDescent="0.2">
      <c r="A592" s="208">
        <f t="shared" si="78"/>
        <v>72</v>
      </c>
      <c r="B592" s="210" t="s">
        <v>3335</v>
      </c>
      <c r="C592" s="211"/>
      <c r="D592" s="211"/>
      <c r="E592" s="211"/>
      <c r="F592" s="211"/>
      <c r="G592" s="200"/>
      <c r="H592" s="6">
        <v>200600</v>
      </c>
      <c r="I592" s="243">
        <f t="shared" si="76"/>
        <v>0</v>
      </c>
      <c r="J592" s="6"/>
      <c r="K592" s="6"/>
      <c r="L592" s="285">
        <f t="shared" si="77"/>
        <v>220660.00000000003</v>
      </c>
      <c r="M592" s="285">
        <v>30892.400000000009</v>
      </c>
      <c r="N592" s="285"/>
      <c r="O592" s="286">
        <f t="shared" si="72"/>
        <v>220660.00000000003</v>
      </c>
      <c r="P592" s="285">
        <f t="shared" si="73"/>
        <v>251552.40000000002</v>
      </c>
      <c r="Q592" s="286">
        <f t="shared" si="74"/>
        <v>251600</v>
      </c>
      <c r="R592" s="45"/>
    </row>
    <row r="593" spans="1:18" x14ac:dyDescent="0.2">
      <c r="A593" s="208">
        <f t="shared" si="78"/>
        <v>73</v>
      </c>
      <c r="B593" s="210" t="s">
        <v>3336</v>
      </c>
      <c r="C593" s="211"/>
      <c r="D593" s="211"/>
      <c r="E593" s="211"/>
      <c r="F593" s="211"/>
      <c r="G593" s="200"/>
      <c r="H593" s="6">
        <v>76700</v>
      </c>
      <c r="I593" s="243">
        <f t="shared" si="76"/>
        <v>0</v>
      </c>
      <c r="J593" s="6"/>
      <c r="K593" s="6"/>
      <c r="L593" s="285">
        <f t="shared" si="77"/>
        <v>84370</v>
      </c>
      <c r="M593" s="285">
        <v>11811.800000000001</v>
      </c>
      <c r="N593" s="285"/>
      <c r="O593" s="286">
        <f t="shared" si="72"/>
        <v>84370</v>
      </c>
      <c r="P593" s="285">
        <f t="shared" si="73"/>
        <v>96181.8</v>
      </c>
      <c r="Q593" s="286">
        <f t="shared" si="74"/>
        <v>96200</v>
      </c>
      <c r="R593" s="45"/>
    </row>
    <row r="594" spans="1:18" ht="31.5" x14ac:dyDescent="0.2">
      <c r="A594" s="208">
        <f t="shared" si="78"/>
        <v>74</v>
      </c>
      <c r="B594" s="210" t="s">
        <v>3337</v>
      </c>
      <c r="C594" s="211"/>
      <c r="D594" s="211"/>
      <c r="E594" s="211"/>
      <c r="F594" s="211"/>
      <c r="G594" s="200"/>
      <c r="H594" s="6">
        <v>354000</v>
      </c>
      <c r="I594" s="243">
        <f t="shared" si="76"/>
        <v>0</v>
      </c>
      <c r="J594" s="6"/>
      <c r="K594" s="6"/>
      <c r="L594" s="285">
        <f t="shared" si="77"/>
        <v>389400.00000000006</v>
      </c>
      <c r="M594" s="285">
        <v>54516.000000000015</v>
      </c>
      <c r="N594" s="285"/>
      <c r="O594" s="286">
        <f t="shared" si="72"/>
        <v>389400.00000000006</v>
      </c>
      <c r="P594" s="285">
        <f t="shared" si="73"/>
        <v>443916.00000000006</v>
      </c>
      <c r="Q594" s="286">
        <f t="shared" si="74"/>
        <v>443900</v>
      </c>
      <c r="R594" s="45"/>
    </row>
    <row r="595" spans="1:18" ht="31.5" x14ac:dyDescent="0.2">
      <c r="A595" s="208">
        <f t="shared" si="78"/>
        <v>75</v>
      </c>
      <c r="B595" s="210" t="s">
        <v>3338</v>
      </c>
      <c r="C595" s="211"/>
      <c r="D595" s="211"/>
      <c r="E595" s="211"/>
      <c r="F595" s="211"/>
      <c r="G595" s="200"/>
      <c r="H595" s="6">
        <v>1711000</v>
      </c>
      <c r="I595" s="243">
        <f t="shared" si="76"/>
        <v>0</v>
      </c>
      <c r="J595" s="6"/>
      <c r="K595" s="6"/>
      <c r="L595" s="285">
        <f t="shared" si="77"/>
        <v>1882100.0000000002</v>
      </c>
      <c r="M595" s="285">
        <v>263494.00000000006</v>
      </c>
      <c r="N595" s="285"/>
      <c r="O595" s="286">
        <f t="shared" si="72"/>
        <v>1882100.0000000002</v>
      </c>
      <c r="P595" s="285">
        <f t="shared" si="73"/>
        <v>2145594.0000000005</v>
      </c>
      <c r="Q595" s="286">
        <f t="shared" si="74"/>
        <v>2145600</v>
      </c>
      <c r="R595" s="45"/>
    </row>
    <row r="596" spans="1:18" ht="31.5" x14ac:dyDescent="0.2">
      <c r="A596" s="208">
        <f t="shared" si="78"/>
        <v>76</v>
      </c>
      <c r="B596" s="210" t="s">
        <v>3339</v>
      </c>
      <c r="C596" s="211"/>
      <c r="D596" s="211"/>
      <c r="E596" s="211"/>
      <c r="F596" s="211"/>
      <c r="G596" s="200"/>
      <c r="H596" s="6">
        <v>1711000</v>
      </c>
      <c r="I596" s="243">
        <f t="shared" si="76"/>
        <v>0</v>
      </c>
      <c r="J596" s="6"/>
      <c r="K596" s="6"/>
      <c r="L596" s="285">
        <f t="shared" si="77"/>
        <v>1882100.0000000002</v>
      </c>
      <c r="M596" s="285">
        <v>263494.00000000006</v>
      </c>
      <c r="N596" s="285"/>
      <c r="O596" s="286">
        <f t="shared" si="72"/>
        <v>1882100.0000000002</v>
      </c>
      <c r="P596" s="285">
        <f t="shared" si="73"/>
        <v>2145594.0000000005</v>
      </c>
      <c r="Q596" s="286">
        <f t="shared" si="74"/>
        <v>2145600</v>
      </c>
      <c r="R596" s="45"/>
    </row>
    <row r="597" spans="1:18" ht="31.5" x14ac:dyDescent="0.2">
      <c r="A597" s="208">
        <f t="shared" si="78"/>
        <v>77</v>
      </c>
      <c r="B597" s="210" t="s">
        <v>3340</v>
      </c>
      <c r="C597" s="211"/>
      <c r="D597" s="211"/>
      <c r="E597" s="211"/>
      <c r="F597" s="211"/>
      <c r="G597" s="200"/>
      <c r="H597" s="6">
        <v>64900</v>
      </c>
      <c r="I597" s="243">
        <f t="shared" si="76"/>
        <v>0</v>
      </c>
      <c r="J597" s="6"/>
      <c r="K597" s="6"/>
      <c r="L597" s="285">
        <f t="shared" si="77"/>
        <v>71390</v>
      </c>
      <c r="M597" s="285">
        <v>9994.6</v>
      </c>
      <c r="N597" s="285"/>
      <c r="O597" s="286">
        <f t="shared" si="72"/>
        <v>71390</v>
      </c>
      <c r="P597" s="285">
        <f t="shared" si="73"/>
        <v>81384.600000000006</v>
      </c>
      <c r="Q597" s="286">
        <f t="shared" si="74"/>
        <v>81400</v>
      </c>
      <c r="R597" s="45"/>
    </row>
    <row r="598" spans="1:18" ht="47.25" x14ac:dyDescent="0.2">
      <c r="A598" s="208">
        <f t="shared" si="78"/>
        <v>78</v>
      </c>
      <c r="B598" s="210" t="s">
        <v>3341</v>
      </c>
      <c r="C598" s="211"/>
      <c r="D598" s="211"/>
      <c r="E598" s="211"/>
      <c r="F598" s="211"/>
      <c r="G598" s="200"/>
      <c r="H598" s="6">
        <v>64900</v>
      </c>
      <c r="I598" s="243">
        <f t="shared" si="76"/>
        <v>0</v>
      </c>
      <c r="J598" s="6"/>
      <c r="K598" s="6"/>
      <c r="L598" s="285">
        <f t="shared" si="77"/>
        <v>71390</v>
      </c>
      <c r="M598" s="285">
        <v>9994.6</v>
      </c>
      <c r="N598" s="285"/>
      <c r="O598" s="286">
        <f t="shared" si="72"/>
        <v>71390</v>
      </c>
      <c r="P598" s="285">
        <f t="shared" si="73"/>
        <v>81384.600000000006</v>
      </c>
      <c r="Q598" s="286">
        <f t="shared" si="74"/>
        <v>81400</v>
      </c>
      <c r="R598" s="45"/>
    </row>
    <row r="599" spans="1:18" ht="47.25" x14ac:dyDescent="0.2">
      <c r="A599" s="208">
        <f t="shared" si="78"/>
        <v>79</v>
      </c>
      <c r="B599" s="210" t="s">
        <v>3353</v>
      </c>
      <c r="C599" s="211"/>
      <c r="D599" s="211"/>
      <c r="E599" s="211"/>
      <c r="F599" s="211"/>
      <c r="G599" s="200"/>
      <c r="H599" s="6">
        <v>59000</v>
      </c>
      <c r="I599" s="243">
        <f t="shared" si="76"/>
        <v>0</v>
      </c>
      <c r="J599" s="6"/>
      <c r="K599" s="6"/>
      <c r="L599" s="285">
        <f t="shared" si="77"/>
        <v>64900.000000000007</v>
      </c>
      <c r="M599" s="285">
        <v>9086.0000000000018</v>
      </c>
      <c r="N599" s="285"/>
      <c r="O599" s="286">
        <f t="shared" si="72"/>
        <v>64900.000000000007</v>
      </c>
      <c r="P599" s="285">
        <f t="shared" si="73"/>
        <v>73986.000000000015</v>
      </c>
      <c r="Q599" s="286">
        <f t="shared" si="74"/>
        <v>74000</v>
      </c>
      <c r="R599" s="45"/>
    </row>
    <row r="600" spans="1:18" ht="47.25" x14ac:dyDescent="0.2">
      <c r="A600" s="208">
        <f t="shared" si="78"/>
        <v>80</v>
      </c>
      <c r="B600" s="210" t="s">
        <v>3342</v>
      </c>
      <c r="C600" s="211"/>
      <c r="D600" s="211"/>
      <c r="E600" s="211"/>
      <c r="F600" s="211"/>
      <c r="G600" s="200"/>
      <c r="H600" s="6">
        <v>59000</v>
      </c>
      <c r="I600" s="243">
        <f t="shared" si="76"/>
        <v>0</v>
      </c>
      <c r="J600" s="6"/>
      <c r="K600" s="6"/>
      <c r="L600" s="285">
        <f t="shared" si="77"/>
        <v>64900.000000000007</v>
      </c>
      <c r="M600" s="285">
        <v>9086.0000000000018</v>
      </c>
      <c r="N600" s="285"/>
      <c r="O600" s="286">
        <f t="shared" si="72"/>
        <v>64900.000000000007</v>
      </c>
      <c r="P600" s="285">
        <f t="shared" si="73"/>
        <v>73986.000000000015</v>
      </c>
      <c r="Q600" s="286">
        <f t="shared" si="74"/>
        <v>74000</v>
      </c>
      <c r="R600" s="45"/>
    </row>
    <row r="601" spans="1:18" ht="63" x14ac:dyDescent="0.2">
      <c r="A601" s="208">
        <f t="shared" si="78"/>
        <v>81</v>
      </c>
      <c r="B601" s="210" t="s">
        <v>3343</v>
      </c>
      <c r="C601" s="211"/>
      <c r="D601" s="211"/>
      <c r="E601" s="211"/>
      <c r="F601" s="211"/>
      <c r="G601" s="200"/>
      <c r="H601" s="6">
        <v>413000</v>
      </c>
      <c r="I601" s="243">
        <f t="shared" si="76"/>
        <v>0</v>
      </c>
      <c r="J601" s="6"/>
      <c r="K601" s="6"/>
      <c r="L601" s="285">
        <f t="shared" si="77"/>
        <v>454300.00000000006</v>
      </c>
      <c r="M601" s="285">
        <v>63602.000000000015</v>
      </c>
      <c r="N601" s="285"/>
      <c r="O601" s="286">
        <f t="shared" si="72"/>
        <v>454300.00000000006</v>
      </c>
      <c r="P601" s="285">
        <f t="shared" si="73"/>
        <v>517902.00000000006</v>
      </c>
      <c r="Q601" s="286">
        <f t="shared" si="74"/>
        <v>517900</v>
      </c>
      <c r="R601" s="45"/>
    </row>
    <row r="602" spans="1:18" ht="47.25" x14ac:dyDescent="0.2">
      <c r="A602" s="208">
        <f t="shared" si="78"/>
        <v>82</v>
      </c>
      <c r="B602" s="210" t="s">
        <v>3344</v>
      </c>
      <c r="C602" s="211"/>
      <c r="D602" s="211"/>
      <c r="E602" s="211"/>
      <c r="F602" s="211"/>
      <c r="G602" s="200"/>
      <c r="H602" s="6">
        <v>802400</v>
      </c>
      <c r="I602" s="243">
        <f t="shared" si="76"/>
        <v>0</v>
      </c>
      <c r="J602" s="6"/>
      <c r="K602" s="6"/>
      <c r="L602" s="285">
        <f t="shared" si="77"/>
        <v>882640.00000000012</v>
      </c>
      <c r="M602" s="285">
        <v>123569.60000000003</v>
      </c>
      <c r="N602" s="285"/>
      <c r="O602" s="286">
        <f t="shared" si="72"/>
        <v>882640.00000000012</v>
      </c>
      <c r="P602" s="285">
        <f t="shared" si="73"/>
        <v>1006209.6000000001</v>
      </c>
      <c r="Q602" s="286">
        <f t="shared" si="74"/>
        <v>1006200</v>
      </c>
      <c r="R602" s="45"/>
    </row>
    <row r="603" spans="1:18" ht="63" x14ac:dyDescent="0.2">
      <c r="A603" s="208">
        <f t="shared" si="78"/>
        <v>83</v>
      </c>
      <c r="B603" s="210" t="s">
        <v>3345</v>
      </c>
      <c r="C603" s="211"/>
      <c r="D603" s="211"/>
      <c r="E603" s="211"/>
      <c r="F603" s="211"/>
      <c r="G603" s="200"/>
      <c r="H603" s="6">
        <v>802400</v>
      </c>
      <c r="I603" s="243">
        <f t="shared" si="76"/>
        <v>0</v>
      </c>
      <c r="J603" s="6"/>
      <c r="K603" s="6"/>
      <c r="L603" s="285">
        <f t="shared" si="77"/>
        <v>882640.00000000012</v>
      </c>
      <c r="M603" s="285">
        <v>123569.60000000003</v>
      </c>
      <c r="N603" s="285"/>
      <c r="O603" s="286">
        <f t="shared" si="72"/>
        <v>882640.00000000012</v>
      </c>
      <c r="P603" s="285">
        <f t="shared" si="73"/>
        <v>1006209.6000000001</v>
      </c>
      <c r="Q603" s="286">
        <f t="shared" si="74"/>
        <v>1006200</v>
      </c>
      <c r="R603" s="45"/>
    </row>
    <row r="604" spans="1:18" x14ac:dyDescent="0.2">
      <c r="A604" s="5"/>
      <c r="B604" s="213" t="s">
        <v>2995</v>
      </c>
      <c r="C604" s="19"/>
      <c r="D604" s="19"/>
      <c r="E604" s="19"/>
      <c r="F604" s="19"/>
      <c r="G604" s="200">
        <f t="shared" ref="G604:G633" si="79">SUM(H604:J604)</f>
        <v>0</v>
      </c>
      <c r="H604" s="6"/>
      <c r="I604" s="6"/>
      <c r="J604" s="6"/>
      <c r="K604" s="6"/>
      <c r="L604" s="285"/>
      <c r="M604" s="285"/>
      <c r="N604" s="285"/>
      <c r="O604" s="286"/>
      <c r="P604" s="285"/>
      <c r="Q604" s="286"/>
      <c r="R604" s="265"/>
    </row>
    <row r="605" spans="1:18" x14ac:dyDescent="0.2">
      <c r="A605" s="5">
        <v>84</v>
      </c>
      <c r="B605" s="8" t="s">
        <v>1592</v>
      </c>
      <c r="C605" s="19"/>
      <c r="D605" s="19"/>
      <c r="E605" s="19"/>
      <c r="F605" s="19"/>
      <c r="G605" s="200">
        <f t="shared" si="79"/>
        <v>0</v>
      </c>
      <c r="H605" s="6"/>
      <c r="I605" s="6"/>
      <c r="J605" s="6"/>
      <c r="K605" s="6"/>
      <c r="L605" s="285">
        <f>'[3]Chi phi truc tiep C4 (2)'!W10</f>
        <v>480000</v>
      </c>
      <c r="M605" s="285">
        <v>64649.870170454538</v>
      </c>
      <c r="N605" s="285">
        <v>144000</v>
      </c>
      <c r="O605" s="286">
        <f t="shared" si="72"/>
        <v>624000</v>
      </c>
      <c r="P605" s="285">
        <f t="shared" si="73"/>
        <v>688649.87017045449</v>
      </c>
      <c r="Q605" s="286">
        <f t="shared" si="74"/>
        <v>688600</v>
      </c>
      <c r="R605" s="265"/>
    </row>
    <row r="606" spans="1:18" x14ac:dyDescent="0.2">
      <c r="A606" s="5">
        <v>85</v>
      </c>
      <c r="B606" s="8" t="s">
        <v>1593</v>
      </c>
      <c r="C606" s="19"/>
      <c r="D606" s="19"/>
      <c r="E606" s="19"/>
      <c r="F606" s="19"/>
      <c r="G606" s="200">
        <f t="shared" si="79"/>
        <v>0</v>
      </c>
      <c r="H606" s="6"/>
      <c r="I606" s="6"/>
      <c r="J606" s="6"/>
      <c r="K606" s="6"/>
      <c r="L606" s="285">
        <f>'[3]Chi phi truc tiep C4 (2)'!W11</f>
        <v>280000</v>
      </c>
      <c r="M606" s="285">
        <v>56235.41001420455</v>
      </c>
      <c r="N606" s="285">
        <v>75000</v>
      </c>
      <c r="O606" s="286">
        <f t="shared" si="72"/>
        <v>355000</v>
      </c>
      <c r="P606" s="285">
        <f t="shared" si="73"/>
        <v>411235.41001420456</v>
      </c>
      <c r="Q606" s="286">
        <f t="shared" si="74"/>
        <v>411200</v>
      </c>
      <c r="R606" s="265"/>
    </row>
    <row r="607" spans="1:18" x14ac:dyDescent="0.2">
      <c r="A607" s="5">
        <v>86</v>
      </c>
      <c r="B607" s="8" t="s">
        <v>1594</v>
      </c>
      <c r="C607" s="19"/>
      <c r="D607" s="19"/>
      <c r="E607" s="19"/>
      <c r="F607" s="19"/>
      <c r="G607" s="200">
        <f t="shared" si="79"/>
        <v>0</v>
      </c>
      <c r="H607" s="6"/>
      <c r="I607" s="6"/>
      <c r="J607" s="6"/>
      <c r="K607" s="6"/>
      <c r="L607" s="285">
        <f>'[3]Chi phi truc tiep C4 (2)'!W12</f>
        <v>180000</v>
      </c>
      <c r="M607" s="285">
        <v>34633.85901988636</v>
      </c>
      <c r="N607" s="285">
        <v>27000</v>
      </c>
      <c r="O607" s="286">
        <f t="shared" si="72"/>
        <v>207000</v>
      </c>
      <c r="P607" s="285">
        <f t="shared" si="73"/>
        <v>241633.85901988635</v>
      </c>
      <c r="Q607" s="286">
        <f t="shared" si="74"/>
        <v>241600</v>
      </c>
      <c r="R607" s="265"/>
    </row>
    <row r="608" spans="1:18" x14ac:dyDescent="0.2">
      <c r="A608" s="5">
        <v>87</v>
      </c>
      <c r="B608" s="8" t="s">
        <v>1595</v>
      </c>
      <c r="C608" s="19"/>
      <c r="D608" s="19"/>
      <c r="E608" s="19"/>
      <c r="F608" s="19"/>
      <c r="G608" s="200">
        <f t="shared" si="79"/>
        <v>0</v>
      </c>
      <c r="H608" s="6"/>
      <c r="I608" s="6"/>
      <c r="J608" s="6"/>
      <c r="K608" s="6"/>
      <c r="L608" s="285">
        <f>'[3]Chi phi truc tiep C4 (2)'!W13</f>
        <v>80000</v>
      </c>
      <c r="M608" s="285">
        <v>23089.239346590908</v>
      </c>
      <c r="N608" s="285">
        <v>15000</v>
      </c>
      <c r="O608" s="286">
        <f t="shared" si="72"/>
        <v>95000</v>
      </c>
      <c r="P608" s="285">
        <f t="shared" si="73"/>
        <v>118089.23934659091</v>
      </c>
      <c r="Q608" s="286">
        <f t="shared" si="74"/>
        <v>118100</v>
      </c>
      <c r="R608" s="265"/>
    </row>
    <row r="609" spans="1:18" x14ac:dyDescent="0.2">
      <c r="A609" s="16" t="s">
        <v>2750</v>
      </c>
      <c r="B609" s="29" t="s">
        <v>2753</v>
      </c>
      <c r="C609" s="19"/>
      <c r="D609" s="19"/>
      <c r="E609" s="19"/>
      <c r="F609" s="19"/>
      <c r="G609" s="200">
        <f t="shared" si="79"/>
        <v>0</v>
      </c>
      <c r="H609" s="6"/>
      <c r="I609" s="6"/>
      <c r="J609" s="6"/>
      <c r="K609" s="6"/>
      <c r="L609" s="285"/>
      <c r="M609" s="285"/>
      <c r="N609" s="285"/>
      <c r="O609" s="286"/>
      <c r="P609" s="285"/>
      <c r="Q609" s="286"/>
      <c r="R609" s="265"/>
    </row>
    <row r="610" spans="1:18" x14ac:dyDescent="0.2">
      <c r="A610" s="5">
        <v>1</v>
      </c>
      <c r="B610" s="317" t="s">
        <v>3346</v>
      </c>
      <c r="C610" s="19"/>
      <c r="D610" s="19"/>
      <c r="E610" s="19"/>
      <c r="F610" s="19"/>
      <c r="G610" s="200">
        <f t="shared" si="79"/>
        <v>5701920.0209999997</v>
      </c>
      <c r="H610" s="203">
        <v>5624092.25</v>
      </c>
      <c r="I610" s="203">
        <v>25912.771000000001</v>
      </c>
      <c r="J610" s="203">
        <v>51915</v>
      </c>
      <c r="K610" s="6">
        <v>348936.78977272718</v>
      </c>
      <c r="L610" s="285">
        <v>5000000</v>
      </c>
      <c r="M610" s="285">
        <v>320000</v>
      </c>
      <c r="N610" s="285"/>
      <c r="O610" s="286">
        <f t="shared" si="72"/>
        <v>5000000</v>
      </c>
      <c r="P610" s="285">
        <f t="shared" si="73"/>
        <v>5320000</v>
      </c>
      <c r="Q610" s="286">
        <f t="shared" si="74"/>
        <v>5320000</v>
      </c>
      <c r="R610" s="265"/>
    </row>
    <row r="611" spans="1:18" x14ac:dyDescent="0.2">
      <c r="A611" s="5">
        <v>1</v>
      </c>
      <c r="B611" s="287" t="s">
        <v>3347</v>
      </c>
      <c r="C611" s="19"/>
      <c r="D611" s="19"/>
      <c r="E611" s="19"/>
      <c r="F611" s="19"/>
      <c r="G611" s="200">
        <f t="shared" si="79"/>
        <v>5401340.0209999997</v>
      </c>
      <c r="H611" s="203">
        <v>5323512.25</v>
      </c>
      <c r="I611" s="203">
        <v>25912.771000000001</v>
      </c>
      <c r="J611" s="203">
        <v>51915</v>
      </c>
      <c r="K611" s="6">
        <v>348936.78977272718</v>
      </c>
      <c r="L611" s="285">
        <v>4800000</v>
      </c>
      <c r="M611" s="285">
        <v>320000</v>
      </c>
      <c r="N611" s="285"/>
      <c r="O611" s="286">
        <f t="shared" si="72"/>
        <v>4800000</v>
      </c>
      <c r="P611" s="285">
        <f t="shared" si="73"/>
        <v>5120000</v>
      </c>
      <c r="Q611" s="286">
        <f t="shared" si="74"/>
        <v>5120000</v>
      </c>
      <c r="R611" s="265"/>
    </row>
    <row r="612" spans="1:18" x14ac:dyDescent="0.2">
      <c r="A612" s="5">
        <v>3</v>
      </c>
      <c r="B612" s="287" t="s">
        <v>3348</v>
      </c>
      <c r="C612" s="19"/>
      <c r="D612" s="19"/>
      <c r="E612" s="19"/>
      <c r="F612" s="19"/>
      <c r="G612" s="200">
        <f t="shared" si="79"/>
        <v>4515420.0209999997</v>
      </c>
      <c r="H612" s="203">
        <v>4437592.25</v>
      </c>
      <c r="I612" s="203">
        <v>25912.771000000001</v>
      </c>
      <c r="J612" s="203">
        <v>51915</v>
      </c>
      <c r="K612" s="6">
        <v>348936.78977272718</v>
      </c>
      <c r="L612" s="285">
        <v>4200000</v>
      </c>
      <c r="M612" s="285">
        <v>320000</v>
      </c>
      <c r="N612" s="285"/>
      <c r="O612" s="286">
        <f t="shared" si="72"/>
        <v>4200000</v>
      </c>
      <c r="P612" s="285">
        <f t="shared" si="73"/>
        <v>4520000</v>
      </c>
      <c r="Q612" s="286">
        <f t="shared" si="74"/>
        <v>4520000</v>
      </c>
      <c r="R612" s="265"/>
    </row>
    <row r="613" spans="1:18" x14ac:dyDescent="0.2">
      <c r="A613" s="5"/>
      <c r="B613" s="213" t="s">
        <v>2995</v>
      </c>
      <c r="C613" s="19"/>
      <c r="D613" s="19"/>
      <c r="E613" s="19"/>
      <c r="F613" s="19"/>
      <c r="G613" s="200">
        <f t="shared" si="79"/>
        <v>0</v>
      </c>
      <c r="H613" s="6"/>
      <c r="I613" s="6"/>
      <c r="J613" s="6"/>
      <c r="K613" s="6"/>
      <c r="L613" s="285"/>
      <c r="M613" s="285"/>
      <c r="N613" s="285"/>
      <c r="O613" s="286"/>
      <c r="P613" s="285"/>
      <c r="Q613" s="286"/>
      <c r="R613" s="265"/>
    </row>
    <row r="614" spans="1:18" x14ac:dyDescent="0.2">
      <c r="A614" s="5">
        <v>4</v>
      </c>
      <c r="B614" s="8" t="s">
        <v>1593</v>
      </c>
      <c r="C614" s="19"/>
      <c r="D614" s="19"/>
      <c r="E614" s="19"/>
      <c r="F614" s="19"/>
      <c r="G614" s="200">
        <f t="shared" si="79"/>
        <v>0</v>
      </c>
      <c r="H614" s="6"/>
      <c r="I614" s="6"/>
      <c r="J614" s="6"/>
      <c r="K614" s="6"/>
      <c r="L614" s="285">
        <f>'[3]Chi phi truc tiep C4 (2)'!X11</f>
        <v>280000</v>
      </c>
      <c r="M614" s="285">
        <v>57723.098366477279</v>
      </c>
      <c r="N614" s="285">
        <v>78000</v>
      </c>
      <c r="O614" s="286">
        <f t="shared" si="72"/>
        <v>358000</v>
      </c>
      <c r="P614" s="285">
        <f t="shared" si="73"/>
        <v>415723.09836647729</v>
      </c>
      <c r="Q614" s="286">
        <f t="shared" si="74"/>
        <v>415700</v>
      </c>
      <c r="R614" s="265"/>
    </row>
    <row r="615" spans="1:18" x14ac:dyDescent="0.2">
      <c r="A615" s="5">
        <v>5</v>
      </c>
      <c r="B615" s="8" t="s">
        <v>1594</v>
      </c>
      <c r="C615" s="19"/>
      <c r="D615" s="19"/>
      <c r="E615" s="19"/>
      <c r="F615" s="19"/>
      <c r="G615" s="200">
        <f t="shared" si="79"/>
        <v>0</v>
      </c>
      <c r="H615" s="6"/>
      <c r="I615" s="6"/>
      <c r="J615" s="6"/>
      <c r="K615" s="6"/>
      <c r="L615" s="285">
        <f>'[3]Chi phi truc tiep C4 (2)'!X12</f>
        <v>180000</v>
      </c>
      <c r="M615" s="285">
        <v>27707.08721590909</v>
      </c>
      <c r="N615" s="285">
        <v>27000</v>
      </c>
      <c r="O615" s="286">
        <f t="shared" ref="O615:O633" si="80">N615+L615</f>
        <v>207000</v>
      </c>
      <c r="P615" s="285">
        <f t="shared" ref="P615:P633" si="81">L615+M615+N615</f>
        <v>234707.08721590909</v>
      </c>
      <c r="Q615" s="286">
        <f t="shared" ref="Q615:Q633" si="82">ROUND((P615),-2)</f>
        <v>234700</v>
      </c>
      <c r="R615" s="265"/>
    </row>
    <row r="616" spans="1:18" x14ac:dyDescent="0.2">
      <c r="A616" s="5">
        <v>6</v>
      </c>
      <c r="B616" s="8" t="s">
        <v>1595</v>
      </c>
      <c r="C616" s="19"/>
      <c r="D616" s="19"/>
      <c r="E616" s="19"/>
      <c r="F616" s="19"/>
      <c r="G616" s="200">
        <f t="shared" si="79"/>
        <v>0</v>
      </c>
      <c r="H616" s="6"/>
      <c r="I616" s="6"/>
      <c r="J616" s="6"/>
      <c r="K616" s="6"/>
      <c r="L616" s="285">
        <f>'[3]Chi phi truc tiep C4 (2)'!X13</f>
        <v>80000</v>
      </c>
      <c r="M616" s="285">
        <v>16624.252329545456</v>
      </c>
      <c r="N616" s="285">
        <v>17000</v>
      </c>
      <c r="O616" s="286">
        <f t="shared" si="80"/>
        <v>97000</v>
      </c>
      <c r="P616" s="285">
        <f t="shared" si="81"/>
        <v>113624.25232954546</v>
      </c>
      <c r="Q616" s="286">
        <f t="shared" si="82"/>
        <v>113600</v>
      </c>
      <c r="R616" s="265"/>
    </row>
    <row r="617" spans="1:18" x14ac:dyDescent="0.2">
      <c r="A617" s="16" t="s">
        <v>2752</v>
      </c>
      <c r="B617" s="29" t="s">
        <v>2755</v>
      </c>
      <c r="C617" s="19"/>
      <c r="D617" s="19"/>
      <c r="E617" s="19"/>
      <c r="F617" s="19"/>
      <c r="G617" s="200">
        <f t="shared" si="79"/>
        <v>0</v>
      </c>
      <c r="H617" s="6"/>
      <c r="I617" s="6"/>
      <c r="J617" s="6"/>
      <c r="K617" s="6"/>
      <c r="L617" s="285"/>
      <c r="M617" s="285"/>
      <c r="N617" s="285"/>
      <c r="O617" s="286"/>
      <c r="P617" s="285"/>
      <c r="Q617" s="286"/>
      <c r="R617" s="265"/>
    </row>
    <row r="618" spans="1:18" x14ac:dyDescent="0.2">
      <c r="A618" s="5">
        <v>1</v>
      </c>
      <c r="B618" s="8" t="s">
        <v>1590</v>
      </c>
      <c r="C618" s="19"/>
      <c r="D618" s="19"/>
      <c r="E618" s="19"/>
      <c r="F618" s="19"/>
      <c r="G618" s="200">
        <f t="shared" si="79"/>
        <v>0</v>
      </c>
      <c r="H618" s="6"/>
      <c r="I618" s="6"/>
      <c r="J618" s="6"/>
      <c r="K618" s="6"/>
      <c r="L618" s="285">
        <f>'[3]Chi phi truc tiep C4 (2)'!Y6</f>
        <v>5000000</v>
      </c>
      <c r="M618" s="285">
        <v>1230514.4926136364</v>
      </c>
      <c r="N618" s="285">
        <v>1520000</v>
      </c>
      <c r="O618" s="286">
        <f t="shared" si="80"/>
        <v>6520000</v>
      </c>
      <c r="P618" s="285">
        <f t="shared" si="81"/>
        <v>7750514.492613636</v>
      </c>
      <c r="Q618" s="286">
        <f t="shared" si="82"/>
        <v>7750500</v>
      </c>
      <c r="R618" s="265"/>
    </row>
    <row r="619" spans="1:18" x14ac:dyDescent="0.2">
      <c r="A619" s="5">
        <v>2</v>
      </c>
      <c r="B619" s="8" t="s">
        <v>1589</v>
      </c>
      <c r="C619" s="19"/>
      <c r="D619" s="19"/>
      <c r="E619" s="19"/>
      <c r="F619" s="19"/>
      <c r="G619" s="200">
        <f t="shared" si="79"/>
        <v>0</v>
      </c>
      <c r="H619" s="6"/>
      <c r="I619" s="6"/>
      <c r="J619" s="6"/>
      <c r="K619" s="6"/>
      <c r="L619" s="285">
        <f>'[3]Chi phi truc tiep C4 (2)'!Y7</f>
        <v>3600000</v>
      </c>
      <c r="M619" s="285">
        <v>778369.61008522729</v>
      </c>
      <c r="N619" s="285">
        <v>660000</v>
      </c>
      <c r="O619" s="286">
        <f t="shared" si="80"/>
        <v>4260000</v>
      </c>
      <c r="P619" s="285">
        <f t="shared" si="81"/>
        <v>5038369.6100852275</v>
      </c>
      <c r="Q619" s="286">
        <f t="shared" si="82"/>
        <v>5038400</v>
      </c>
      <c r="R619" s="265"/>
    </row>
    <row r="620" spans="1:18" x14ac:dyDescent="0.2">
      <c r="A620" s="16" t="s">
        <v>2754</v>
      </c>
      <c r="B620" s="29" t="s">
        <v>2756</v>
      </c>
      <c r="C620" s="19"/>
      <c r="D620" s="19"/>
      <c r="E620" s="19"/>
      <c r="F620" s="19"/>
      <c r="G620" s="200">
        <f t="shared" si="79"/>
        <v>0</v>
      </c>
      <c r="H620" s="6"/>
      <c r="I620" s="6"/>
      <c r="J620" s="6"/>
      <c r="K620" s="6"/>
      <c r="L620" s="285"/>
      <c r="M620" s="285"/>
      <c r="N620" s="285"/>
      <c r="O620" s="286"/>
      <c r="P620" s="285"/>
      <c r="Q620" s="286"/>
      <c r="R620" s="265"/>
    </row>
    <row r="621" spans="1:18" x14ac:dyDescent="0.2">
      <c r="A621" s="5">
        <v>1</v>
      </c>
      <c r="B621" s="8" t="s">
        <v>1590</v>
      </c>
      <c r="C621" s="19"/>
      <c r="D621" s="19"/>
      <c r="E621" s="19"/>
      <c r="F621" s="19"/>
      <c r="G621" s="200">
        <f t="shared" si="79"/>
        <v>0</v>
      </c>
      <c r="H621" s="6"/>
      <c r="I621" s="6"/>
      <c r="J621" s="6"/>
      <c r="K621" s="6"/>
      <c r="L621" s="285">
        <f>'[3]Chi phi truc tiep C4 (2)'!Z6</f>
        <v>3500000</v>
      </c>
      <c r="M621" s="285">
        <v>798483.47272727278</v>
      </c>
      <c r="N621" s="285">
        <v>1424000</v>
      </c>
      <c r="O621" s="286">
        <f t="shared" si="80"/>
        <v>4924000</v>
      </c>
      <c r="P621" s="285">
        <f t="shared" si="81"/>
        <v>5722483.4727272727</v>
      </c>
      <c r="Q621" s="286">
        <f t="shared" si="82"/>
        <v>5722500</v>
      </c>
      <c r="R621" s="265"/>
    </row>
    <row r="622" spans="1:18" x14ac:dyDescent="0.2">
      <c r="A622" s="5">
        <v>2</v>
      </c>
      <c r="B622" s="8" t="s">
        <v>1589</v>
      </c>
      <c r="C622" s="19"/>
      <c r="D622" s="19"/>
      <c r="E622" s="19"/>
      <c r="F622" s="19"/>
      <c r="G622" s="200">
        <f t="shared" si="79"/>
        <v>0</v>
      </c>
      <c r="H622" s="6"/>
      <c r="I622" s="6"/>
      <c r="J622" s="6"/>
      <c r="K622" s="6"/>
      <c r="L622" s="285">
        <f>'[3]Chi phi truc tiep C4 (2)'!Z7</f>
        <v>2520000</v>
      </c>
      <c r="M622" s="285">
        <v>590513.50784090906</v>
      </c>
      <c r="N622" s="285">
        <v>632000</v>
      </c>
      <c r="O622" s="286">
        <f t="shared" si="80"/>
        <v>3152000</v>
      </c>
      <c r="P622" s="285">
        <f t="shared" si="81"/>
        <v>3742513.5078409091</v>
      </c>
      <c r="Q622" s="286">
        <f t="shared" si="82"/>
        <v>3742500</v>
      </c>
      <c r="R622" s="265"/>
    </row>
    <row r="623" spans="1:18" x14ac:dyDescent="0.2">
      <c r="A623" s="5">
        <v>3</v>
      </c>
      <c r="B623" s="8" t="s">
        <v>1591</v>
      </c>
      <c r="C623" s="19"/>
      <c r="D623" s="19"/>
      <c r="E623" s="19"/>
      <c r="F623" s="19"/>
      <c r="G623" s="200">
        <f t="shared" si="79"/>
        <v>0</v>
      </c>
      <c r="H623" s="6"/>
      <c r="I623" s="6"/>
      <c r="J623" s="6"/>
      <c r="K623" s="6"/>
      <c r="L623" s="285">
        <f>'[3]Chi phi truc tiep C4 (2)'!Z8</f>
        <v>1400000</v>
      </c>
      <c r="M623" s="285">
        <v>424782.65450284089</v>
      </c>
      <c r="N623" s="285">
        <v>319000</v>
      </c>
      <c r="O623" s="286">
        <f t="shared" si="80"/>
        <v>1719000</v>
      </c>
      <c r="P623" s="285">
        <f t="shared" si="81"/>
        <v>2143782.6545028407</v>
      </c>
      <c r="Q623" s="286">
        <f t="shared" si="82"/>
        <v>2143800</v>
      </c>
      <c r="R623" s="265"/>
    </row>
    <row r="624" spans="1:18" x14ac:dyDescent="0.2">
      <c r="A624" s="20">
        <v>4</v>
      </c>
      <c r="B624" s="255" t="s">
        <v>1596</v>
      </c>
      <c r="C624" s="256"/>
      <c r="D624" s="256"/>
      <c r="E624" s="256"/>
      <c r="F624" s="256"/>
      <c r="G624" s="257">
        <f t="shared" si="79"/>
        <v>0</v>
      </c>
      <c r="H624" s="23"/>
      <c r="I624" s="23"/>
      <c r="J624" s="23"/>
      <c r="K624" s="23"/>
      <c r="L624" s="318">
        <f>'[3]Chi phi truc tiep C4 (2)'!Z9</f>
        <v>1120000</v>
      </c>
      <c r="M624" s="318">
        <v>224941.6400568182</v>
      </c>
      <c r="N624" s="318">
        <v>175000</v>
      </c>
      <c r="O624" s="319">
        <f t="shared" si="80"/>
        <v>1295000</v>
      </c>
      <c r="P624" s="318">
        <f t="shared" si="81"/>
        <v>1519941.6400568183</v>
      </c>
      <c r="Q624" s="319">
        <f t="shared" si="82"/>
        <v>1519900</v>
      </c>
      <c r="R624" s="270"/>
    </row>
    <row r="625" spans="1:18" hidden="1" x14ac:dyDescent="0.2">
      <c r="A625" s="252"/>
      <c r="B625" s="207" t="s">
        <v>2757</v>
      </c>
      <c r="C625" s="253"/>
      <c r="D625" s="253"/>
      <c r="E625" s="253"/>
      <c r="F625" s="253"/>
      <c r="G625" s="254">
        <f t="shared" si="79"/>
        <v>0</v>
      </c>
      <c r="H625" s="33"/>
      <c r="I625" s="33"/>
      <c r="J625" s="33"/>
      <c r="K625" s="33"/>
      <c r="L625" s="320"/>
      <c r="M625" s="320">
        <f>'[3]Phu luc lương C4'!AJ260</f>
        <v>0</v>
      </c>
      <c r="N625" s="320">
        <f>'[3]Phu luc lương C4'!AN260</f>
        <v>0</v>
      </c>
      <c r="O625" s="321">
        <f t="shared" si="80"/>
        <v>0</v>
      </c>
      <c r="P625" s="320">
        <f t="shared" si="81"/>
        <v>0</v>
      </c>
      <c r="Q625" s="321">
        <f t="shared" si="82"/>
        <v>0</v>
      </c>
      <c r="R625" s="271"/>
    </row>
    <row r="626" spans="1:18" hidden="1" x14ac:dyDescent="0.2">
      <c r="A626" s="5"/>
      <c r="B626" s="8" t="s">
        <v>1590</v>
      </c>
      <c r="C626" s="19"/>
      <c r="D626" s="19"/>
      <c r="E626" s="19"/>
      <c r="F626" s="19"/>
      <c r="G626" s="200">
        <f t="shared" si="79"/>
        <v>0</v>
      </c>
      <c r="H626" s="6"/>
      <c r="I626" s="6"/>
      <c r="J626" s="6"/>
      <c r="K626" s="6"/>
      <c r="L626" s="285">
        <f>'[3]Chi phi truc tiep C4 (2)'!Y6</f>
        <v>5000000</v>
      </c>
      <c r="M626" s="285">
        <f>'[3]Phu luc lương C4'!AJ261</f>
        <v>1110545.0910511364</v>
      </c>
      <c r="N626" s="285">
        <f>'[3]Phu luc lương C4'!AN261</f>
        <v>1480000</v>
      </c>
      <c r="O626" s="286">
        <f t="shared" si="80"/>
        <v>6480000</v>
      </c>
      <c r="P626" s="285">
        <f t="shared" si="81"/>
        <v>7590545.0910511361</v>
      </c>
      <c r="Q626" s="286">
        <f t="shared" si="82"/>
        <v>7590500</v>
      </c>
      <c r="R626" s="265"/>
    </row>
    <row r="627" spans="1:18" hidden="1" x14ac:dyDescent="0.2">
      <c r="A627" s="5"/>
      <c r="B627" s="8" t="s">
        <v>1589</v>
      </c>
      <c r="C627" s="19"/>
      <c r="D627" s="19"/>
      <c r="E627" s="19"/>
      <c r="F627" s="19"/>
      <c r="G627" s="200">
        <f t="shared" si="79"/>
        <v>0</v>
      </c>
      <c r="H627" s="6"/>
      <c r="I627" s="6"/>
      <c r="J627" s="6"/>
      <c r="K627" s="6"/>
      <c r="L627" s="285">
        <f>'[3]Chi phi truc tiep C4 (2)'!Y7</f>
        <v>3600000</v>
      </c>
      <c r="M627" s="285">
        <f>'[3]Phu luc lương C4'!AJ262</f>
        <v>738141.88480113645</v>
      </c>
      <c r="N627" s="285">
        <f>'[3]Phu luc lương C4'!AN262</f>
        <v>632000</v>
      </c>
      <c r="O627" s="286">
        <f t="shared" si="80"/>
        <v>4232000</v>
      </c>
      <c r="P627" s="285">
        <f t="shared" si="81"/>
        <v>4970141.8848011363</v>
      </c>
      <c r="Q627" s="286">
        <f t="shared" si="82"/>
        <v>4970100</v>
      </c>
      <c r="R627" s="265"/>
    </row>
    <row r="628" spans="1:18" hidden="1" x14ac:dyDescent="0.2">
      <c r="A628" s="5"/>
      <c r="B628" s="8" t="s">
        <v>1591</v>
      </c>
      <c r="C628" s="19"/>
      <c r="D628" s="19"/>
      <c r="E628" s="19"/>
      <c r="F628" s="19"/>
      <c r="G628" s="200">
        <f t="shared" si="79"/>
        <v>0</v>
      </c>
      <c r="H628" s="6"/>
      <c r="I628" s="6"/>
      <c r="J628" s="6"/>
      <c r="K628" s="6"/>
      <c r="L628" s="285">
        <f>'[3]Chi phi truc tiep C4 (2)'!Y8</f>
        <v>2000000</v>
      </c>
      <c r="M628" s="285">
        <f>'[3]Phu luc lương C4'!AJ263</f>
        <v>542240.23750000005</v>
      </c>
      <c r="N628" s="285">
        <f>'[3]Phu luc lương C4'!AN263</f>
        <v>310000</v>
      </c>
      <c r="O628" s="286">
        <f t="shared" si="80"/>
        <v>2310000</v>
      </c>
      <c r="P628" s="285">
        <f t="shared" si="81"/>
        <v>2852240.2374999998</v>
      </c>
      <c r="Q628" s="286">
        <f t="shared" si="82"/>
        <v>2852200</v>
      </c>
      <c r="R628" s="265"/>
    </row>
    <row r="629" spans="1:18" hidden="1" x14ac:dyDescent="0.2">
      <c r="A629" s="5"/>
      <c r="B629" s="8" t="s">
        <v>1596</v>
      </c>
      <c r="C629" s="19"/>
      <c r="D629" s="19"/>
      <c r="E629" s="19"/>
      <c r="F629" s="19"/>
      <c r="G629" s="200">
        <f t="shared" si="79"/>
        <v>0</v>
      </c>
      <c r="H629" s="6"/>
      <c r="I629" s="6"/>
      <c r="J629" s="6"/>
      <c r="K629" s="6"/>
      <c r="L629" s="285">
        <f>'[3]Chi phi truc tiep C4 (2)'!Y9</f>
        <v>1600000</v>
      </c>
      <c r="M629" s="285">
        <f>'[3]Phu luc lương C4'!AJ264</f>
        <v>337412.46008522727</v>
      </c>
      <c r="N629" s="285">
        <f>'[3]Phu luc lương C4'!AN264</f>
        <v>175000</v>
      </c>
      <c r="O629" s="286">
        <f t="shared" si="80"/>
        <v>1775000</v>
      </c>
      <c r="P629" s="285">
        <f t="shared" si="81"/>
        <v>2112412.4600852272</v>
      </c>
      <c r="Q629" s="286">
        <f t="shared" si="82"/>
        <v>2112400</v>
      </c>
      <c r="R629" s="265"/>
    </row>
    <row r="630" spans="1:18" hidden="1" x14ac:dyDescent="0.2">
      <c r="A630" s="5"/>
      <c r="B630" s="8" t="s">
        <v>1592</v>
      </c>
      <c r="C630" s="19"/>
      <c r="D630" s="19"/>
      <c r="E630" s="19"/>
      <c r="F630" s="19"/>
      <c r="G630" s="200">
        <f t="shared" si="79"/>
        <v>0</v>
      </c>
      <c r="H630" s="6"/>
      <c r="I630" s="6"/>
      <c r="J630" s="6"/>
      <c r="K630" s="6"/>
      <c r="L630" s="285">
        <f>'[3]Chi phi truc tiep C4 (2)'!Y10</f>
        <v>2400000</v>
      </c>
      <c r="M630" s="285">
        <f>'[3]Phu luc lương C4'!AJ265</f>
        <v>170717.61630681818</v>
      </c>
      <c r="N630" s="285">
        <f>'[3]Phu luc lương C4'!AN265</f>
        <v>257000</v>
      </c>
      <c r="O630" s="286">
        <f t="shared" si="80"/>
        <v>2657000</v>
      </c>
      <c r="P630" s="285">
        <f t="shared" si="81"/>
        <v>2827717.6163068181</v>
      </c>
      <c r="Q630" s="286">
        <f t="shared" si="82"/>
        <v>2827700</v>
      </c>
      <c r="R630" s="265"/>
    </row>
    <row r="631" spans="1:18" hidden="1" x14ac:dyDescent="0.2">
      <c r="A631" s="5"/>
      <c r="B631" s="8" t="s">
        <v>1593</v>
      </c>
      <c r="C631" s="19"/>
      <c r="D631" s="19"/>
      <c r="E631" s="19"/>
      <c r="F631" s="19"/>
      <c r="G631" s="200">
        <f t="shared" si="79"/>
        <v>0</v>
      </c>
      <c r="H631" s="6"/>
      <c r="I631" s="6"/>
      <c r="J631" s="6"/>
      <c r="K631" s="6"/>
      <c r="L631" s="285">
        <f>'[3]Chi phi truc tiep C4 (2)'!Y11</f>
        <v>1400000</v>
      </c>
      <c r="M631" s="285">
        <f>'[3]Phu luc lương C4'!AJ266</f>
        <v>356395.52151988633</v>
      </c>
      <c r="N631" s="285">
        <f>'[3]Phu luc lương C4'!AN266</f>
        <v>104000</v>
      </c>
      <c r="O631" s="286">
        <f t="shared" si="80"/>
        <v>1504000</v>
      </c>
      <c r="P631" s="285">
        <f t="shared" si="81"/>
        <v>1860395.5215198863</v>
      </c>
      <c r="Q631" s="286">
        <f t="shared" si="82"/>
        <v>1860400</v>
      </c>
      <c r="R631" s="265"/>
    </row>
    <row r="632" spans="1:18" hidden="1" x14ac:dyDescent="0.2">
      <c r="A632" s="5"/>
      <c r="B632" s="8" t="s">
        <v>1594</v>
      </c>
      <c r="C632" s="19"/>
      <c r="D632" s="19"/>
      <c r="E632" s="19"/>
      <c r="F632" s="19"/>
      <c r="G632" s="200">
        <f t="shared" si="79"/>
        <v>0</v>
      </c>
      <c r="H632" s="6"/>
      <c r="I632" s="6"/>
      <c r="J632" s="6"/>
      <c r="K632" s="6"/>
      <c r="L632" s="285">
        <f>'[3]Chi phi truc tiep C4 (2)'!Y12</f>
        <v>900000</v>
      </c>
      <c r="M632" s="285">
        <f>'[3]Phu luc lương C4'!AJ267</f>
        <v>277070.87215909088</v>
      </c>
      <c r="N632" s="285">
        <f>'[3]Phu luc lương C4'!AN267</f>
        <v>49500</v>
      </c>
      <c r="O632" s="286">
        <f t="shared" si="80"/>
        <v>949500</v>
      </c>
      <c r="P632" s="285">
        <f t="shared" si="81"/>
        <v>1226570.8721590908</v>
      </c>
      <c r="Q632" s="286">
        <f t="shared" si="82"/>
        <v>1226600</v>
      </c>
      <c r="R632" s="265"/>
    </row>
    <row r="633" spans="1:18" hidden="1" x14ac:dyDescent="0.2">
      <c r="A633" s="5"/>
      <c r="B633" s="8" t="s">
        <v>1595</v>
      </c>
      <c r="C633" s="19"/>
      <c r="D633" s="19"/>
      <c r="E633" s="19"/>
      <c r="F633" s="19"/>
      <c r="G633" s="200">
        <f t="shared" si="79"/>
        <v>0</v>
      </c>
      <c r="H633" s="6"/>
      <c r="I633" s="6"/>
      <c r="J633" s="6"/>
      <c r="K633" s="6"/>
      <c r="L633" s="285">
        <f>'[3]Chi phi truc tiep C4 (2)'!Y13</f>
        <v>400000</v>
      </c>
      <c r="M633" s="285">
        <f>'[3]Phu luc lương C4'!AJ268</f>
        <v>138535.43607954544</v>
      </c>
      <c r="N633" s="285">
        <f>'[3]Phu luc lương C4'!AN268</f>
        <v>24000</v>
      </c>
      <c r="O633" s="286">
        <f t="shared" si="80"/>
        <v>424000</v>
      </c>
      <c r="P633" s="285">
        <f t="shared" si="81"/>
        <v>562535.43607954541</v>
      </c>
      <c r="Q633" s="286">
        <f t="shared" si="82"/>
        <v>562500</v>
      </c>
      <c r="R633" s="265"/>
    </row>
  </sheetData>
  <mergeCells count="2">
    <mergeCell ref="A2:R2"/>
    <mergeCell ref="A3:R3"/>
  </mergeCells>
  <pageMargins left="0.55000000000000004" right="0.32" top="0.45" bottom="0.35" header="0.3" footer="0.3"/>
  <pageSetup paperSize="9" scale="75"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PLTTGia KBNG </vt:lpstr>
      <vt:lpstr>PL Thong tu</vt:lpstr>
      <vt:lpstr>bo sung</vt:lpstr>
      <vt:lpstr>'PLTTGia KBNG '!Print_Area</vt:lpstr>
      <vt:lpstr>'bo sung'!Print_Titles</vt:lpstr>
      <vt:lpstr>'PL Thong tu'!Print_Titles</vt:lpstr>
      <vt:lpstr>'PLTTGia KBNG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dc:creator>
  <cp:lastModifiedBy>BC</cp:lastModifiedBy>
  <cp:lastPrinted>2015-06-24T09:04:48Z</cp:lastPrinted>
  <dcterms:created xsi:type="dcterms:W3CDTF">2015-02-03T16:08:15Z</dcterms:created>
  <dcterms:modified xsi:type="dcterms:W3CDTF">2015-06-25T01:52:01Z</dcterms:modified>
</cp:coreProperties>
</file>